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date1904="1" codeName="ThisWorkbook" checkCompatibility="1" defaultThemeVersion="124226"/>
  <mc:AlternateContent xmlns:mc="http://schemas.openxmlformats.org/markup-compatibility/2006">
    <mc:Choice Requires="x15">
      <x15ac:absPath xmlns:x15ac="http://schemas.microsoft.com/office/spreadsheetml/2010/11/ac" url="C:\z_kunika_file\synchro\03_junior_olympic\jo2020\02_entry_program関係\"/>
    </mc:Choice>
  </mc:AlternateContent>
  <xr:revisionPtr revIDLastSave="0" documentId="13_ncr:1_{2341A567-1F07-45B7-80F0-12C77116D62A}" xr6:coauthVersionLast="45" xr6:coauthVersionMax="45" xr10:uidLastSave="{00000000-0000-0000-0000-000000000000}"/>
  <bookViews>
    <workbookView xWindow="-110" yWindow="-110" windowWidth="19420" windowHeight="10560" tabRatio="757" xr2:uid="{00000000-000D-0000-FFFF-FFFF00000000}"/>
  </bookViews>
  <sheets>
    <sheet name="入力マニュアル" sheetId="4" r:id="rId1"/>
    <sheet name="記入例" sheetId="21" r:id="rId2"/>
    <sheet name="JOC10_12入力シート" sheetId="18" r:id="rId3"/>
    <sheet name="WORK" sheetId="13" state="hidden" r:id="rId4"/>
    <sheet name="JOC10_12確認シート（印刷版）" sheetId="19" r:id="rId5"/>
    <sheet name="JOC10_12プログラム並記確認シート（印刷版）" sheetId="20" r:id="rId6"/>
  </sheets>
  <definedNames>
    <definedName name="_xlnm.Print_Area" localSheetId="0">入力マニュアル!$A$1:$BC$211</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N15" i="21" l="1"/>
  <c r="AP19" i="18"/>
  <c r="AJ19" i="19" l="1"/>
  <c r="AN19" i="19" s="1"/>
  <c r="F18" i="19"/>
  <c r="F19" i="19"/>
  <c r="BZ94" i="20" l="1"/>
  <c r="BJ94" i="20"/>
  <c r="BH94" i="20"/>
  <c r="BB94" i="20"/>
  <c r="AZ94" i="20"/>
  <c r="AX94" i="20"/>
  <c r="AV94" i="20"/>
  <c r="AT94" i="20"/>
  <c r="AQ94" i="20"/>
  <c r="AO94" i="20"/>
  <c r="AF94" i="20"/>
  <c r="W94" i="20"/>
  <c r="P94" i="20"/>
  <c r="K94" i="20"/>
  <c r="G94" i="20"/>
  <c r="C94" i="20"/>
  <c r="BZ93" i="20"/>
  <c r="BJ93" i="20"/>
  <c r="BH93" i="20"/>
  <c r="BB93" i="20"/>
  <c r="AZ93" i="20"/>
  <c r="AX93" i="20"/>
  <c r="AV93" i="20"/>
  <c r="AT93" i="20"/>
  <c r="AQ93" i="20"/>
  <c r="AO93" i="20"/>
  <c r="AF93" i="20"/>
  <c r="W93" i="20"/>
  <c r="P93" i="20"/>
  <c r="K93" i="20"/>
  <c r="G93" i="20"/>
  <c r="C93" i="20"/>
  <c r="BZ92" i="20"/>
  <c r="BJ92" i="20"/>
  <c r="BH92" i="20"/>
  <c r="BB92" i="20"/>
  <c r="AZ92" i="20"/>
  <c r="AX92" i="20"/>
  <c r="AV92" i="20"/>
  <c r="AT92" i="20"/>
  <c r="AQ92" i="20"/>
  <c r="AO92" i="20"/>
  <c r="AF92" i="20"/>
  <c r="W92" i="20"/>
  <c r="P92" i="20"/>
  <c r="K92" i="20"/>
  <c r="G92" i="20"/>
  <c r="C92" i="20"/>
  <c r="BZ91" i="20"/>
  <c r="BJ91" i="20"/>
  <c r="BH91" i="20"/>
  <c r="BB91" i="20"/>
  <c r="AZ91" i="20"/>
  <c r="AX91" i="20"/>
  <c r="AV91" i="20"/>
  <c r="AT91" i="20"/>
  <c r="AQ91" i="20"/>
  <c r="AO91" i="20"/>
  <c r="AF91" i="20"/>
  <c r="W91" i="20"/>
  <c r="P91" i="20"/>
  <c r="K91" i="20"/>
  <c r="G91" i="20"/>
  <c r="C91" i="20"/>
  <c r="BZ90" i="20"/>
  <c r="BJ90" i="20"/>
  <c r="BH90" i="20"/>
  <c r="BB90" i="20"/>
  <c r="AZ90" i="20"/>
  <c r="AX90" i="20"/>
  <c r="AV90" i="20"/>
  <c r="AT90" i="20"/>
  <c r="AQ90" i="20"/>
  <c r="AO90" i="20"/>
  <c r="AF90" i="20"/>
  <c r="W90" i="20"/>
  <c r="P90" i="20"/>
  <c r="K90" i="20"/>
  <c r="G90" i="20"/>
  <c r="C90" i="20"/>
  <c r="BZ89" i="20"/>
  <c r="BJ89" i="20"/>
  <c r="BH89" i="20"/>
  <c r="BB89" i="20"/>
  <c r="AZ89" i="20"/>
  <c r="AX89" i="20"/>
  <c r="AV89" i="20"/>
  <c r="AT89" i="20"/>
  <c r="AQ89" i="20"/>
  <c r="AO89" i="20"/>
  <c r="AF89" i="20"/>
  <c r="W89" i="20"/>
  <c r="P89" i="20"/>
  <c r="K89" i="20"/>
  <c r="G89" i="20"/>
  <c r="C89" i="20"/>
  <c r="BZ88" i="20"/>
  <c r="BJ88" i="20"/>
  <c r="BH88" i="20"/>
  <c r="BB88" i="20"/>
  <c r="AZ88" i="20"/>
  <c r="AX88" i="20"/>
  <c r="AV88" i="20"/>
  <c r="AT88" i="20"/>
  <c r="AQ88" i="20"/>
  <c r="AO88" i="20"/>
  <c r="AF88" i="20"/>
  <c r="W88" i="20"/>
  <c r="P88" i="20"/>
  <c r="K88" i="20"/>
  <c r="G88" i="20"/>
  <c r="C88" i="20"/>
  <c r="BZ87" i="20"/>
  <c r="BJ87" i="20"/>
  <c r="BH87" i="20"/>
  <c r="BB87" i="20"/>
  <c r="AZ87" i="20"/>
  <c r="AX87" i="20"/>
  <c r="AV87" i="20"/>
  <c r="AT87" i="20"/>
  <c r="AQ87" i="20"/>
  <c r="AO87" i="20"/>
  <c r="AF87" i="20"/>
  <c r="W87" i="20"/>
  <c r="P87" i="20"/>
  <c r="K87" i="20"/>
  <c r="G87" i="20"/>
  <c r="C87" i="20"/>
  <c r="BZ86" i="20"/>
  <c r="BJ86" i="20"/>
  <c r="BH86" i="20"/>
  <c r="BB86" i="20"/>
  <c r="AZ86" i="20"/>
  <c r="AX86" i="20"/>
  <c r="AV86" i="20"/>
  <c r="AT86" i="20"/>
  <c r="AQ86" i="20"/>
  <c r="AO86" i="20"/>
  <c r="AF86" i="20"/>
  <c r="W86" i="20"/>
  <c r="P86" i="20"/>
  <c r="K86" i="20"/>
  <c r="G86" i="20"/>
  <c r="C86" i="20"/>
  <c r="BZ85" i="20"/>
  <c r="BJ85" i="20"/>
  <c r="BH85" i="20"/>
  <c r="BB85" i="20"/>
  <c r="AZ85" i="20"/>
  <c r="AX85" i="20"/>
  <c r="AV85" i="20"/>
  <c r="AT85" i="20"/>
  <c r="AQ85" i="20"/>
  <c r="AO85" i="20"/>
  <c r="AF85" i="20"/>
  <c r="W85" i="20"/>
  <c r="P85" i="20"/>
  <c r="K85" i="20"/>
  <c r="G85" i="20"/>
  <c r="C85" i="20"/>
  <c r="BZ84" i="20"/>
  <c r="BJ84" i="20"/>
  <c r="BH84" i="20"/>
  <c r="BB84" i="20"/>
  <c r="AZ84" i="20"/>
  <c r="AX84" i="20"/>
  <c r="AV84" i="20"/>
  <c r="AT84" i="20"/>
  <c r="AQ84" i="20"/>
  <c r="AO84" i="20"/>
  <c r="AF84" i="20"/>
  <c r="W84" i="20"/>
  <c r="P84" i="20"/>
  <c r="K84" i="20"/>
  <c r="G84" i="20"/>
  <c r="C84" i="20"/>
  <c r="BZ83" i="20"/>
  <c r="BJ83" i="20"/>
  <c r="BH83" i="20"/>
  <c r="BB83" i="20"/>
  <c r="AZ83" i="20"/>
  <c r="AX83" i="20"/>
  <c r="AV83" i="20"/>
  <c r="AT83" i="20"/>
  <c r="AQ83" i="20"/>
  <c r="AO83" i="20"/>
  <c r="AF83" i="20"/>
  <c r="W83" i="20"/>
  <c r="P83" i="20"/>
  <c r="K83" i="20"/>
  <c r="G83" i="20"/>
  <c r="C83" i="20"/>
  <c r="BZ82" i="20"/>
  <c r="BJ82" i="20"/>
  <c r="BH82" i="20"/>
  <c r="BB82" i="20"/>
  <c r="AZ82" i="20"/>
  <c r="AX82" i="20"/>
  <c r="AV82" i="20"/>
  <c r="AT82" i="20"/>
  <c r="AQ82" i="20"/>
  <c r="AO82" i="20"/>
  <c r="AF82" i="20"/>
  <c r="W82" i="20"/>
  <c r="P82" i="20"/>
  <c r="K82" i="20"/>
  <c r="G82" i="20"/>
  <c r="C82" i="20"/>
  <c r="BZ81" i="20"/>
  <c r="BJ81" i="20"/>
  <c r="BH81" i="20"/>
  <c r="BB81" i="20"/>
  <c r="AZ81" i="20"/>
  <c r="AX81" i="20"/>
  <c r="AV81" i="20"/>
  <c r="AT81" i="20"/>
  <c r="AQ81" i="20"/>
  <c r="AO81" i="20"/>
  <c r="AF81" i="20"/>
  <c r="W81" i="20"/>
  <c r="P81" i="20"/>
  <c r="K81" i="20"/>
  <c r="G81" i="20"/>
  <c r="C81" i="20"/>
  <c r="BZ80" i="20"/>
  <c r="BJ80" i="20"/>
  <c r="BH80" i="20"/>
  <c r="BB80" i="20"/>
  <c r="AZ80" i="20"/>
  <c r="AX80" i="20"/>
  <c r="AV80" i="20"/>
  <c r="AT80" i="20"/>
  <c r="AQ80" i="20"/>
  <c r="AO80" i="20"/>
  <c r="AF80" i="20"/>
  <c r="W80" i="20"/>
  <c r="P80" i="20"/>
  <c r="K80" i="20"/>
  <c r="G80" i="20"/>
  <c r="C80" i="20"/>
  <c r="BZ79" i="20"/>
  <c r="BJ79" i="20"/>
  <c r="BH79" i="20"/>
  <c r="BB79" i="20"/>
  <c r="AZ79" i="20"/>
  <c r="AX79" i="20"/>
  <c r="AV79" i="20"/>
  <c r="AT79" i="20"/>
  <c r="AQ79" i="20"/>
  <c r="AO79" i="20"/>
  <c r="AF79" i="20"/>
  <c r="W79" i="20"/>
  <c r="P79" i="20"/>
  <c r="K79" i="20"/>
  <c r="G79" i="20"/>
  <c r="C79" i="20"/>
  <c r="BZ78" i="20"/>
  <c r="BJ78" i="20"/>
  <c r="BH78" i="20"/>
  <c r="BB78" i="20"/>
  <c r="AZ78" i="20"/>
  <c r="AX78" i="20"/>
  <c r="AV78" i="20"/>
  <c r="AT78" i="20"/>
  <c r="AQ78" i="20"/>
  <c r="AO78" i="20"/>
  <c r="AF78" i="20"/>
  <c r="W78" i="20"/>
  <c r="P78" i="20"/>
  <c r="K78" i="20"/>
  <c r="G78" i="20"/>
  <c r="C78" i="20"/>
  <c r="BZ77" i="20"/>
  <c r="BJ77" i="20"/>
  <c r="BH77" i="20"/>
  <c r="BB77" i="20"/>
  <c r="AZ77" i="20"/>
  <c r="AX77" i="20"/>
  <c r="AV77" i="20"/>
  <c r="AT77" i="20"/>
  <c r="AQ77" i="20"/>
  <c r="AO77" i="20"/>
  <c r="AF77" i="20"/>
  <c r="W77" i="20"/>
  <c r="P77" i="20"/>
  <c r="K77" i="20"/>
  <c r="G77" i="20"/>
  <c r="C77" i="20"/>
  <c r="BZ76" i="20"/>
  <c r="BJ76" i="20"/>
  <c r="BH76" i="20"/>
  <c r="BB76" i="20"/>
  <c r="AZ76" i="20"/>
  <c r="AX76" i="20"/>
  <c r="AV76" i="20"/>
  <c r="AT76" i="20"/>
  <c r="AQ76" i="20"/>
  <c r="AO76" i="20"/>
  <c r="AF76" i="20"/>
  <c r="W76" i="20"/>
  <c r="P76" i="20"/>
  <c r="K76" i="20"/>
  <c r="G76" i="20"/>
  <c r="C76" i="20"/>
  <c r="BZ75" i="20"/>
  <c r="BJ75" i="20"/>
  <c r="BH75" i="20"/>
  <c r="BB75" i="20"/>
  <c r="AZ75" i="20"/>
  <c r="AX75" i="20"/>
  <c r="AV75" i="20"/>
  <c r="AT75" i="20"/>
  <c r="AQ75" i="20"/>
  <c r="AO75" i="20"/>
  <c r="AF75" i="20"/>
  <c r="W75" i="20"/>
  <c r="P75" i="20"/>
  <c r="K75" i="20"/>
  <c r="G75" i="20"/>
  <c r="C75" i="20"/>
  <c r="BZ74" i="20"/>
  <c r="BJ74" i="20"/>
  <c r="BH74" i="20"/>
  <c r="BB74" i="20"/>
  <c r="AZ74" i="20"/>
  <c r="AX74" i="20"/>
  <c r="AV74" i="20"/>
  <c r="AT74" i="20"/>
  <c r="AQ74" i="20"/>
  <c r="AO74" i="20"/>
  <c r="AF74" i="20"/>
  <c r="W74" i="20"/>
  <c r="P74" i="20"/>
  <c r="K74" i="20"/>
  <c r="G74" i="20"/>
  <c r="C74" i="20"/>
  <c r="BZ73" i="20"/>
  <c r="BJ73" i="20"/>
  <c r="BH73" i="20"/>
  <c r="BB73" i="20"/>
  <c r="AZ73" i="20"/>
  <c r="AX73" i="20"/>
  <c r="AV73" i="20"/>
  <c r="AT73" i="20"/>
  <c r="AQ73" i="20"/>
  <c r="AO73" i="20"/>
  <c r="AF73" i="20"/>
  <c r="W73" i="20"/>
  <c r="P73" i="20"/>
  <c r="K73" i="20"/>
  <c r="G73" i="20"/>
  <c r="C73" i="20"/>
  <c r="BZ72" i="20"/>
  <c r="BJ72" i="20"/>
  <c r="BH72" i="20"/>
  <c r="BB72" i="20"/>
  <c r="AZ72" i="20"/>
  <c r="AX72" i="20"/>
  <c r="AV72" i="20"/>
  <c r="AT72" i="20"/>
  <c r="AQ72" i="20"/>
  <c r="AO72" i="20"/>
  <c r="AF72" i="20"/>
  <c r="W72" i="20"/>
  <c r="P72" i="20"/>
  <c r="K72" i="20"/>
  <c r="G72" i="20"/>
  <c r="C72" i="20"/>
  <c r="BZ71" i="20"/>
  <c r="BJ71" i="20"/>
  <c r="BH71" i="20"/>
  <c r="BB71" i="20"/>
  <c r="AZ71" i="20"/>
  <c r="AX71" i="20"/>
  <c r="AV71" i="20"/>
  <c r="AT71" i="20"/>
  <c r="AQ71" i="20"/>
  <c r="AO71" i="20"/>
  <c r="AF71" i="20"/>
  <c r="W71" i="20"/>
  <c r="P71" i="20"/>
  <c r="K71" i="20"/>
  <c r="G71" i="20"/>
  <c r="C71" i="20"/>
  <c r="BZ70" i="20"/>
  <c r="BJ70" i="20"/>
  <c r="BH70" i="20"/>
  <c r="BB70" i="20"/>
  <c r="AZ70" i="20"/>
  <c r="AX70" i="20"/>
  <c r="AV70" i="20"/>
  <c r="AT70" i="20"/>
  <c r="AQ70" i="20"/>
  <c r="AO70" i="20"/>
  <c r="AF70" i="20"/>
  <c r="W70" i="20"/>
  <c r="P70" i="20"/>
  <c r="K70" i="20"/>
  <c r="G70" i="20"/>
  <c r="C70" i="20"/>
  <c r="BZ69" i="20"/>
  <c r="BJ69" i="20"/>
  <c r="BH69" i="20"/>
  <c r="BB69" i="20"/>
  <c r="AZ69" i="20"/>
  <c r="AX69" i="20"/>
  <c r="AV69" i="20"/>
  <c r="AT69" i="20"/>
  <c r="AQ69" i="20"/>
  <c r="AO69" i="20"/>
  <c r="AF69" i="20"/>
  <c r="W69" i="20"/>
  <c r="P69" i="20"/>
  <c r="K69" i="20"/>
  <c r="G69" i="20"/>
  <c r="C69" i="20"/>
  <c r="BZ68" i="20"/>
  <c r="BJ68" i="20"/>
  <c r="BH68" i="20"/>
  <c r="BB68" i="20"/>
  <c r="AZ68" i="20"/>
  <c r="AX68" i="20"/>
  <c r="AV68" i="20"/>
  <c r="AT68" i="20"/>
  <c r="AQ68" i="20"/>
  <c r="AO68" i="20"/>
  <c r="AF68" i="20"/>
  <c r="W68" i="20"/>
  <c r="P68" i="20"/>
  <c r="K68" i="20"/>
  <c r="G68" i="20"/>
  <c r="C68" i="20"/>
  <c r="BZ67" i="20"/>
  <c r="BJ67" i="20"/>
  <c r="BH67" i="20"/>
  <c r="BB67" i="20"/>
  <c r="AZ67" i="20"/>
  <c r="AX67" i="20"/>
  <c r="AV67" i="20"/>
  <c r="AT67" i="20"/>
  <c r="AQ67" i="20"/>
  <c r="AO67" i="20"/>
  <c r="AF67" i="20"/>
  <c r="W67" i="20"/>
  <c r="P67" i="20"/>
  <c r="K67" i="20"/>
  <c r="G67" i="20"/>
  <c r="C67" i="20"/>
  <c r="BZ66" i="20"/>
  <c r="BJ66" i="20"/>
  <c r="BH66" i="20"/>
  <c r="BB66" i="20"/>
  <c r="AZ66" i="20"/>
  <c r="AX66" i="20"/>
  <c r="AV66" i="20"/>
  <c r="AT66" i="20"/>
  <c r="AQ66" i="20"/>
  <c r="AO66" i="20"/>
  <c r="AF66" i="20"/>
  <c r="W66" i="20"/>
  <c r="P66" i="20"/>
  <c r="K66" i="20"/>
  <c r="G66" i="20"/>
  <c r="C66" i="20"/>
  <c r="BZ65" i="20"/>
  <c r="BJ65" i="20"/>
  <c r="BH65" i="20"/>
  <c r="BB65" i="20"/>
  <c r="AZ65" i="20"/>
  <c r="AX65" i="20"/>
  <c r="AV65" i="20"/>
  <c r="AT65" i="20"/>
  <c r="AQ65" i="20"/>
  <c r="AO65" i="20"/>
  <c r="AF65" i="20"/>
  <c r="W65" i="20"/>
  <c r="P65" i="20"/>
  <c r="K65" i="20"/>
  <c r="G65" i="20"/>
  <c r="C65" i="20"/>
  <c r="BZ64" i="20"/>
  <c r="BJ64" i="20"/>
  <c r="BH64" i="20"/>
  <c r="BB64" i="20"/>
  <c r="AZ64" i="20"/>
  <c r="AX64" i="20"/>
  <c r="AV64" i="20"/>
  <c r="AT64" i="20"/>
  <c r="AQ64" i="20"/>
  <c r="AO64" i="20"/>
  <c r="AF64" i="20"/>
  <c r="W64" i="20"/>
  <c r="P64" i="20"/>
  <c r="K64" i="20"/>
  <c r="G64" i="20"/>
  <c r="C64" i="20"/>
  <c r="BZ63" i="20"/>
  <c r="BJ63" i="20"/>
  <c r="BH63" i="20"/>
  <c r="BB63" i="20"/>
  <c r="AZ63" i="20"/>
  <c r="AX63" i="20"/>
  <c r="AV63" i="20"/>
  <c r="AT63" i="20"/>
  <c r="AQ63" i="20"/>
  <c r="AO63" i="20"/>
  <c r="AF63" i="20"/>
  <c r="W63" i="20"/>
  <c r="P63" i="20"/>
  <c r="K63" i="20"/>
  <c r="G63" i="20"/>
  <c r="C63" i="20"/>
  <c r="BZ62" i="20"/>
  <c r="BJ62" i="20"/>
  <c r="BH62" i="20"/>
  <c r="BB62" i="20"/>
  <c r="AZ62" i="20"/>
  <c r="AX62" i="20"/>
  <c r="AV62" i="20"/>
  <c r="AT62" i="20"/>
  <c r="AQ62" i="20"/>
  <c r="AO62" i="20"/>
  <c r="AF62" i="20"/>
  <c r="W62" i="20"/>
  <c r="P62" i="20"/>
  <c r="K62" i="20"/>
  <c r="G62" i="20"/>
  <c r="C62" i="20"/>
  <c r="BZ61" i="20"/>
  <c r="BJ61" i="20"/>
  <c r="BH61" i="20"/>
  <c r="BB61" i="20"/>
  <c r="AZ61" i="20"/>
  <c r="AX61" i="20"/>
  <c r="AV61" i="20"/>
  <c r="AT61" i="20"/>
  <c r="AQ61" i="20"/>
  <c r="AO61" i="20"/>
  <c r="AF61" i="20"/>
  <c r="W61" i="20"/>
  <c r="P61" i="20"/>
  <c r="K61" i="20"/>
  <c r="G61" i="20"/>
  <c r="C61" i="20"/>
  <c r="BZ60" i="20"/>
  <c r="BJ60" i="20"/>
  <c r="BH60" i="20"/>
  <c r="BB60" i="20"/>
  <c r="AZ60" i="20"/>
  <c r="AX60" i="20"/>
  <c r="AV60" i="20"/>
  <c r="AT60" i="20"/>
  <c r="AQ60" i="20"/>
  <c r="AO60" i="20"/>
  <c r="AF60" i="20"/>
  <c r="W60" i="20"/>
  <c r="P60" i="20"/>
  <c r="K60" i="20"/>
  <c r="G60" i="20"/>
  <c r="C60" i="20"/>
  <c r="BZ59" i="20"/>
  <c r="BJ59" i="20"/>
  <c r="BH59" i="20"/>
  <c r="BB59" i="20"/>
  <c r="AZ59" i="20"/>
  <c r="AX59" i="20"/>
  <c r="AV59" i="20"/>
  <c r="AT59" i="20"/>
  <c r="AQ59" i="20"/>
  <c r="AO59" i="20"/>
  <c r="AF59" i="20"/>
  <c r="W59" i="20"/>
  <c r="P59" i="20"/>
  <c r="K59" i="20"/>
  <c r="G59" i="20"/>
  <c r="C59" i="20"/>
  <c r="BZ58" i="20"/>
  <c r="BJ58" i="20"/>
  <c r="BH58" i="20"/>
  <c r="BB58" i="20"/>
  <c r="AZ58" i="20"/>
  <c r="AX58" i="20"/>
  <c r="AV58" i="20"/>
  <c r="AT58" i="20"/>
  <c r="AQ58" i="20"/>
  <c r="AO58" i="20"/>
  <c r="AF58" i="20"/>
  <c r="W58" i="20"/>
  <c r="P58" i="20"/>
  <c r="K58" i="20"/>
  <c r="G58" i="20"/>
  <c r="C58" i="20"/>
  <c r="BZ57" i="20"/>
  <c r="BJ57" i="20"/>
  <c r="BH57" i="20"/>
  <c r="BB57" i="20"/>
  <c r="AZ57" i="20"/>
  <c r="AX57" i="20"/>
  <c r="AV57" i="20"/>
  <c r="AT57" i="20"/>
  <c r="AQ57" i="20"/>
  <c r="AO57" i="20"/>
  <c r="AF57" i="20"/>
  <c r="W57" i="20"/>
  <c r="P57" i="20"/>
  <c r="K57" i="20"/>
  <c r="G57" i="20"/>
  <c r="C57" i="20"/>
  <c r="BZ56" i="20"/>
  <c r="BJ56" i="20"/>
  <c r="BH56" i="20"/>
  <c r="BB56" i="20"/>
  <c r="AZ56" i="20"/>
  <c r="AX56" i="20"/>
  <c r="AV56" i="20"/>
  <c r="AT56" i="20"/>
  <c r="AQ56" i="20"/>
  <c r="AO56" i="20"/>
  <c r="AF56" i="20"/>
  <c r="W56" i="20"/>
  <c r="P56" i="20"/>
  <c r="K56" i="20"/>
  <c r="G56" i="20"/>
  <c r="C56" i="20"/>
  <c r="BZ55" i="20"/>
  <c r="BJ55" i="20"/>
  <c r="BH55" i="20"/>
  <c r="BB55" i="20"/>
  <c r="AZ55" i="20"/>
  <c r="AX55" i="20"/>
  <c r="AV55" i="20"/>
  <c r="AT55" i="20"/>
  <c r="AQ55" i="20"/>
  <c r="AO55" i="20"/>
  <c r="AF55" i="20"/>
  <c r="W55" i="20"/>
  <c r="P55" i="20"/>
  <c r="K55" i="20"/>
  <c r="G55" i="20"/>
  <c r="C55" i="20"/>
  <c r="BZ54" i="20"/>
  <c r="BJ54" i="20"/>
  <c r="BH54" i="20"/>
  <c r="BB54" i="20"/>
  <c r="AZ54" i="20"/>
  <c r="AX54" i="20"/>
  <c r="AV54" i="20"/>
  <c r="AT54" i="20"/>
  <c r="AQ54" i="20"/>
  <c r="AO54" i="20"/>
  <c r="AF54" i="20"/>
  <c r="W54" i="20"/>
  <c r="P54" i="20"/>
  <c r="K54" i="20"/>
  <c r="G54" i="20"/>
  <c r="C54" i="20"/>
  <c r="BZ53" i="20"/>
  <c r="BJ53" i="20"/>
  <c r="BH53" i="20"/>
  <c r="BB53" i="20"/>
  <c r="AZ53" i="20"/>
  <c r="AX53" i="20"/>
  <c r="AV53" i="20"/>
  <c r="AT53" i="20"/>
  <c r="AQ53" i="20"/>
  <c r="AO53" i="20"/>
  <c r="AF53" i="20"/>
  <c r="W53" i="20"/>
  <c r="P53" i="20"/>
  <c r="K53" i="20"/>
  <c r="G53" i="20"/>
  <c r="C53" i="20"/>
  <c r="BZ52" i="20"/>
  <c r="BJ52" i="20"/>
  <c r="BH52" i="20"/>
  <c r="BB52" i="20"/>
  <c r="AZ52" i="20"/>
  <c r="AX52" i="20"/>
  <c r="AV52" i="20"/>
  <c r="AT52" i="20"/>
  <c r="AQ52" i="20"/>
  <c r="AO52" i="20"/>
  <c r="AF52" i="20"/>
  <c r="W52" i="20"/>
  <c r="P52" i="20"/>
  <c r="K52" i="20"/>
  <c r="G52" i="20"/>
  <c r="C52" i="20"/>
  <c r="BZ51" i="20"/>
  <c r="BJ51" i="20"/>
  <c r="BH51" i="20"/>
  <c r="BB51" i="20"/>
  <c r="AZ51" i="20"/>
  <c r="AX51" i="20"/>
  <c r="AV51" i="20"/>
  <c r="AT51" i="20"/>
  <c r="AQ51" i="20"/>
  <c r="AO51" i="20"/>
  <c r="AF51" i="20"/>
  <c r="W51" i="20"/>
  <c r="P51" i="20"/>
  <c r="K51" i="20"/>
  <c r="G51" i="20"/>
  <c r="C51" i="20"/>
  <c r="BZ50" i="20"/>
  <c r="BJ50" i="20"/>
  <c r="BH50" i="20"/>
  <c r="BB50" i="20"/>
  <c r="AZ50" i="20"/>
  <c r="AX50" i="20"/>
  <c r="AV50" i="20"/>
  <c r="AT50" i="20"/>
  <c r="AQ50" i="20"/>
  <c r="AO50" i="20"/>
  <c r="AF50" i="20"/>
  <c r="W50" i="20"/>
  <c r="P50" i="20"/>
  <c r="K50" i="20"/>
  <c r="G50" i="20"/>
  <c r="C50" i="20"/>
  <c r="BZ49" i="20"/>
  <c r="BJ49" i="20"/>
  <c r="BH49" i="20"/>
  <c r="BB49" i="20"/>
  <c r="AZ49" i="20"/>
  <c r="AX49" i="20"/>
  <c r="AV49" i="20"/>
  <c r="AT49" i="20"/>
  <c r="AQ49" i="20"/>
  <c r="AO49" i="20"/>
  <c r="AF49" i="20"/>
  <c r="W49" i="20"/>
  <c r="P49" i="20"/>
  <c r="K49" i="20"/>
  <c r="G49" i="20"/>
  <c r="C49" i="20"/>
  <c r="BZ48" i="20"/>
  <c r="BJ48" i="20"/>
  <c r="BH48" i="20"/>
  <c r="BB48" i="20"/>
  <c r="AZ48" i="20"/>
  <c r="AX48" i="20"/>
  <c r="AV48" i="20"/>
  <c r="AT48" i="20"/>
  <c r="AQ48" i="20"/>
  <c r="AO48" i="20"/>
  <c r="AF48" i="20"/>
  <c r="W48" i="20"/>
  <c r="P48" i="20"/>
  <c r="K48" i="20"/>
  <c r="G48" i="20"/>
  <c r="C48" i="20"/>
  <c r="BZ47" i="20"/>
  <c r="BJ47" i="20"/>
  <c r="BH47" i="20"/>
  <c r="BB47" i="20"/>
  <c r="AZ47" i="20"/>
  <c r="AX47" i="20"/>
  <c r="AV47" i="20"/>
  <c r="AT47" i="20"/>
  <c r="AQ47" i="20"/>
  <c r="AO47" i="20"/>
  <c r="AF47" i="20"/>
  <c r="W47" i="20"/>
  <c r="P47" i="20"/>
  <c r="K47" i="20"/>
  <c r="G47" i="20"/>
  <c r="C47" i="20"/>
  <c r="BZ46" i="20"/>
  <c r="BJ46" i="20"/>
  <c r="BH46" i="20"/>
  <c r="BB46" i="20"/>
  <c r="AZ46" i="20"/>
  <c r="AX46" i="20"/>
  <c r="AV46" i="20"/>
  <c r="AT46" i="20"/>
  <c r="AQ46" i="20"/>
  <c r="AO46" i="20"/>
  <c r="AF46" i="20"/>
  <c r="W46" i="20"/>
  <c r="P46" i="20"/>
  <c r="K46" i="20"/>
  <c r="G46" i="20"/>
  <c r="C46" i="20"/>
  <c r="BZ45" i="20"/>
  <c r="BJ45" i="20"/>
  <c r="BH45" i="20"/>
  <c r="BB45" i="20"/>
  <c r="AZ45" i="20"/>
  <c r="AX45" i="20"/>
  <c r="AV45" i="20"/>
  <c r="AT45" i="20"/>
  <c r="AQ45" i="20"/>
  <c r="AO45" i="20"/>
  <c r="AF45" i="20"/>
  <c r="W45" i="20"/>
  <c r="P45" i="20"/>
  <c r="K45" i="20"/>
  <c r="G45" i="20"/>
  <c r="C45" i="20"/>
  <c r="BZ44" i="20"/>
  <c r="BJ44" i="20"/>
  <c r="BH44" i="20"/>
  <c r="BB44" i="20"/>
  <c r="AZ44" i="20"/>
  <c r="AX44" i="20"/>
  <c r="AV44" i="20"/>
  <c r="AT44" i="20"/>
  <c r="AQ44" i="20"/>
  <c r="AO44" i="20"/>
  <c r="AF44" i="20"/>
  <c r="W44" i="20"/>
  <c r="P44" i="20"/>
  <c r="K44" i="20"/>
  <c r="G44" i="20"/>
  <c r="C44" i="20"/>
  <c r="BZ43" i="20"/>
  <c r="BJ43" i="20"/>
  <c r="BH43" i="20"/>
  <c r="BB43" i="20"/>
  <c r="AZ43" i="20"/>
  <c r="AX43" i="20"/>
  <c r="AV43" i="20"/>
  <c r="AT43" i="20"/>
  <c r="AQ43" i="20"/>
  <c r="AO43" i="20"/>
  <c r="AF43" i="20"/>
  <c r="W43" i="20"/>
  <c r="P43" i="20"/>
  <c r="K43" i="20"/>
  <c r="G43" i="20"/>
  <c r="C43" i="20"/>
  <c r="BZ42" i="20"/>
  <c r="BJ42" i="20"/>
  <c r="BH42" i="20"/>
  <c r="BB42" i="20"/>
  <c r="AZ42" i="20"/>
  <c r="AX42" i="20"/>
  <c r="AV42" i="20"/>
  <c r="AT42" i="20"/>
  <c r="AQ42" i="20"/>
  <c r="AO42" i="20"/>
  <c r="AF42" i="20"/>
  <c r="W42" i="20"/>
  <c r="P42" i="20"/>
  <c r="K42" i="20"/>
  <c r="G42" i="20"/>
  <c r="C42" i="20"/>
  <c r="BZ41" i="20"/>
  <c r="BJ41" i="20"/>
  <c r="BH41" i="20"/>
  <c r="BB41" i="20"/>
  <c r="AZ41" i="20"/>
  <c r="AX41" i="20"/>
  <c r="AV41" i="20"/>
  <c r="AT41" i="20"/>
  <c r="AQ41" i="20"/>
  <c r="AO41" i="20"/>
  <c r="AF41" i="20"/>
  <c r="W41" i="20"/>
  <c r="P41" i="20"/>
  <c r="K41" i="20"/>
  <c r="G41" i="20"/>
  <c r="C41" i="20"/>
  <c r="BZ40" i="20"/>
  <c r="BJ40" i="20"/>
  <c r="BH40" i="20"/>
  <c r="BB40" i="20"/>
  <c r="AZ40" i="20"/>
  <c r="AX40" i="20"/>
  <c r="AV40" i="20"/>
  <c r="AT40" i="20"/>
  <c r="AQ40" i="20"/>
  <c r="AO40" i="20"/>
  <c r="AF40" i="20"/>
  <c r="W40" i="20"/>
  <c r="P40" i="20"/>
  <c r="K40" i="20"/>
  <c r="G40" i="20"/>
  <c r="C40" i="20"/>
  <c r="BZ39" i="20"/>
  <c r="BJ39" i="20"/>
  <c r="BH39" i="20"/>
  <c r="BB39" i="20"/>
  <c r="AZ39" i="20"/>
  <c r="AX39" i="20"/>
  <c r="AV39" i="20"/>
  <c r="AT39" i="20"/>
  <c r="AQ39" i="20"/>
  <c r="AO39" i="20"/>
  <c r="AF39" i="20"/>
  <c r="W39" i="20"/>
  <c r="P39" i="20"/>
  <c r="K39" i="20"/>
  <c r="G39" i="20"/>
  <c r="C39" i="20"/>
  <c r="BZ38" i="20"/>
  <c r="BJ38" i="20"/>
  <c r="BH38" i="20"/>
  <c r="BB38" i="20"/>
  <c r="AZ38" i="20"/>
  <c r="AX38" i="20"/>
  <c r="AV38" i="20"/>
  <c r="AT38" i="20"/>
  <c r="AQ38" i="20"/>
  <c r="AO38" i="20"/>
  <c r="AF38" i="20"/>
  <c r="W38" i="20"/>
  <c r="P38" i="20"/>
  <c r="K38" i="20"/>
  <c r="G38" i="20"/>
  <c r="C38" i="20"/>
  <c r="BZ37" i="20"/>
  <c r="BJ37" i="20"/>
  <c r="BH37" i="20"/>
  <c r="BB37" i="20"/>
  <c r="AZ37" i="20"/>
  <c r="AX37" i="20"/>
  <c r="AV37" i="20"/>
  <c r="AT37" i="20"/>
  <c r="AQ37" i="20"/>
  <c r="AO37" i="20"/>
  <c r="AF37" i="20"/>
  <c r="W37" i="20"/>
  <c r="P37" i="20"/>
  <c r="K37" i="20"/>
  <c r="G37" i="20"/>
  <c r="C37" i="20"/>
  <c r="BZ36" i="20"/>
  <c r="BJ36" i="20"/>
  <c r="BH36" i="20"/>
  <c r="BB36" i="20"/>
  <c r="AZ36" i="20"/>
  <c r="AX36" i="20"/>
  <c r="AV36" i="20"/>
  <c r="AT36" i="20"/>
  <c r="AQ36" i="20"/>
  <c r="AO36" i="20"/>
  <c r="AF36" i="20"/>
  <c r="W36" i="20"/>
  <c r="P36" i="20"/>
  <c r="K36" i="20"/>
  <c r="G36" i="20"/>
  <c r="C36" i="20"/>
  <c r="BZ35" i="20"/>
  <c r="BJ35" i="20"/>
  <c r="BH35" i="20"/>
  <c r="BB35" i="20"/>
  <c r="AZ35" i="20"/>
  <c r="AX35" i="20"/>
  <c r="AV35" i="20"/>
  <c r="AT35" i="20"/>
  <c r="AQ35" i="20"/>
  <c r="AO35" i="20"/>
  <c r="AF35" i="20"/>
  <c r="W35" i="20"/>
  <c r="P35" i="20"/>
  <c r="K35" i="20"/>
  <c r="G35" i="20"/>
  <c r="C35" i="20"/>
  <c r="BZ34" i="20"/>
  <c r="BJ34" i="20"/>
  <c r="BH34" i="20"/>
  <c r="BB34" i="20"/>
  <c r="AZ34" i="20"/>
  <c r="AX34" i="20"/>
  <c r="AV34" i="20"/>
  <c r="AT34" i="20"/>
  <c r="AQ34" i="20"/>
  <c r="AO34" i="20"/>
  <c r="AF34" i="20"/>
  <c r="W34" i="20"/>
  <c r="P34" i="20"/>
  <c r="K34" i="20"/>
  <c r="G34" i="20"/>
  <c r="C34" i="20"/>
  <c r="BZ33" i="20"/>
  <c r="BJ33" i="20"/>
  <c r="BH33" i="20"/>
  <c r="BB33" i="20"/>
  <c r="AZ33" i="20"/>
  <c r="AX33" i="20"/>
  <c r="AV33" i="20"/>
  <c r="AT33" i="20"/>
  <c r="AQ33" i="20"/>
  <c r="AO33" i="20"/>
  <c r="AF33" i="20"/>
  <c r="W33" i="20"/>
  <c r="P33" i="20"/>
  <c r="K33" i="20"/>
  <c r="G33" i="20"/>
  <c r="C33" i="20"/>
  <c r="BZ32" i="20"/>
  <c r="BJ32" i="20"/>
  <c r="BH32" i="20"/>
  <c r="BB32" i="20"/>
  <c r="AZ32" i="20"/>
  <c r="AX32" i="20"/>
  <c r="AV32" i="20"/>
  <c r="AT32" i="20"/>
  <c r="AQ32" i="20"/>
  <c r="AO32" i="20"/>
  <c r="AF32" i="20"/>
  <c r="W32" i="20"/>
  <c r="P32" i="20"/>
  <c r="K32" i="20"/>
  <c r="G32" i="20"/>
  <c r="C32" i="20"/>
  <c r="BZ31" i="20"/>
  <c r="BJ31" i="20"/>
  <c r="BH31" i="20"/>
  <c r="BB31" i="20"/>
  <c r="AZ31" i="20"/>
  <c r="AX31" i="20"/>
  <c r="AV31" i="20"/>
  <c r="AT31" i="20"/>
  <c r="AQ31" i="20"/>
  <c r="AO31" i="20"/>
  <c r="AF31" i="20"/>
  <c r="W31" i="20"/>
  <c r="P31" i="20"/>
  <c r="K31" i="20"/>
  <c r="G31" i="20"/>
  <c r="C31" i="20"/>
  <c r="BZ30" i="20"/>
  <c r="BJ30" i="20"/>
  <c r="BH30" i="20"/>
  <c r="BB30" i="20"/>
  <c r="AZ30" i="20"/>
  <c r="AX30" i="20"/>
  <c r="AV30" i="20"/>
  <c r="AT30" i="20"/>
  <c r="AQ30" i="20"/>
  <c r="AO30" i="20"/>
  <c r="AF30" i="20"/>
  <c r="W30" i="20"/>
  <c r="P30" i="20"/>
  <c r="K30" i="20"/>
  <c r="G30" i="20"/>
  <c r="C30" i="20"/>
  <c r="BZ29" i="20"/>
  <c r="BJ29" i="20"/>
  <c r="BH29" i="20"/>
  <c r="BB29" i="20"/>
  <c r="AZ29" i="20"/>
  <c r="AX29" i="20"/>
  <c r="AV29" i="20"/>
  <c r="AT29" i="20"/>
  <c r="AQ29" i="20"/>
  <c r="AO29" i="20"/>
  <c r="AF29" i="20"/>
  <c r="W29" i="20"/>
  <c r="P29" i="20"/>
  <c r="K29" i="20"/>
  <c r="G29" i="20"/>
  <c r="C29" i="20"/>
  <c r="BZ28" i="20"/>
  <c r="BJ28" i="20"/>
  <c r="BH28" i="20"/>
  <c r="BB28" i="20"/>
  <c r="AZ28" i="20"/>
  <c r="AX28" i="20"/>
  <c r="AV28" i="20"/>
  <c r="AT28" i="20"/>
  <c r="AQ28" i="20"/>
  <c r="AO28" i="20"/>
  <c r="AF28" i="20"/>
  <c r="W28" i="20"/>
  <c r="P28" i="20"/>
  <c r="K28" i="20"/>
  <c r="G28" i="20"/>
  <c r="C28" i="20"/>
  <c r="BZ27" i="20"/>
  <c r="BJ27" i="20"/>
  <c r="BH27" i="20"/>
  <c r="BB27" i="20"/>
  <c r="AZ27" i="20"/>
  <c r="AX27" i="20"/>
  <c r="AV27" i="20"/>
  <c r="AT27" i="20"/>
  <c r="AQ27" i="20"/>
  <c r="AO27" i="20"/>
  <c r="AF27" i="20"/>
  <c r="W27" i="20"/>
  <c r="P27" i="20"/>
  <c r="K27" i="20"/>
  <c r="G27" i="20"/>
  <c r="C27" i="20"/>
  <c r="BZ26" i="20"/>
  <c r="BJ26" i="20"/>
  <c r="BH26" i="20"/>
  <c r="BB26" i="20"/>
  <c r="AZ26" i="20"/>
  <c r="AX26" i="20"/>
  <c r="AV26" i="20"/>
  <c r="AT26" i="20"/>
  <c r="AQ26" i="20"/>
  <c r="AO26" i="20"/>
  <c r="AF26" i="20"/>
  <c r="W26" i="20"/>
  <c r="P26" i="20"/>
  <c r="K26" i="20"/>
  <c r="G26" i="20"/>
  <c r="C26" i="20"/>
  <c r="BZ25" i="20"/>
  <c r="BJ25" i="20"/>
  <c r="BH25" i="20"/>
  <c r="BB25" i="20"/>
  <c r="AZ25" i="20"/>
  <c r="AX25" i="20"/>
  <c r="AV25" i="20"/>
  <c r="AT25" i="20"/>
  <c r="AQ25" i="20"/>
  <c r="AO25" i="20"/>
  <c r="AF25" i="20"/>
  <c r="W25" i="20"/>
  <c r="P25" i="20"/>
  <c r="K25" i="20"/>
  <c r="G25" i="20"/>
  <c r="C25" i="20"/>
  <c r="F19" i="20"/>
  <c r="F18" i="20"/>
  <c r="F17" i="20"/>
  <c r="F16" i="20"/>
  <c r="F15" i="20"/>
  <c r="F14" i="20"/>
  <c r="F13" i="20"/>
  <c r="F12" i="20"/>
  <c r="F11" i="20"/>
  <c r="R10" i="20"/>
  <c r="F10" i="20"/>
  <c r="F9" i="20"/>
  <c r="F8" i="20"/>
  <c r="F7" i="20"/>
  <c r="F6" i="20"/>
  <c r="F5" i="20"/>
  <c r="F4" i="20"/>
  <c r="F3" i="20"/>
  <c r="Q72" i="13"/>
  <c r="O72" i="13"/>
  <c r="N72" i="13"/>
  <c r="P72" i="13" s="1"/>
  <c r="L72" i="13"/>
  <c r="J72" i="13"/>
  <c r="I72" i="13"/>
  <c r="G72" i="13"/>
  <c r="E72" i="13"/>
  <c r="F72" i="13" s="1"/>
  <c r="D72" i="13"/>
  <c r="B72" i="13"/>
  <c r="A72" i="13"/>
  <c r="Q71" i="13"/>
  <c r="O71" i="13"/>
  <c r="N71" i="13"/>
  <c r="L71" i="13"/>
  <c r="J71" i="13"/>
  <c r="I71" i="13"/>
  <c r="G71" i="13"/>
  <c r="E71" i="13"/>
  <c r="D71" i="13"/>
  <c r="B71" i="13"/>
  <c r="A71" i="13"/>
  <c r="Q70" i="13"/>
  <c r="O70" i="13"/>
  <c r="N70" i="13"/>
  <c r="L70" i="13"/>
  <c r="J70" i="13"/>
  <c r="I70" i="13"/>
  <c r="G70" i="13"/>
  <c r="E70" i="13"/>
  <c r="D70" i="13"/>
  <c r="B70" i="13"/>
  <c r="A70" i="13"/>
  <c r="Q69" i="13"/>
  <c r="O69" i="13"/>
  <c r="N69" i="13"/>
  <c r="L69" i="13"/>
  <c r="J69" i="13"/>
  <c r="I69" i="13"/>
  <c r="G69" i="13"/>
  <c r="E69" i="13"/>
  <c r="D69" i="13"/>
  <c r="B69" i="13"/>
  <c r="A69" i="13"/>
  <c r="Q68" i="13"/>
  <c r="O68" i="13"/>
  <c r="N68" i="13"/>
  <c r="L68" i="13"/>
  <c r="J68" i="13"/>
  <c r="I68" i="13"/>
  <c r="G68" i="13"/>
  <c r="E68" i="13"/>
  <c r="D68" i="13"/>
  <c r="B68" i="13"/>
  <c r="A68" i="13"/>
  <c r="Q67" i="13"/>
  <c r="O67" i="13"/>
  <c r="N67" i="13"/>
  <c r="L67" i="13"/>
  <c r="J67" i="13"/>
  <c r="I67" i="13"/>
  <c r="G67" i="13"/>
  <c r="E67" i="13"/>
  <c r="D67" i="13"/>
  <c r="B67" i="13"/>
  <c r="A67" i="13"/>
  <c r="Q66" i="13"/>
  <c r="O66" i="13"/>
  <c r="N66" i="13"/>
  <c r="L66" i="13"/>
  <c r="J66" i="13"/>
  <c r="I66" i="13"/>
  <c r="G66" i="13"/>
  <c r="E66" i="13"/>
  <c r="D66" i="13"/>
  <c r="B66" i="13"/>
  <c r="A66" i="13"/>
  <c r="Q65" i="13"/>
  <c r="O65" i="13"/>
  <c r="N65" i="13"/>
  <c r="L65" i="13"/>
  <c r="J65" i="13"/>
  <c r="I65" i="13"/>
  <c r="G65" i="13"/>
  <c r="E65" i="13"/>
  <c r="D65" i="13"/>
  <c r="B65" i="13"/>
  <c r="A65" i="13"/>
  <c r="Q64" i="13"/>
  <c r="O64" i="13"/>
  <c r="N64" i="13"/>
  <c r="L64" i="13"/>
  <c r="J64" i="13"/>
  <c r="I64" i="13"/>
  <c r="G64" i="13"/>
  <c r="E64" i="13"/>
  <c r="D64" i="13"/>
  <c r="B64" i="13"/>
  <c r="A64" i="13"/>
  <c r="Q63" i="13"/>
  <c r="O63" i="13"/>
  <c r="N63" i="13"/>
  <c r="L63" i="13"/>
  <c r="J63" i="13"/>
  <c r="I63" i="13"/>
  <c r="G63" i="13"/>
  <c r="E63" i="13"/>
  <c r="D63" i="13"/>
  <c r="B63" i="13"/>
  <c r="A63" i="13"/>
  <c r="Q62" i="13"/>
  <c r="O62" i="13"/>
  <c r="N62" i="13"/>
  <c r="L62" i="13"/>
  <c r="J62" i="13"/>
  <c r="I62" i="13"/>
  <c r="G62" i="13"/>
  <c r="E62" i="13"/>
  <c r="D62" i="13"/>
  <c r="B62" i="13"/>
  <c r="A62" i="13"/>
  <c r="Q61" i="13"/>
  <c r="O61" i="13"/>
  <c r="N61" i="13"/>
  <c r="L61" i="13"/>
  <c r="J61" i="13"/>
  <c r="I61" i="13"/>
  <c r="G61" i="13"/>
  <c r="E61" i="13"/>
  <c r="D61" i="13"/>
  <c r="B61" i="13"/>
  <c r="A61" i="13"/>
  <c r="Q60" i="13"/>
  <c r="O60" i="13"/>
  <c r="N60" i="13"/>
  <c r="L60" i="13"/>
  <c r="J60" i="13"/>
  <c r="I60" i="13"/>
  <c r="G60" i="13"/>
  <c r="E60" i="13"/>
  <c r="D60" i="13"/>
  <c r="B60" i="13"/>
  <c r="A60" i="13"/>
  <c r="Q59" i="13"/>
  <c r="O59" i="13"/>
  <c r="N59" i="13"/>
  <c r="L59" i="13"/>
  <c r="J59" i="13"/>
  <c r="I59" i="13"/>
  <c r="G59" i="13"/>
  <c r="E59" i="13"/>
  <c r="D59" i="13"/>
  <c r="B59" i="13"/>
  <c r="A59" i="13"/>
  <c r="Q58" i="13"/>
  <c r="O58" i="13"/>
  <c r="N58" i="13"/>
  <c r="L58" i="13"/>
  <c r="J58" i="13"/>
  <c r="I58" i="13"/>
  <c r="G58" i="13"/>
  <c r="E58" i="13"/>
  <c r="D58" i="13"/>
  <c r="B58" i="13"/>
  <c r="A58" i="13"/>
  <c r="Q57" i="13"/>
  <c r="O57" i="13"/>
  <c r="N57" i="13"/>
  <c r="L57" i="13"/>
  <c r="J57" i="13"/>
  <c r="I57" i="13"/>
  <c r="G57" i="13"/>
  <c r="E57" i="13"/>
  <c r="D57" i="13"/>
  <c r="B57" i="13"/>
  <c r="A57" i="13"/>
  <c r="Q56" i="13"/>
  <c r="O56" i="13"/>
  <c r="N56" i="13"/>
  <c r="L56" i="13"/>
  <c r="J56" i="13"/>
  <c r="I56" i="13"/>
  <c r="G56" i="13"/>
  <c r="E56" i="13"/>
  <c r="D56" i="13"/>
  <c r="B56" i="13"/>
  <c r="A56" i="13"/>
  <c r="Q55" i="13"/>
  <c r="O55" i="13"/>
  <c r="N55" i="13"/>
  <c r="L55" i="13"/>
  <c r="J55" i="13"/>
  <c r="I55" i="13"/>
  <c r="G55" i="13"/>
  <c r="E55" i="13"/>
  <c r="D55" i="13"/>
  <c r="B55" i="13"/>
  <c r="A55" i="13"/>
  <c r="Q54" i="13"/>
  <c r="O54" i="13"/>
  <c r="N54" i="13"/>
  <c r="L54" i="13"/>
  <c r="J54" i="13"/>
  <c r="I54" i="13"/>
  <c r="G54" i="13"/>
  <c r="E54" i="13"/>
  <c r="D54" i="13"/>
  <c r="B54" i="13"/>
  <c r="A54" i="13"/>
  <c r="Q53" i="13"/>
  <c r="O53" i="13"/>
  <c r="N53" i="13"/>
  <c r="P53" i="13" s="1"/>
  <c r="L53" i="13"/>
  <c r="J53" i="13"/>
  <c r="I53" i="13"/>
  <c r="G53" i="13"/>
  <c r="E53" i="13"/>
  <c r="D53" i="13"/>
  <c r="B53" i="13"/>
  <c r="A53" i="13"/>
  <c r="Q52" i="13"/>
  <c r="O52" i="13"/>
  <c r="N52" i="13"/>
  <c r="L52" i="13"/>
  <c r="J52" i="13"/>
  <c r="I52" i="13"/>
  <c r="G52" i="13"/>
  <c r="E52" i="13"/>
  <c r="D52" i="13"/>
  <c r="B52" i="13"/>
  <c r="A52" i="13"/>
  <c r="Q51" i="13"/>
  <c r="O51" i="13"/>
  <c r="N51" i="13"/>
  <c r="L51" i="13"/>
  <c r="J51" i="13"/>
  <c r="I51" i="13"/>
  <c r="G51" i="13"/>
  <c r="E51" i="13"/>
  <c r="D51" i="13"/>
  <c r="B51" i="13"/>
  <c r="A51" i="13"/>
  <c r="Q50" i="13"/>
  <c r="O50" i="13"/>
  <c r="N50" i="13"/>
  <c r="L50" i="13"/>
  <c r="J50" i="13"/>
  <c r="I50" i="13"/>
  <c r="G50" i="13"/>
  <c r="E50" i="13"/>
  <c r="D50" i="13"/>
  <c r="B50" i="13"/>
  <c r="A50" i="13"/>
  <c r="Q49" i="13"/>
  <c r="O49" i="13"/>
  <c r="N49" i="13"/>
  <c r="L49" i="13"/>
  <c r="J49" i="13"/>
  <c r="I49" i="13"/>
  <c r="G49" i="13"/>
  <c r="E49" i="13"/>
  <c r="D49" i="13"/>
  <c r="B49" i="13"/>
  <c r="A49" i="13"/>
  <c r="Q48" i="13"/>
  <c r="O48" i="13"/>
  <c r="N48" i="13"/>
  <c r="L48" i="13"/>
  <c r="J48" i="13"/>
  <c r="I48" i="13"/>
  <c r="G48" i="13"/>
  <c r="E48" i="13"/>
  <c r="D48" i="13"/>
  <c r="B48" i="13"/>
  <c r="A48" i="13"/>
  <c r="Q47" i="13"/>
  <c r="O47" i="13"/>
  <c r="N47" i="13"/>
  <c r="L47" i="13"/>
  <c r="J47" i="13"/>
  <c r="I47" i="13"/>
  <c r="G47" i="13"/>
  <c r="E47" i="13"/>
  <c r="D47" i="13"/>
  <c r="B47" i="13"/>
  <c r="A47" i="13"/>
  <c r="Q46" i="13"/>
  <c r="O46" i="13"/>
  <c r="N46" i="13"/>
  <c r="L46" i="13"/>
  <c r="J46" i="13"/>
  <c r="I46" i="13"/>
  <c r="G46" i="13"/>
  <c r="E46" i="13"/>
  <c r="D46" i="13"/>
  <c r="B46" i="13"/>
  <c r="A46" i="13"/>
  <c r="Q45" i="13"/>
  <c r="O45" i="13"/>
  <c r="N45" i="13"/>
  <c r="L45" i="13"/>
  <c r="J45" i="13"/>
  <c r="I45" i="13"/>
  <c r="G45" i="13"/>
  <c r="E45" i="13"/>
  <c r="D45" i="13"/>
  <c r="B45" i="13"/>
  <c r="A45" i="13"/>
  <c r="Q44" i="13"/>
  <c r="O44" i="13"/>
  <c r="N44" i="13"/>
  <c r="L44" i="13"/>
  <c r="J44" i="13"/>
  <c r="I44" i="13"/>
  <c r="G44" i="13"/>
  <c r="E44" i="13"/>
  <c r="D44" i="13"/>
  <c r="B44" i="13"/>
  <c r="A44" i="13"/>
  <c r="Q43" i="13"/>
  <c r="O43" i="13"/>
  <c r="N43" i="13"/>
  <c r="L43" i="13"/>
  <c r="J43" i="13"/>
  <c r="I43" i="13"/>
  <c r="G43" i="13"/>
  <c r="E43" i="13"/>
  <c r="D43" i="13"/>
  <c r="B43" i="13"/>
  <c r="A43" i="13"/>
  <c r="Q42" i="13"/>
  <c r="O42" i="13"/>
  <c r="N42" i="13"/>
  <c r="L42" i="13"/>
  <c r="J42" i="13"/>
  <c r="I42" i="13"/>
  <c r="G42" i="13"/>
  <c r="E42" i="13"/>
  <c r="D42" i="13"/>
  <c r="B42" i="13"/>
  <c r="A42" i="13"/>
  <c r="Q41" i="13"/>
  <c r="O41" i="13"/>
  <c r="N41" i="13"/>
  <c r="L41" i="13"/>
  <c r="J41" i="13"/>
  <c r="I41" i="13"/>
  <c r="G41" i="13"/>
  <c r="E41" i="13"/>
  <c r="D41" i="13"/>
  <c r="B41" i="13"/>
  <c r="A41" i="13"/>
  <c r="Q40" i="13"/>
  <c r="O40" i="13"/>
  <c r="N40" i="13"/>
  <c r="L40" i="13"/>
  <c r="J40" i="13"/>
  <c r="I40" i="13"/>
  <c r="G40" i="13"/>
  <c r="E40" i="13"/>
  <c r="D40" i="13"/>
  <c r="B40" i="13"/>
  <c r="A40" i="13"/>
  <c r="Q39" i="13"/>
  <c r="O39" i="13"/>
  <c r="N39" i="13"/>
  <c r="L39" i="13"/>
  <c r="J39" i="13"/>
  <c r="I39" i="13"/>
  <c r="G39" i="13"/>
  <c r="E39" i="13"/>
  <c r="D39" i="13"/>
  <c r="B39" i="13"/>
  <c r="A39" i="13"/>
  <c r="Q38" i="13"/>
  <c r="O38" i="13"/>
  <c r="N38" i="13"/>
  <c r="L38" i="13"/>
  <c r="J38" i="13"/>
  <c r="I38" i="13"/>
  <c r="K38" i="13" s="1"/>
  <c r="G38" i="13"/>
  <c r="E38" i="13"/>
  <c r="D38" i="13"/>
  <c r="B38" i="13"/>
  <c r="A38" i="13"/>
  <c r="Q37" i="13"/>
  <c r="O37" i="13"/>
  <c r="N37" i="13"/>
  <c r="P37" i="13" s="1"/>
  <c r="L37" i="13"/>
  <c r="J37" i="13"/>
  <c r="I37" i="13"/>
  <c r="G37" i="13"/>
  <c r="E37" i="13"/>
  <c r="D37" i="13"/>
  <c r="B37" i="13"/>
  <c r="A37" i="13"/>
  <c r="Q36" i="13"/>
  <c r="O36" i="13"/>
  <c r="N36" i="13"/>
  <c r="L36" i="13"/>
  <c r="J36" i="13"/>
  <c r="I36" i="13"/>
  <c r="G36" i="13"/>
  <c r="E36" i="13"/>
  <c r="D36" i="13"/>
  <c r="B36" i="13"/>
  <c r="A36" i="13"/>
  <c r="Q35" i="13"/>
  <c r="O35" i="13"/>
  <c r="N35" i="13"/>
  <c r="L35" i="13"/>
  <c r="J35" i="13"/>
  <c r="I35" i="13"/>
  <c r="G35" i="13"/>
  <c r="E35" i="13"/>
  <c r="D35" i="13"/>
  <c r="B35" i="13"/>
  <c r="A35" i="13"/>
  <c r="Q34" i="13"/>
  <c r="O34" i="13"/>
  <c r="P34" i="13" s="1"/>
  <c r="N34" i="13"/>
  <c r="L34" i="13"/>
  <c r="J34" i="13"/>
  <c r="I34" i="13"/>
  <c r="G34" i="13"/>
  <c r="E34" i="13"/>
  <c r="D34" i="13"/>
  <c r="B34" i="13"/>
  <c r="A34" i="13"/>
  <c r="Q33" i="13"/>
  <c r="O33" i="13"/>
  <c r="N33" i="13"/>
  <c r="L33" i="13"/>
  <c r="J33" i="13"/>
  <c r="I33" i="13"/>
  <c r="G33" i="13"/>
  <c r="E33" i="13"/>
  <c r="D33" i="13"/>
  <c r="B33" i="13"/>
  <c r="A33" i="13"/>
  <c r="Q32" i="13"/>
  <c r="O32" i="13"/>
  <c r="N32" i="13"/>
  <c r="L32" i="13"/>
  <c r="J32" i="13"/>
  <c r="I32" i="13"/>
  <c r="G32" i="13"/>
  <c r="E32" i="13"/>
  <c r="D32" i="13"/>
  <c r="B32" i="13"/>
  <c r="A32" i="13"/>
  <c r="Q31" i="13"/>
  <c r="O31" i="13"/>
  <c r="N31" i="13"/>
  <c r="L31" i="13"/>
  <c r="J31" i="13"/>
  <c r="I31" i="13"/>
  <c r="G31" i="13"/>
  <c r="E31" i="13"/>
  <c r="D31" i="13"/>
  <c r="B31" i="13"/>
  <c r="A31" i="13"/>
  <c r="Q30" i="13"/>
  <c r="O30" i="13"/>
  <c r="P30" i="13" s="1"/>
  <c r="N30" i="13"/>
  <c r="L30" i="13"/>
  <c r="J30" i="13"/>
  <c r="I30" i="13"/>
  <c r="G30" i="13"/>
  <c r="E30" i="13"/>
  <c r="D30" i="13"/>
  <c r="B30" i="13"/>
  <c r="A30" i="13"/>
  <c r="Q29" i="13"/>
  <c r="O29" i="13"/>
  <c r="N29" i="13"/>
  <c r="L29" i="13"/>
  <c r="J29" i="13"/>
  <c r="I29" i="13"/>
  <c r="G29" i="13"/>
  <c r="E29" i="13"/>
  <c r="D29" i="13"/>
  <c r="B29" i="13"/>
  <c r="A29" i="13"/>
  <c r="Q28" i="13"/>
  <c r="O28" i="13"/>
  <c r="N28" i="13"/>
  <c r="L28" i="13"/>
  <c r="J28" i="13"/>
  <c r="I28" i="13"/>
  <c r="G28" i="13"/>
  <c r="E28" i="13"/>
  <c r="D28" i="13"/>
  <c r="B28" i="13"/>
  <c r="A28" i="13"/>
  <c r="Q27" i="13"/>
  <c r="O27" i="13"/>
  <c r="N27" i="13"/>
  <c r="L27" i="13"/>
  <c r="J27" i="13"/>
  <c r="I27" i="13"/>
  <c r="G27" i="13"/>
  <c r="E27" i="13"/>
  <c r="D27" i="13"/>
  <c r="B27" i="13"/>
  <c r="A27" i="13"/>
  <c r="Q26" i="13"/>
  <c r="O26" i="13"/>
  <c r="N26" i="13"/>
  <c r="L26" i="13"/>
  <c r="J26" i="13"/>
  <c r="I26" i="13"/>
  <c r="G26" i="13"/>
  <c r="E26" i="13"/>
  <c r="D26" i="13"/>
  <c r="B26" i="13"/>
  <c r="A26" i="13"/>
  <c r="Q25" i="13"/>
  <c r="O25" i="13"/>
  <c r="N25" i="13"/>
  <c r="L25" i="13"/>
  <c r="J25" i="13"/>
  <c r="I25" i="13"/>
  <c r="G25" i="13"/>
  <c r="E25" i="13"/>
  <c r="D25" i="13"/>
  <c r="B25" i="13"/>
  <c r="A25" i="13"/>
  <c r="Q24" i="13"/>
  <c r="O24" i="13"/>
  <c r="N24" i="13"/>
  <c r="L24" i="13"/>
  <c r="J24" i="13"/>
  <c r="I24" i="13"/>
  <c r="G24" i="13"/>
  <c r="E24" i="13"/>
  <c r="D24" i="13"/>
  <c r="B24" i="13"/>
  <c r="A24" i="13"/>
  <c r="Q23" i="13"/>
  <c r="O23" i="13"/>
  <c r="N23" i="13"/>
  <c r="L23" i="13"/>
  <c r="J23" i="13"/>
  <c r="I23" i="13"/>
  <c r="G23" i="13"/>
  <c r="E23" i="13"/>
  <c r="D23" i="13"/>
  <c r="B23" i="13"/>
  <c r="A23" i="13"/>
  <c r="Q22" i="13"/>
  <c r="O22" i="13"/>
  <c r="N22" i="13"/>
  <c r="L22" i="13"/>
  <c r="J22" i="13"/>
  <c r="I22" i="13"/>
  <c r="G22" i="13"/>
  <c r="E22" i="13"/>
  <c r="D22" i="13"/>
  <c r="B22" i="13"/>
  <c r="A22" i="13"/>
  <c r="Q21" i="13"/>
  <c r="O21" i="13"/>
  <c r="N21" i="13"/>
  <c r="L21" i="13"/>
  <c r="J21" i="13"/>
  <c r="I21" i="13"/>
  <c r="G21" i="13"/>
  <c r="E21" i="13"/>
  <c r="D21" i="13"/>
  <c r="B21" i="13"/>
  <c r="A21" i="13"/>
  <c r="Q20" i="13"/>
  <c r="O20" i="13"/>
  <c r="N20" i="13"/>
  <c r="L20" i="13"/>
  <c r="J20" i="13"/>
  <c r="I20" i="13"/>
  <c r="G20" i="13"/>
  <c r="E20" i="13"/>
  <c r="D20" i="13"/>
  <c r="B20" i="13"/>
  <c r="A20" i="13"/>
  <c r="Q19" i="13"/>
  <c r="O19" i="13"/>
  <c r="N19" i="13"/>
  <c r="L19" i="13"/>
  <c r="J19" i="13"/>
  <c r="I19" i="13"/>
  <c r="G19" i="13"/>
  <c r="E19" i="13"/>
  <c r="D19" i="13"/>
  <c r="B19" i="13"/>
  <c r="A19" i="13"/>
  <c r="Q18" i="13"/>
  <c r="O18" i="13"/>
  <c r="N18" i="13"/>
  <c r="L18" i="13"/>
  <c r="J18" i="13"/>
  <c r="I18" i="13"/>
  <c r="G18" i="13"/>
  <c r="E18" i="13"/>
  <c r="D18" i="13"/>
  <c r="B18" i="13"/>
  <c r="A18" i="13"/>
  <c r="Q17" i="13"/>
  <c r="O17" i="13"/>
  <c r="N17" i="13"/>
  <c r="L17" i="13"/>
  <c r="J17" i="13"/>
  <c r="I17" i="13"/>
  <c r="G17" i="13"/>
  <c r="E17" i="13"/>
  <c r="D17" i="13"/>
  <c r="B17" i="13"/>
  <c r="A17" i="13"/>
  <c r="Q16" i="13"/>
  <c r="O16" i="13"/>
  <c r="N16" i="13"/>
  <c r="L16" i="13"/>
  <c r="J16" i="13"/>
  <c r="I16" i="13"/>
  <c r="G16" i="13"/>
  <c r="E16" i="13"/>
  <c r="D16" i="13"/>
  <c r="B16" i="13"/>
  <c r="A16" i="13"/>
  <c r="Q15" i="13"/>
  <c r="O15" i="13"/>
  <c r="N15" i="13"/>
  <c r="L15" i="13"/>
  <c r="J15" i="13"/>
  <c r="I15" i="13"/>
  <c r="G15" i="13"/>
  <c r="E15" i="13"/>
  <c r="D15" i="13"/>
  <c r="F15" i="13" s="1"/>
  <c r="B15" i="13"/>
  <c r="A15" i="13"/>
  <c r="Q14" i="13"/>
  <c r="O14" i="13"/>
  <c r="N14" i="13"/>
  <c r="L14" i="13"/>
  <c r="J14" i="13"/>
  <c r="I14" i="13"/>
  <c r="G14" i="13"/>
  <c r="E14" i="13"/>
  <c r="D14" i="13"/>
  <c r="B14" i="13"/>
  <c r="A14" i="13"/>
  <c r="Q13" i="13"/>
  <c r="O13" i="13"/>
  <c r="N13" i="13"/>
  <c r="L13" i="13"/>
  <c r="J13" i="13"/>
  <c r="I13" i="13"/>
  <c r="G13" i="13"/>
  <c r="E13" i="13"/>
  <c r="D13" i="13"/>
  <c r="B13" i="13"/>
  <c r="A13" i="13"/>
  <c r="Q12" i="13"/>
  <c r="O12" i="13"/>
  <c r="N12" i="13"/>
  <c r="P12" i="13" s="1"/>
  <c r="L12" i="13"/>
  <c r="J12" i="13"/>
  <c r="I12" i="13"/>
  <c r="G12" i="13"/>
  <c r="E12" i="13"/>
  <c r="D12" i="13"/>
  <c r="B12" i="13"/>
  <c r="A12" i="13"/>
  <c r="Q11" i="13"/>
  <c r="O11" i="13"/>
  <c r="N11" i="13"/>
  <c r="L11" i="13"/>
  <c r="J11" i="13"/>
  <c r="I11" i="13"/>
  <c r="G11" i="13"/>
  <c r="E11" i="13"/>
  <c r="D11" i="13"/>
  <c r="B11" i="13"/>
  <c r="A11" i="13"/>
  <c r="Q10" i="13"/>
  <c r="O10" i="13"/>
  <c r="N10" i="13"/>
  <c r="L10" i="13"/>
  <c r="J10" i="13"/>
  <c r="I10" i="13"/>
  <c r="G10" i="13"/>
  <c r="E10" i="13"/>
  <c r="D10" i="13"/>
  <c r="B10" i="13"/>
  <c r="A10" i="13"/>
  <c r="Q9" i="13"/>
  <c r="O9" i="13"/>
  <c r="N9" i="13"/>
  <c r="L9" i="13"/>
  <c r="J9" i="13"/>
  <c r="I9" i="13"/>
  <c r="G9" i="13"/>
  <c r="E9" i="13"/>
  <c r="D9" i="13"/>
  <c r="B9" i="13"/>
  <c r="A9" i="13"/>
  <c r="Q8" i="13"/>
  <c r="O8" i="13"/>
  <c r="N8" i="13"/>
  <c r="L8" i="13"/>
  <c r="J8" i="13"/>
  <c r="I8" i="13"/>
  <c r="G8" i="13"/>
  <c r="E8" i="13"/>
  <c r="D8" i="13"/>
  <c r="B8" i="13"/>
  <c r="A8" i="13"/>
  <c r="Q7" i="13"/>
  <c r="O7" i="13"/>
  <c r="N7" i="13"/>
  <c r="L7" i="13"/>
  <c r="J7" i="13"/>
  <c r="I7" i="13"/>
  <c r="G7" i="13"/>
  <c r="E7" i="13"/>
  <c r="D7" i="13"/>
  <c r="F7" i="13" s="1"/>
  <c r="B7" i="13"/>
  <c r="A7" i="13"/>
  <c r="Q6" i="13"/>
  <c r="O6" i="13"/>
  <c r="N6" i="13"/>
  <c r="L6" i="13"/>
  <c r="J6" i="13"/>
  <c r="I6" i="13"/>
  <c r="G6" i="13"/>
  <c r="E6" i="13"/>
  <c r="D6" i="13"/>
  <c r="B6" i="13"/>
  <c r="A6" i="13"/>
  <c r="Q5" i="13"/>
  <c r="O5" i="13"/>
  <c r="N5" i="13"/>
  <c r="L5" i="13"/>
  <c r="J5" i="13"/>
  <c r="I5" i="13"/>
  <c r="G5" i="13"/>
  <c r="E5" i="13"/>
  <c r="D5" i="13"/>
  <c r="B5" i="13"/>
  <c r="A5" i="13"/>
  <c r="BZ4" i="19" s="1"/>
  <c r="Q4" i="13"/>
  <c r="O4" i="13"/>
  <c r="N4" i="13"/>
  <c r="L4" i="13"/>
  <c r="J4" i="13"/>
  <c r="I4" i="13"/>
  <c r="G4" i="13"/>
  <c r="E4" i="13"/>
  <c r="D4" i="13"/>
  <c r="B4" i="13"/>
  <c r="A4" i="13"/>
  <c r="Q3" i="13"/>
  <c r="O3" i="13"/>
  <c r="N3" i="13"/>
  <c r="L3" i="13"/>
  <c r="J3" i="13"/>
  <c r="I3" i="13"/>
  <c r="G3" i="13"/>
  <c r="E3" i="13"/>
  <c r="D3" i="13"/>
  <c r="B3" i="13"/>
  <c r="A3" i="13"/>
  <c r="BT94" i="19"/>
  <c r="BR94" i="19"/>
  <c r="BN94" i="19"/>
  <c r="BL94" i="19"/>
  <c r="BJ94" i="19"/>
  <c r="BH94" i="19"/>
  <c r="BF94" i="19"/>
  <c r="BD94" i="19"/>
  <c r="BB94" i="19"/>
  <c r="AZ94" i="19"/>
  <c r="AX94" i="19"/>
  <c r="AV94" i="19"/>
  <c r="AT94" i="19"/>
  <c r="AQ94" i="19"/>
  <c r="AO94" i="19"/>
  <c r="AF94" i="19"/>
  <c r="W94" i="19"/>
  <c r="P94" i="19"/>
  <c r="K94" i="19"/>
  <c r="G94" i="19"/>
  <c r="C94" i="19"/>
  <c r="BT93" i="19"/>
  <c r="BR93" i="19"/>
  <c r="BN93" i="19"/>
  <c r="BL93" i="19"/>
  <c r="BJ93" i="19"/>
  <c r="BH93" i="19"/>
  <c r="BF93" i="19"/>
  <c r="BD93" i="19"/>
  <c r="BB93" i="19"/>
  <c r="AZ93" i="19"/>
  <c r="AX93" i="19"/>
  <c r="AV93" i="19"/>
  <c r="AT93" i="19"/>
  <c r="AQ93" i="19"/>
  <c r="AO93" i="19"/>
  <c r="AF93" i="19"/>
  <c r="W93" i="19"/>
  <c r="P93" i="19"/>
  <c r="K93" i="19"/>
  <c r="G93" i="19"/>
  <c r="C93" i="19"/>
  <c r="BT92" i="19"/>
  <c r="BR92" i="19"/>
  <c r="BN92" i="19"/>
  <c r="BL92" i="19"/>
  <c r="BJ92" i="19"/>
  <c r="BH92" i="19"/>
  <c r="BF92" i="19"/>
  <c r="BD92" i="19"/>
  <c r="BB92" i="19"/>
  <c r="AZ92" i="19"/>
  <c r="AX92" i="19"/>
  <c r="AV92" i="19"/>
  <c r="AT92" i="19"/>
  <c r="AQ92" i="19"/>
  <c r="AO92" i="19"/>
  <c r="AF92" i="19"/>
  <c r="W92" i="19"/>
  <c r="P92" i="19"/>
  <c r="K92" i="19"/>
  <c r="G92" i="19"/>
  <c r="C92" i="19"/>
  <c r="BT91" i="19"/>
  <c r="BR91" i="19"/>
  <c r="BN91" i="19"/>
  <c r="BL91" i="19"/>
  <c r="BJ91" i="19"/>
  <c r="BH91" i="19"/>
  <c r="BF91" i="19"/>
  <c r="BD91" i="19"/>
  <c r="BB91" i="19"/>
  <c r="AZ91" i="19"/>
  <c r="AX91" i="19"/>
  <c r="AV91" i="19"/>
  <c r="AT91" i="19"/>
  <c r="AQ91" i="19"/>
  <c r="AO91" i="19"/>
  <c r="AF91" i="19"/>
  <c r="W91" i="19"/>
  <c r="P91" i="19"/>
  <c r="K91" i="19"/>
  <c r="G91" i="19"/>
  <c r="C91" i="19"/>
  <c r="BT90" i="19"/>
  <c r="BR90" i="19"/>
  <c r="BN90" i="19"/>
  <c r="BL90" i="19"/>
  <c r="BJ90" i="19"/>
  <c r="BH90" i="19"/>
  <c r="BF90" i="19"/>
  <c r="BD90" i="19"/>
  <c r="BB90" i="19"/>
  <c r="AZ90" i="19"/>
  <c r="AX90" i="19"/>
  <c r="AV90" i="19"/>
  <c r="AT90" i="19"/>
  <c r="AQ90" i="19"/>
  <c r="AO90" i="19"/>
  <c r="AF90" i="19"/>
  <c r="W90" i="19"/>
  <c r="P90" i="19"/>
  <c r="K90" i="19"/>
  <c r="G90" i="19"/>
  <c r="C90" i="19"/>
  <c r="BT89" i="19"/>
  <c r="BR89" i="19"/>
  <c r="BN89" i="19"/>
  <c r="BL89" i="19"/>
  <c r="BJ89" i="19"/>
  <c r="BH89" i="19"/>
  <c r="BF89" i="19"/>
  <c r="BD89" i="19"/>
  <c r="BB89" i="19"/>
  <c r="AZ89" i="19"/>
  <c r="AX89" i="19"/>
  <c r="AV89" i="19"/>
  <c r="AT89" i="19"/>
  <c r="AQ89" i="19"/>
  <c r="AO89" i="19"/>
  <c r="AF89" i="19"/>
  <c r="W89" i="19"/>
  <c r="P89" i="19"/>
  <c r="K89" i="19"/>
  <c r="G89" i="19"/>
  <c r="C89" i="19"/>
  <c r="BT88" i="19"/>
  <c r="BR88" i="19"/>
  <c r="BN88" i="19"/>
  <c r="BL88" i="19"/>
  <c r="BJ88" i="19"/>
  <c r="BH88" i="19"/>
  <c r="BF88" i="19"/>
  <c r="BD88" i="19"/>
  <c r="BB88" i="19"/>
  <c r="AZ88" i="19"/>
  <c r="AX88" i="19"/>
  <c r="AV88" i="19"/>
  <c r="AT88" i="19"/>
  <c r="AQ88" i="19"/>
  <c r="AO88" i="19"/>
  <c r="AF88" i="19"/>
  <c r="W88" i="19"/>
  <c r="P88" i="19"/>
  <c r="K88" i="19"/>
  <c r="G88" i="19"/>
  <c r="C88" i="19"/>
  <c r="BT87" i="19"/>
  <c r="BR87" i="19"/>
  <c r="BN87" i="19"/>
  <c r="BL87" i="19"/>
  <c r="BJ87" i="19"/>
  <c r="BH87" i="19"/>
  <c r="BF87" i="19"/>
  <c r="BD87" i="19"/>
  <c r="BB87" i="19"/>
  <c r="AZ87" i="19"/>
  <c r="AX87" i="19"/>
  <c r="AV87" i="19"/>
  <c r="AT87" i="19"/>
  <c r="AQ87" i="19"/>
  <c r="AO87" i="19"/>
  <c r="AF87" i="19"/>
  <c r="W87" i="19"/>
  <c r="P87" i="19"/>
  <c r="K87" i="19"/>
  <c r="G87" i="19"/>
  <c r="C87" i="19"/>
  <c r="BT86" i="19"/>
  <c r="BR86" i="19"/>
  <c r="BN86" i="19"/>
  <c r="BL86" i="19"/>
  <c r="BJ86" i="19"/>
  <c r="BH86" i="19"/>
  <c r="BF86" i="19"/>
  <c r="BD86" i="19"/>
  <c r="BB86" i="19"/>
  <c r="AZ86" i="19"/>
  <c r="AX86" i="19"/>
  <c r="AV86" i="19"/>
  <c r="AT86" i="19"/>
  <c r="AQ86" i="19"/>
  <c r="AO86" i="19"/>
  <c r="AF86" i="19"/>
  <c r="W86" i="19"/>
  <c r="P86" i="19"/>
  <c r="K86" i="19"/>
  <c r="G86" i="19"/>
  <c r="C86" i="19"/>
  <c r="BT85" i="19"/>
  <c r="BR85" i="19"/>
  <c r="BN85" i="19"/>
  <c r="BL85" i="19"/>
  <c r="BJ85" i="19"/>
  <c r="BH85" i="19"/>
  <c r="BF85" i="19"/>
  <c r="BD85" i="19"/>
  <c r="BB85" i="19"/>
  <c r="AZ85" i="19"/>
  <c r="AX85" i="19"/>
  <c r="AV85" i="19"/>
  <c r="AT85" i="19"/>
  <c r="AQ85" i="19"/>
  <c r="AO85" i="19"/>
  <c r="AF85" i="19"/>
  <c r="W85" i="19"/>
  <c r="P85" i="19"/>
  <c r="K85" i="19"/>
  <c r="G85" i="19"/>
  <c r="C85" i="19"/>
  <c r="BT84" i="19"/>
  <c r="BR84" i="19"/>
  <c r="BN84" i="19"/>
  <c r="BL84" i="19"/>
  <c r="BJ84" i="19"/>
  <c r="BH84" i="19"/>
  <c r="BF84" i="19"/>
  <c r="BD84" i="19"/>
  <c r="BB84" i="19"/>
  <c r="AZ84" i="19"/>
  <c r="AX84" i="19"/>
  <c r="AV84" i="19"/>
  <c r="AT84" i="19"/>
  <c r="AQ84" i="19"/>
  <c r="AO84" i="19"/>
  <c r="AF84" i="19"/>
  <c r="W84" i="19"/>
  <c r="P84" i="19"/>
  <c r="K84" i="19"/>
  <c r="G84" i="19"/>
  <c r="C84" i="19"/>
  <c r="BT83" i="19"/>
  <c r="BR83" i="19"/>
  <c r="BN83" i="19"/>
  <c r="BL83" i="19"/>
  <c r="BJ83" i="19"/>
  <c r="BH83" i="19"/>
  <c r="BF83" i="19"/>
  <c r="BD83" i="19"/>
  <c r="BB83" i="19"/>
  <c r="AZ83" i="19"/>
  <c r="AX83" i="19"/>
  <c r="AV83" i="19"/>
  <c r="AT83" i="19"/>
  <c r="AQ83" i="19"/>
  <c r="AO83" i="19"/>
  <c r="AF83" i="19"/>
  <c r="W83" i="19"/>
  <c r="P83" i="19"/>
  <c r="K83" i="19"/>
  <c r="G83" i="19"/>
  <c r="C83" i="19"/>
  <c r="BT82" i="19"/>
  <c r="BR82" i="19"/>
  <c r="BN82" i="19"/>
  <c r="BL82" i="19"/>
  <c r="BJ82" i="19"/>
  <c r="BH82" i="19"/>
  <c r="BF82" i="19"/>
  <c r="BD82" i="19"/>
  <c r="BB82" i="19"/>
  <c r="AZ82" i="19"/>
  <c r="AX82" i="19"/>
  <c r="AV82" i="19"/>
  <c r="AT82" i="19"/>
  <c r="AQ82" i="19"/>
  <c r="AO82" i="19"/>
  <c r="AF82" i="19"/>
  <c r="W82" i="19"/>
  <c r="P82" i="19"/>
  <c r="K82" i="19"/>
  <c r="G82" i="19"/>
  <c r="C82" i="19"/>
  <c r="BT81" i="19"/>
  <c r="BR81" i="19"/>
  <c r="BN81" i="19"/>
  <c r="BL81" i="19"/>
  <c r="BJ81" i="19"/>
  <c r="BH81" i="19"/>
  <c r="BF81" i="19"/>
  <c r="BD81" i="19"/>
  <c r="BB81" i="19"/>
  <c r="AZ81" i="19"/>
  <c r="AX81" i="19"/>
  <c r="AV81" i="19"/>
  <c r="AT81" i="19"/>
  <c r="AQ81" i="19"/>
  <c r="AO81" i="19"/>
  <c r="AF81" i="19"/>
  <c r="W81" i="19"/>
  <c r="P81" i="19"/>
  <c r="K81" i="19"/>
  <c r="G81" i="19"/>
  <c r="C81" i="19"/>
  <c r="BT80" i="19"/>
  <c r="BR80" i="19"/>
  <c r="BN80" i="19"/>
  <c r="BL80" i="19"/>
  <c r="BJ80" i="19"/>
  <c r="BH80" i="19"/>
  <c r="BF80" i="19"/>
  <c r="BD80" i="19"/>
  <c r="BB80" i="19"/>
  <c r="AZ80" i="19"/>
  <c r="AX80" i="19"/>
  <c r="AV80" i="19"/>
  <c r="AT80" i="19"/>
  <c r="AQ80" i="19"/>
  <c r="AO80" i="19"/>
  <c r="AF80" i="19"/>
  <c r="W80" i="19"/>
  <c r="P80" i="19"/>
  <c r="K80" i="19"/>
  <c r="G80" i="19"/>
  <c r="C80" i="19"/>
  <c r="BT79" i="19"/>
  <c r="BR79" i="19"/>
  <c r="BN79" i="19"/>
  <c r="BL79" i="19"/>
  <c r="BJ79" i="19"/>
  <c r="BH79" i="19"/>
  <c r="BF79" i="19"/>
  <c r="BD79" i="19"/>
  <c r="BB79" i="19"/>
  <c r="AZ79" i="19"/>
  <c r="AX79" i="19"/>
  <c r="AV79" i="19"/>
  <c r="AT79" i="19"/>
  <c r="AQ79" i="19"/>
  <c r="AO79" i="19"/>
  <c r="AF79" i="19"/>
  <c r="W79" i="19"/>
  <c r="P79" i="19"/>
  <c r="K79" i="19"/>
  <c r="G79" i="19"/>
  <c r="C79" i="19"/>
  <c r="BT78" i="19"/>
  <c r="BR78" i="19"/>
  <c r="BN78" i="19"/>
  <c r="BL78" i="19"/>
  <c r="BJ78" i="19"/>
  <c r="BH78" i="19"/>
  <c r="BF78" i="19"/>
  <c r="BD78" i="19"/>
  <c r="BB78" i="19"/>
  <c r="AZ78" i="19"/>
  <c r="AX78" i="19"/>
  <c r="AV78" i="19"/>
  <c r="AT78" i="19"/>
  <c r="AQ78" i="19"/>
  <c r="AO78" i="19"/>
  <c r="AF78" i="19"/>
  <c r="W78" i="19"/>
  <c r="P78" i="19"/>
  <c r="K78" i="19"/>
  <c r="G78" i="19"/>
  <c r="C78" i="19"/>
  <c r="BT77" i="19"/>
  <c r="BR77" i="19"/>
  <c r="BN77" i="19"/>
  <c r="BL77" i="19"/>
  <c r="BJ77" i="19"/>
  <c r="BH77" i="19"/>
  <c r="BF77" i="19"/>
  <c r="BD77" i="19"/>
  <c r="BB77" i="19"/>
  <c r="AZ77" i="19"/>
  <c r="AX77" i="19"/>
  <c r="AV77" i="19"/>
  <c r="AT77" i="19"/>
  <c r="AQ77" i="19"/>
  <c r="AO77" i="19"/>
  <c r="AF77" i="19"/>
  <c r="W77" i="19"/>
  <c r="P77" i="19"/>
  <c r="K77" i="19"/>
  <c r="G77" i="19"/>
  <c r="C77" i="19"/>
  <c r="BT76" i="19"/>
  <c r="BR76" i="19"/>
  <c r="BN76" i="19"/>
  <c r="BL76" i="19"/>
  <c r="BJ76" i="19"/>
  <c r="BH76" i="19"/>
  <c r="BF76" i="19"/>
  <c r="BD76" i="19"/>
  <c r="BB76" i="19"/>
  <c r="AZ76" i="19"/>
  <c r="AX76" i="19"/>
  <c r="AV76" i="19"/>
  <c r="AT76" i="19"/>
  <c r="AQ76" i="19"/>
  <c r="AO76" i="19"/>
  <c r="AF76" i="19"/>
  <c r="W76" i="19"/>
  <c r="P76" i="19"/>
  <c r="K76" i="19"/>
  <c r="G76" i="19"/>
  <c r="C76" i="19"/>
  <c r="BT75" i="19"/>
  <c r="BR75" i="19"/>
  <c r="BN75" i="19"/>
  <c r="BL75" i="19"/>
  <c r="BJ75" i="19"/>
  <c r="BH75" i="19"/>
  <c r="BF75" i="19"/>
  <c r="BD75" i="19"/>
  <c r="BB75" i="19"/>
  <c r="AZ75" i="19"/>
  <c r="AX75" i="19"/>
  <c r="AV75" i="19"/>
  <c r="AT75" i="19"/>
  <c r="AQ75" i="19"/>
  <c r="AO75" i="19"/>
  <c r="AF75" i="19"/>
  <c r="W75" i="19"/>
  <c r="P75" i="19"/>
  <c r="K75" i="19"/>
  <c r="G75" i="19"/>
  <c r="C75" i="19"/>
  <c r="BT74" i="19"/>
  <c r="BR74" i="19"/>
  <c r="BN74" i="19"/>
  <c r="BL74" i="19"/>
  <c r="BJ74" i="19"/>
  <c r="BH74" i="19"/>
  <c r="BF74" i="19"/>
  <c r="BD74" i="19"/>
  <c r="BB74" i="19"/>
  <c r="AZ74" i="19"/>
  <c r="AX74" i="19"/>
  <c r="AV74" i="19"/>
  <c r="AT74" i="19"/>
  <c r="AQ74" i="19"/>
  <c r="AO74" i="19"/>
  <c r="AF74" i="19"/>
  <c r="W74" i="19"/>
  <c r="P74" i="19"/>
  <c r="K74" i="19"/>
  <c r="G74" i="19"/>
  <c r="C74" i="19"/>
  <c r="BT73" i="19"/>
  <c r="BR73" i="19"/>
  <c r="BN73" i="19"/>
  <c r="BL73" i="19"/>
  <c r="BJ73" i="19"/>
  <c r="BH73" i="19"/>
  <c r="BF73" i="19"/>
  <c r="BD73" i="19"/>
  <c r="BB73" i="19"/>
  <c r="AZ73" i="19"/>
  <c r="AX73" i="19"/>
  <c r="AV73" i="19"/>
  <c r="AT73" i="19"/>
  <c r="AQ73" i="19"/>
  <c r="AO73" i="19"/>
  <c r="AF73" i="19"/>
  <c r="W73" i="19"/>
  <c r="P73" i="19"/>
  <c r="K73" i="19"/>
  <c r="G73" i="19"/>
  <c r="C73" i="19"/>
  <c r="BT72" i="19"/>
  <c r="BR72" i="19"/>
  <c r="BN72" i="19"/>
  <c r="BL72" i="19"/>
  <c r="BJ72" i="19"/>
  <c r="BH72" i="19"/>
  <c r="BF72" i="19"/>
  <c r="BD72" i="19"/>
  <c r="BB72" i="19"/>
  <c r="AZ72" i="19"/>
  <c r="AX72" i="19"/>
  <c r="AV72" i="19"/>
  <c r="AT72" i="19"/>
  <c r="AQ72" i="19"/>
  <c r="AO72" i="19"/>
  <c r="AF72" i="19"/>
  <c r="W72" i="19"/>
  <c r="P72" i="19"/>
  <c r="K72" i="19"/>
  <c r="G72" i="19"/>
  <c r="C72" i="19"/>
  <c r="BT71" i="19"/>
  <c r="BR71" i="19"/>
  <c r="BN71" i="19"/>
  <c r="BL71" i="19"/>
  <c r="BJ71" i="19"/>
  <c r="BH71" i="19"/>
  <c r="BF71" i="19"/>
  <c r="BD71" i="19"/>
  <c r="BB71" i="19"/>
  <c r="AZ71" i="19"/>
  <c r="AX71" i="19"/>
  <c r="AV71" i="19"/>
  <c r="AT71" i="19"/>
  <c r="AQ71" i="19"/>
  <c r="AO71" i="19"/>
  <c r="AF71" i="19"/>
  <c r="W71" i="19"/>
  <c r="P71" i="19"/>
  <c r="K71" i="19"/>
  <c r="G71" i="19"/>
  <c r="C71" i="19"/>
  <c r="BT70" i="19"/>
  <c r="BR70" i="19"/>
  <c r="BN70" i="19"/>
  <c r="BL70" i="19"/>
  <c r="BJ70" i="19"/>
  <c r="BH70" i="19"/>
  <c r="BF70" i="19"/>
  <c r="BD70" i="19"/>
  <c r="BB70" i="19"/>
  <c r="AZ70" i="19"/>
  <c r="AX70" i="19"/>
  <c r="AV70" i="19"/>
  <c r="AT70" i="19"/>
  <c r="AQ70" i="19"/>
  <c r="AO70" i="19"/>
  <c r="AF70" i="19"/>
  <c r="W70" i="19"/>
  <c r="P70" i="19"/>
  <c r="K70" i="19"/>
  <c r="G70" i="19"/>
  <c r="C70" i="19"/>
  <c r="BT69" i="19"/>
  <c r="BR69" i="19"/>
  <c r="BN69" i="19"/>
  <c r="BL69" i="19"/>
  <c r="BJ69" i="19"/>
  <c r="BH69" i="19"/>
  <c r="BF69" i="19"/>
  <c r="BD69" i="19"/>
  <c r="BB69" i="19"/>
  <c r="AZ69" i="19"/>
  <c r="AX69" i="19"/>
  <c r="AV69" i="19"/>
  <c r="AT69" i="19"/>
  <c r="AQ69" i="19"/>
  <c r="AO69" i="19"/>
  <c r="AF69" i="19"/>
  <c r="W69" i="19"/>
  <c r="P69" i="19"/>
  <c r="K69" i="19"/>
  <c r="G69" i="19"/>
  <c r="C69" i="19"/>
  <c r="BT68" i="19"/>
  <c r="BR68" i="19"/>
  <c r="BN68" i="19"/>
  <c r="BL68" i="19"/>
  <c r="BJ68" i="19"/>
  <c r="BH68" i="19"/>
  <c r="BF68" i="19"/>
  <c r="BD68" i="19"/>
  <c r="BB68" i="19"/>
  <c r="AZ68" i="19"/>
  <c r="AX68" i="19"/>
  <c r="AV68" i="19"/>
  <c r="AT68" i="19"/>
  <c r="AQ68" i="19"/>
  <c r="AO68" i="19"/>
  <c r="AF68" i="19"/>
  <c r="W68" i="19"/>
  <c r="P68" i="19"/>
  <c r="K68" i="19"/>
  <c r="G68" i="19"/>
  <c r="C68" i="19"/>
  <c r="BT67" i="19"/>
  <c r="BR67" i="19"/>
  <c r="BN67" i="19"/>
  <c r="BL67" i="19"/>
  <c r="BJ67" i="19"/>
  <c r="BH67" i="19"/>
  <c r="BF67" i="19"/>
  <c r="BD67" i="19"/>
  <c r="BB67" i="19"/>
  <c r="AZ67" i="19"/>
  <c r="AX67" i="19"/>
  <c r="AV67" i="19"/>
  <c r="AT67" i="19"/>
  <c r="AQ67" i="19"/>
  <c r="AO67" i="19"/>
  <c r="AF67" i="19"/>
  <c r="W67" i="19"/>
  <c r="P67" i="19"/>
  <c r="K67" i="19"/>
  <c r="G67" i="19"/>
  <c r="C67" i="19"/>
  <c r="BT66" i="19"/>
  <c r="BR66" i="19"/>
  <c r="BN66" i="19"/>
  <c r="BL66" i="19"/>
  <c r="BJ66" i="19"/>
  <c r="BH66" i="19"/>
  <c r="BF66" i="19"/>
  <c r="BD66" i="19"/>
  <c r="BB66" i="19"/>
  <c r="AZ66" i="19"/>
  <c r="AX66" i="19"/>
  <c r="AV66" i="19"/>
  <c r="AT66" i="19"/>
  <c r="AQ66" i="19"/>
  <c r="AO66" i="19"/>
  <c r="AF66" i="19"/>
  <c r="W66" i="19"/>
  <c r="P66" i="19"/>
  <c r="K66" i="19"/>
  <c r="G66" i="19"/>
  <c r="C66" i="19"/>
  <c r="BT65" i="19"/>
  <c r="BR65" i="19"/>
  <c r="BN65" i="19"/>
  <c r="BL65" i="19"/>
  <c r="BJ65" i="19"/>
  <c r="BH65" i="19"/>
  <c r="BF65" i="19"/>
  <c r="BD65" i="19"/>
  <c r="BB65" i="19"/>
  <c r="AZ65" i="19"/>
  <c r="AX65" i="19"/>
  <c r="AV65" i="19"/>
  <c r="AT65" i="19"/>
  <c r="AQ65" i="19"/>
  <c r="AO65" i="19"/>
  <c r="AF65" i="19"/>
  <c r="W65" i="19"/>
  <c r="P65" i="19"/>
  <c r="K65" i="19"/>
  <c r="G65" i="19"/>
  <c r="C65" i="19"/>
  <c r="BT64" i="19"/>
  <c r="BR64" i="19"/>
  <c r="BN64" i="19"/>
  <c r="BL64" i="19"/>
  <c r="BJ64" i="19"/>
  <c r="BH64" i="19"/>
  <c r="BF64" i="19"/>
  <c r="BD64" i="19"/>
  <c r="BB64" i="19"/>
  <c r="AZ64" i="19"/>
  <c r="AX64" i="19"/>
  <c r="AV64" i="19"/>
  <c r="AT64" i="19"/>
  <c r="AQ64" i="19"/>
  <c r="AO64" i="19"/>
  <c r="AF64" i="19"/>
  <c r="W64" i="19"/>
  <c r="P64" i="19"/>
  <c r="K64" i="19"/>
  <c r="G64" i="19"/>
  <c r="C64" i="19"/>
  <c r="BT63" i="19"/>
  <c r="BR63" i="19"/>
  <c r="BN63" i="19"/>
  <c r="BL63" i="19"/>
  <c r="BJ63" i="19"/>
  <c r="BH63" i="19"/>
  <c r="BF63" i="19"/>
  <c r="BD63" i="19"/>
  <c r="BB63" i="19"/>
  <c r="AZ63" i="19"/>
  <c r="AX63" i="19"/>
  <c r="AV63" i="19"/>
  <c r="AT63" i="19"/>
  <c r="AQ63" i="19"/>
  <c r="AO63" i="19"/>
  <c r="AF63" i="19"/>
  <c r="W63" i="19"/>
  <c r="P63" i="19"/>
  <c r="K63" i="19"/>
  <c r="G63" i="19"/>
  <c r="C63" i="19"/>
  <c r="BT62" i="19"/>
  <c r="BR62" i="19"/>
  <c r="BN62" i="19"/>
  <c r="BL62" i="19"/>
  <c r="BJ62" i="19"/>
  <c r="BH62" i="19"/>
  <c r="BF62" i="19"/>
  <c r="BD62" i="19"/>
  <c r="BB62" i="19"/>
  <c r="AZ62" i="19"/>
  <c r="AX62" i="19"/>
  <c r="AV62" i="19"/>
  <c r="AT62" i="19"/>
  <c r="AQ62" i="19"/>
  <c r="AO62" i="19"/>
  <c r="AF62" i="19"/>
  <c r="W62" i="19"/>
  <c r="P62" i="19"/>
  <c r="K62" i="19"/>
  <c r="G62" i="19"/>
  <c r="C62" i="19"/>
  <c r="BT61" i="19"/>
  <c r="BR61" i="19"/>
  <c r="BN61" i="19"/>
  <c r="BL61" i="19"/>
  <c r="BJ61" i="19"/>
  <c r="BH61" i="19"/>
  <c r="BF61" i="19"/>
  <c r="BD61" i="19"/>
  <c r="BB61" i="19"/>
  <c r="AZ61" i="19"/>
  <c r="AX61" i="19"/>
  <c r="AV61" i="19"/>
  <c r="AT61" i="19"/>
  <c r="AQ61" i="19"/>
  <c r="AO61" i="19"/>
  <c r="AF61" i="19"/>
  <c r="W61" i="19"/>
  <c r="P61" i="19"/>
  <c r="K61" i="19"/>
  <c r="G61" i="19"/>
  <c r="C61" i="19"/>
  <c r="BT60" i="19"/>
  <c r="BR60" i="19"/>
  <c r="BN60" i="19"/>
  <c r="BL60" i="19"/>
  <c r="BJ60" i="19"/>
  <c r="BH60" i="19"/>
  <c r="BF60" i="19"/>
  <c r="BD60" i="19"/>
  <c r="BB60" i="19"/>
  <c r="AZ60" i="19"/>
  <c r="AX60" i="19"/>
  <c r="AV60" i="19"/>
  <c r="AT60" i="19"/>
  <c r="AQ60" i="19"/>
  <c r="AO60" i="19"/>
  <c r="AF60" i="19"/>
  <c r="W60" i="19"/>
  <c r="P60" i="19"/>
  <c r="K60" i="19"/>
  <c r="G60" i="19"/>
  <c r="C60" i="19"/>
  <c r="BT59" i="19"/>
  <c r="BR59" i="19"/>
  <c r="BN59" i="19"/>
  <c r="BL59" i="19"/>
  <c r="BJ59" i="19"/>
  <c r="BH59" i="19"/>
  <c r="BF59" i="19"/>
  <c r="BD59" i="19"/>
  <c r="BB59" i="19"/>
  <c r="AZ59" i="19"/>
  <c r="AX59" i="19"/>
  <c r="AV59" i="19"/>
  <c r="AT59" i="19"/>
  <c r="AQ59" i="19"/>
  <c r="AO59" i="19"/>
  <c r="AF59" i="19"/>
  <c r="W59" i="19"/>
  <c r="P59" i="19"/>
  <c r="K59" i="19"/>
  <c r="G59" i="19"/>
  <c r="C59" i="19"/>
  <c r="BT58" i="19"/>
  <c r="BR58" i="19"/>
  <c r="BN58" i="19"/>
  <c r="BL58" i="19"/>
  <c r="BJ58" i="19"/>
  <c r="BH58" i="19"/>
  <c r="BF58" i="19"/>
  <c r="BD58" i="19"/>
  <c r="BB58" i="19"/>
  <c r="AZ58" i="19"/>
  <c r="AX58" i="19"/>
  <c r="AV58" i="19"/>
  <c r="AT58" i="19"/>
  <c r="AQ58" i="19"/>
  <c r="AO58" i="19"/>
  <c r="AF58" i="19"/>
  <c r="W58" i="19"/>
  <c r="P58" i="19"/>
  <c r="K58" i="19"/>
  <c r="G58" i="19"/>
  <c r="C58" i="19"/>
  <c r="BT57" i="19"/>
  <c r="BR57" i="19"/>
  <c r="BN57" i="19"/>
  <c r="BL57" i="19"/>
  <c r="BJ57" i="19"/>
  <c r="BH57" i="19"/>
  <c r="BF57" i="19"/>
  <c r="BD57" i="19"/>
  <c r="BB57" i="19"/>
  <c r="AZ57" i="19"/>
  <c r="AX57" i="19"/>
  <c r="AV57" i="19"/>
  <c r="AT57" i="19"/>
  <c r="AQ57" i="19"/>
  <c r="AO57" i="19"/>
  <c r="AF57" i="19"/>
  <c r="W57" i="19"/>
  <c r="P57" i="19"/>
  <c r="K57" i="19"/>
  <c r="G57" i="19"/>
  <c r="C57" i="19"/>
  <c r="BT56" i="19"/>
  <c r="BR56" i="19"/>
  <c r="BN56" i="19"/>
  <c r="BL56" i="19"/>
  <c r="BJ56" i="19"/>
  <c r="BH56" i="19"/>
  <c r="BF56" i="19"/>
  <c r="BD56" i="19"/>
  <c r="BB56" i="19"/>
  <c r="AZ56" i="19"/>
  <c r="AX56" i="19"/>
  <c r="AV56" i="19"/>
  <c r="AT56" i="19"/>
  <c r="AQ56" i="19"/>
  <c r="AO56" i="19"/>
  <c r="AF56" i="19"/>
  <c r="W56" i="19"/>
  <c r="P56" i="19"/>
  <c r="K56" i="19"/>
  <c r="G56" i="19"/>
  <c r="C56" i="19"/>
  <c r="BT55" i="19"/>
  <c r="BR55" i="19"/>
  <c r="BN55" i="19"/>
  <c r="BL55" i="19"/>
  <c r="BJ55" i="19"/>
  <c r="BH55" i="19"/>
  <c r="BF55" i="19"/>
  <c r="BD55" i="19"/>
  <c r="BB55" i="19"/>
  <c r="AZ55" i="19"/>
  <c r="AX55" i="19"/>
  <c r="AV55" i="19"/>
  <c r="AT55" i="19"/>
  <c r="AQ55" i="19"/>
  <c r="AO55" i="19"/>
  <c r="AF55" i="19"/>
  <c r="W55" i="19"/>
  <c r="P55" i="19"/>
  <c r="K55" i="19"/>
  <c r="G55" i="19"/>
  <c r="C55" i="19"/>
  <c r="BT54" i="19"/>
  <c r="BR54" i="19"/>
  <c r="BN54" i="19"/>
  <c r="BL54" i="19"/>
  <c r="BJ54" i="19"/>
  <c r="BH54" i="19"/>
  <c r="BF54" i="19"/>
  <c r="BD54" i="19"/>
  <c r="BB54" i="19"/>
  <c r="AZ54" i="19"/>
  <c r="AX54" i="19"/>
  <c r="AV54" i="19"/>
  <c r="AT54" i="19"/>
  <c r="AQ54" i="19"/>
  <c r="AO54" i="19"/>
  <c r="AF54" i="19"/>
  <c r="W54" i="19"/>
  <c r="P54" i="19"/>
  <c r="K54" i="19"/>
  <c r="G54" i="19"/>
  <c r="C54" i="19"/>
  <c r="BT53" i="19"/>
  <c r="BR53" i="19"/>
  <c r="BN53" i="19"/>
  <c r="BL53" i="19"/>
  <c r="BJ53" i="19"/>
  <c r="BH53" i="19"/>
  <c r="BF53" i="19"/>
  <c r="BD53" i="19"/>
  <c r="BB53" i="19"/>
  <c r="AZ53" i="19"/>
  <c r="AX53" i="19"/>
  <c r="AV53" i="19"/>
  <c r="AT53" i="19"/>
  <c r="AQ53" i="19"/>
  <c r="AO53" i="19"/>
  <c r="AF53" i="19"/>
  <c r="W53" i="19"/>
  <c r="P53" i="19"/>
  <c r="K53" i="19"/>
  <c r="G53" i="19"/>
  <c r="C53" i="19"/>
  <c r="BT52" i="19"/>
  <c r="BR52" i="19"/>
  <c r="BN52" i="19"/>
  <c r="BL52" i="19"/>
  <c r="BJ52" i="19"/>
  <c r="BH52" i="19"/>
  <c r="BF52" i="19"/>
  <c r="BD52" i="19"/>
  <c r="BB52" i="19"/>
  <c r="AZ52" i="19"/>
  <c r="AX52" i="19"/>
  <c r="AV52" i="19"/>
  <c r="AT52" i="19"/>
  <c r="AQ52" i="19"/>
  <c r="AO52" i="19"/>
  <c r="AF52" i="19"/>
  <c r="W52" i="19"/>
  <c r="P52" i="19"/>
  <c r="K52" i="19"/>
  <c r="G52" i="19"/>
  <c r="C52" i="19"/>
  <c r="BT51" i="19"/>
  <c r="BR51" i="19"/>
  <c r="BN51" i="19"/>
  <c r="BL51" i="19"/>
  <c r="BJ51" i="19"/>
  <c r="BH51" i="19"/>
  <c r="BF51" i="19"/>
  <c r="BD51" i="19"/>
  <c r="BB51" i="19"/>
  <c r="AZ51" i="19"/>
  <c r="AX51" i="19"/>
  <c r="AV51" i="19"/>
  <c r="AT51" i="19"/>
  <c r="AQ51" i="19"/>
  <c r="AO51" i="19"/>
  <c r="AF51" i="19"/>
  <c r="W51" i="19"/>
  <c r="P51" i="19"/>
  <c r="K51" i="19"/>
  <c r="G51" i="19"/>
  <c r="C51" i="19"/>
  <c r="BT50" i="19"/>
  <c r="BR50" i="19"/>
  <c r="BN50" i="19"/>
  <c r="BL50" i="19"/>
  <c r="BJ50" i="19"/>
  <c r="BH50" i="19"/>
  <c r="BF50" i="19"/>
  <c r="BD50" i="19"/>
  <c r="BB50" i="19"/>
  <c r="AZ50" i="19"/>
  <c r="AX50" i="19"/>
  <c r="AV50" i="19"/>
  <c r="AT50" i="19"/>
  <c r="AQ50" i="19"/>
  <c r="AO50" i="19"/>
  <c r="AF50" i="19"/>
  <c r="W50" i="19"/>
  <c r="P50" i="19"/>
  <c r="K50" i="19"/>
  <c r="G50" i="19"/>
  <c r="C50" i="19"/>
  <c r="BT49" i="19"/>
  <c r="BR49" i="19"/>
  <c r="BN49" i="19"/>
  <c r="BL49" i="19"/>
  <c r="BJ49" i="19"/>
  <c r="BH49" i="19"/>
  <c r="BF49" i="19"/>
  <c r="BD49" i="19"/>
  <c r="BB49" i="19"/>
  <c r="AZ49" i="19"/>
  <c r="AX49" i="19"/>
  <c r="AV49" i="19"/>
  <c r="AT49" i="19"/>
  <c r="AQ49" i="19"/>
  <c r="AO49" i="19"/>
  <c r="AF49" i="19"/>
  <c r="W49" i="19"/>
  <c r="P49" i="19"/>
  <c r="K49" i="19"/>
  <c r="G49" i="19"/>
  <c r="C49" i="19"/>
  <c r="BT48" i="19"/>
  <c r="BR48" i="19"/>
  <c r="BN48" i="19"/>
  <c r="BL48" i="19"/>
  <c r="BJ48" i="19"/>
  <c r="BH48" i="19"/>
  <c r="BF48" i="19"/>
  <c r="BD48" i="19"/>
  <c r="BB48" i="19"/>
  <c r="AZ48" i="19"/>
  <c r="AX48" i="19"/>
  <c r="AV48" i="19"/>
  <c r="AT48" i="19"/>
  <c r="AQ48" i="19"/>
  <c r="AO48" i="19"/>
  <c r="AF48" i="19"/>
  <c r="W48" i="19"/>
  <c r="P48" i="19"/>
  <c r="K48" i="19"/>
  <c r="G48" i="19"/>
  <c r="C48" i="19"/>
  <c r="BT47" i="19"/>
  <c r="BR47" i="19"/>
  <c r="BN47" i="19"/>
  <c r="BL47" i="19"/>
  <c r="BJ47" i="19"/>
  <c r="BH47" i="19"/>
  <c r="BF47" i="19"/>
  <c r="BD47" i="19"/>
  <c r="BB47" i="19"/>
  <c r="AZ47" i="19"/>
  <c r="AX47" i="19"/>
  <c r="AV47" i="19"/>
  <c r="AT47" i="19"/>
  <c r="AQ47" i="19"/>
  <c r="AO47" i="19"/>
  <c r="AF47" i="19"/>
  <c r="W47" i="19"/>
  <c r="P47" i="19"/>
  <c r="K47" i="19"/>
  <c r="G47" i="19"/>
  <c r="C47" i="19"/>
  <c r="BT46" i="19"/>
  <c r="BR46" i="19"/>
  <c r="BN46" i="19"/>
  <c r="BL46" i="19"/>
  <c r="BJ46" i="19"/>
  <c r="BH46" i="19"/>
  <c r="BF46" i="19"/>
  <c r="BD46" i="19"/>
  <c r="BB46" i="19"/>
  <c r="AZ46" i="19"/>
  <c r="AX46" i="19"/>
  <c r="AV46" i="19"/>
  <c r="AT46" i="19"/>
  <c r="AQ46" i="19"/>
  <c r="AO46" i="19"/>
  <c r="AF46" i="19"/>
  <c r="W46" i="19"/>
  <c r="P46" i="19"/>
  <c r="K46" i="19"/>
  <c r="G46" i="19"/>
  <c r="C46" i="19"/>
  <c r="BT45" i="19"/>
  <c r="BR45" i="19"/>
  <c r="BN45" i="19"/>
  <c r="BL45" i="19"/>
  <c r="BJ45" i="19"/>
  <c r="BH45" i="19"/>
  <c r="BF45" i="19"/>
  <c r="BD45" i="19"/>
  <c r="BB45" i="19"/>
  <c r="AZ45" i="19"/>
  <c r="AX45" i="19"/>
  <c r="AV45" i="19"/>
  <c r="AT45" i="19"/>
  <c r="AQ45" i="19"/>
  <c r="AO45" i="19"/>
  <c r="AF45" i="19"/>
  <c r="W45" i="19"/>
  <c r="P45" i="19"/>
  <c r="K45" i="19"/>
  <c r="G45" i="19"/>
  <c r="C45" i="19"/>
  <c r="BT44" i="19"/>
  <c r="BR44" i="19"/>
  <c r="BN44" i="19"/>
  <c r="BL44" i="19"/>
  <c r="BJ44" i="19"/>
  <c r="BH44" i="19"/>
  <c r="BF44" i="19"/>
  <c r="BD44" i="19"/>
  <c r="BB44" i="19"/>
  <c r="AZ44" i="19"/>
  <c r="AX44" i="19"/>
  <c r="AV44" i="19"/>
  <c r="AT44" i="19"/>
  <c r="AQ44" i="19"/>
  <c r="AO44" i="19"/>
  <c r="AF44" i="19"/>
  <c r="W44" i="19"/>
  <c r="P44" i="19"/>
  <c r="K44" i="19"/>
  <c r="G44" i="19"/>
  <c r="C44" i="19"/>
  <c r="BT43" i="19"/>
  <c r="BR43" i="19"/>
  <c r="BN43" i="19"/>
  <c r="BL43" i="19"/>
  <c r="BJ43" i="19"/>
  <c r="BH43" i="19"/>
  <c r="BF43" i="19"/>
  <c r="BD43" i="19"/>
  <c r="BB43" i="19"/>
  <c r="AZ43" i="19"/>
  <c r="AX43" i="19"/>
  <c r="AV43" i="19"/>
  <c r="AT43" i="19"/>
  <c r="AQ43" i="19"/>
  <c r="AO43" i="19"/>
  <c r="AF43" i="19"/>
  <c r="W43" i="19"/>
  <c r="P43" i="19"/>
  <c r="K43" i="19"/>
  <c r="G43" i="19"/>
  <c r="C43" i="19"/>
  <c r="BT42" i="19"/>
  <c r="BR42" i="19"/>
  <c r="BN42" i="19"/>
  <c r="BL42" i="19"/>
  <c r="BJ42" i="19"/>
  <c r="BH42" i="19"/>
  <c r="BF42" i="19"/>
  <c r="BD42" i="19"/>
  <c r="BB42" i="19"/>
  <c r="AZ42" i="19"/>
  <c r="AX42" i="19"/>
  <c r="AV42" i="19"/>
  <c r="AT42" i="19"/>
  <c r="AQ42" i="19"/>
  <c r="AO42" i="19"/>
  <c r="AF42" i="19"/>
  <c r="W42" i="19"/>
  <c r="P42" i="19"/>
  <c r="K42" i="19"/>
  <c r="G42" i="19"/>
  <c r="C42" i="19"/>
  <c r="BT41" i="19"/>
  <c r="BR41" i="19"/>
  <c r="BN41" i="19"/>
  <c r="BL41" i="19"/>
  <c r="BJ41" i="19"/>
  <c r="BH41" i="19"/>
  <c r="BF41" i="19"/>
  <c r="BD41" i="19"/>
  <c r="BB41" i="19"/>
  <c r="AZ41" i="19"/>
  <c r="AX41" i="19"/>
  <c r="AV41" i="19"/>
  <c r="AT41" i="19"/>
  <c r="AQ41" i="19"/>
  <c r="AO41" i="19"/>
  <c r="AF41" i="19"/>
  <c r="W41" i="19"/>
  <c r="P41" i="19"/>
  <c r="K41" i="19"/>
  <c r="G41" i="19"/>
  <c r="C41" i="19"/>
  <c r="BT40" i="19"/>
  <c r="BR40" i="19"/>
  <c r="BN40" i="19"/>
  <c r="BL40" i="19"/>
  <c r="BJ40" i="19"/>
  <c r="BH40" i="19"/>
  <c r="BF40" i="19"/>
  <c r="BD40" i="19"/>
  <c r="BB40" i="19"/>
  <c r="AZ40" i="19"/>
  <c r="AX40" i="19"/>
  <c r="AV40" i="19"/>
  <c r="AT40" i="19"/>
  <c r="AQ40" i="19"/>
  <c r="AO40" i="19"/>
  <c r="AF40" i="19"/>
  <c r="W40" i="19"/>
  <c r="P40" i="19"/>
  <c r="K40" i="19"/>
  <c r="G40" i="19"/>
  <c r="C40" i="19"/>
  <c r="BT39" i="19"/>
  <c r="BR39" i="19"/>
  <c r="BN39" i="19"/>
  <c r="BL39" i="19"/>
  <c r="BJ39" i="19"/>
  <c r="BH39" i="19"/>
  <c r="BF39" i="19"/>
  <c r="BD39" i="19"/>
  <c r="BB39" i="19"/>
  <c r="AZ39" i="19"/>
  <c r="AX39" i="19"/>
  <c r="AV39" i="19"/>
  <c r="AT39" i="19"/>
  <c r="AQ39" i="19"/>
  <c r="AO39" i="19"/>
  <c r="AF39" i="19"/>
  <c r="W39" i="19"/>
  <c r="P39" i="19"/>
  <c r="K39" i="19"/>
  <c r="G39" i="19"/>
  <c r="C39" i="19"/>
  <c r="BT38" i="19"/>
  <c r="BR38" i="19"/>
  <c r="BN38" i="19"/>
  <c r="BL38" i="19"/>
  <c r="BJ38" i="19"/>
  <c r="BH38" i="19"/>
  <c r="BF38" i="19"/>
  <c r="BD38" i="19"/>
  <c r="BB38" i="19"/>
  <c r="AZ38" i="19"/>
  <c r="AX38" i="19"/>
  <c r="AV38" i="19"/>
  <c r="AT38" i="19"/>
  <c r="AQ38" i="19"/>
  <c r="AO38" i="19"/>
  <c r="AF38" i="19"/>
  <c r="W38" i="19"/>
  <c r="P38" i="19"/>
  <c r="K38" i="19"/>
  <c r="G38" i="19"/>
  <c r="C38" i="19"/>
  <c r="BT37" i="19"/>
  <c r="BR37" i="19"/>
  <c r="BN37" i="19"/>
  <c r="BL37" i="19"/>
  <c r="BJ37" i="19"/>
  <c r="BH37" i="19"/>
  <c r="BF37" i="19"/>
  <c r="BD37" i="19"/>
  <c r="BB37" i="19"/>
  <c r="AZ37" i="19"/>
  <c r="AX37" i="19"/>
  <c r="AV37" i="19"/>
  <c r="AT37" i="19"/>
  <c r="AQ37" i="19"/>
  <c r="AO37" i="19"/>
  <c r="AF37" i="19"/>
  <c r="W37" i="19"/>
  <c r="P37" i="19"/>
  <c r="K37" i="19"/>
  <c r="G37" i="19"/>
  <c r="C37" i="19"/>
  <c r="BT36" i="19"/>
  <c r="BR36" i="19"/>
  <c r="BN36" i="19"/>
  <c r="BL36" i="19"/>
  <c r="BJ36" i="19"/>
  <c r="BH36" i="19"/>
  <c r="BF36" i="19"/>
  <c r="BD36" i="19"/>
  <c r="BB36" i="19"/>
  <c r="AZ36" i="19"/>
  <c r="AX36" i="19"/>
  <c r="AV36" i="19"/>
  <c r="AT36" i="19"/>
  <c r="AQ36" i="19"/>
  <c r="AO36" i="19"/>
  <c r="AF36" i="19"/>
  <c r="W36" i="19"/>
  <c r="P36" i="19"/>
  <c r="K36" i="19"/>
  <c r="G36" i="19"/>
  <c r="C36" i="19"/>
  <c r="BT35" i="19"/>
  <c r="BR35" i="19"/>
  <c r="BN35" i="19"/>
  <c r="BL35" i="19"/>
  <c r="BJ35" i="19"/>
  <c r="BH35" i="19"/>
  <c r="BF35" i="19"/>
  <c r="BD35" i="19"/>
  <c r="BB35" i="19"/>
  <c r="AZ35" i="19"/>
  <c r="AX35" i="19"/>
  <c r="AV35" i="19"/>
  <c r="AT35" i="19"/>
  <c r="AQ35" i="19"/>
  <c r="AO35" i="19"/>
  <c r="AF35" i="19"/>
  <c r="W35" i="19"/>
  <c r="P35" i="19"/>
  <c r="K35" i="19"/>
  <c r="G35" i="19"/>
  <c r="C35" i="19"/>
  <c r="BT34" i="19"/>
  <c r="BR34" i="19"/>
  <c r="BN34" i="19"/>
  <c r="BL34" i="19"/>
  <c r="BJ34" i="19"/>
  <c r="BH34" i="19"/>
  <c r="BF34" i="19"/>
  <c r="BD34" i="19"/>
  <c r="BB34" i="19"/>
  <c r="AZ34" i="19"/>
  <c r="AX34" i="19"/>
  <c r="AV34" i="19"/>
  <c r="AT34" i="19"/>
  <c r="AQ34" i="19"/>
  <c r="AO34" i="19"/>
  <c r="AF34" i="19"/>
  <c r="W34" i="19"/>
  <c r="P34" i="19"/>
  <c r="K34" i="19"/>
  <c r="G34" i="19"/>
  <c r="C34" i="19"/>
  <c r="BT33" i="19"/>
  <c r="BR33" i="19"/>
  <c r="BN33" i="19"/>
  <c r="BL33" i="19"/>
  <c r="BJ33" i="19"/>
  <c r="BH33" i="19"/>
  <c r="BF33" i="19"/>
  <c r="BD33" i="19"/>
  <c r="BB33" i="19"/>
  <c r="AZ33" i="19"/>
  <c r="AX33" i="19"/>
  <c r="AV33" i="19"/>
  <c r="AT33" i="19"/>
  <c r="AQ33" i="19"/>
  <c r="AO33" i="19"/>
  <c r="AF33" i="19"/>
  <c r="W33" i="19"/>
  <c r="P33" i="19"/>
  <c r="K33" i="19"/>
  <c r="G33" i="19"/>
  <c r="C33" i="19"/>
  <c r="BT32" i="19"/>
  <c r="BR32" i="19"/>
  <c r="BN32" i="19"/>
  <c r="BL32" i="19"/>
  <c r="BJ32" i="19"/>
  <c r="BH32" i="19"/>
  <c r="BF32" i="19"/>
  <c r="BD32" i="19"/>
  <c r="BB32" i="19"/>
  <c r="AZ32" i="19"/>
  <c r="AX32" i="19"/>
  <c r="AV32" i="19"/>
  <c r="AT32" i="19"/>
  <c r="AQ32" i="19"/>
  <c r="AO32" i="19"/>
  <c r="AF32" i="19"/>
  <c r="W32" i="19"/>
  <c r="P32" i="19"/>
  <c r="K32" i="19"/>
  <c r="G32" i="19"/>
  <c r="C32" i="19"/>
  <c r="BT31" i="19"/>
  <c r="BR31" i="19"/>
  <c r="BN31" i="19"/>
  <c r="BL31" i="19"/>
  <c r="BJ31" i="19"/>
  <c r="BH31" i="19"/>
  <c r="BF31" i="19"/>
  <c r="BD31" i="19"/>
  <c r="BB31" i="19"/>
  <c r="AZ31" i="19"/>
  <c r="AX31" i="19"/>
  <c r="AV31" i="19"/>
  <c r="AT31" i="19"/>
  <c r="AQ31" i="19"/>
  <c r="AO31" i="19"/>
  <c r="AF31" i="19"/>
  <c r="W31" i="19"/>
  <c r="P31" i="19"/>
  <c r="K31" i="19"/>
  <c r="G31" i="19"/>
  <c r="C31" i="19"/>
  <c r="BT30" i="19"/>
  <c r="BR30" i="19"/>
  <c r="BN30" i="19"/>
  <c r="BL30" i="19"/>
  <c r="BJ30" i="19"/>
  <c r="BH30" i="19"/>
  <c r="BF30" i="19"/>
  <c r="BD30" i="19"/>
  <c r="BB30" i="19"/>
  <c r="AZ30" i="19"/>
  <c r="AX30" i="19"/>
  <c r="AV30" i="19"/>
  <c r="AT30" i="19"/>
  <c r="AQ30" i="19"/>
  <c r="AO30" i="19"/>
  <c r="AF30" i="19"/>
  <c r="W30" i="19"/>
  <c r="P30" i="19"/>
  <c r="K30" i="19"/>
  <c r="G30" i="19"/>
  <c r="C30" i="19"/>
  <c r="BT29" i="19"/>
  <c r="BR29" i="19"/>
  <c r="BN29" i="19"/>
  <c r="BL29" i="19"/>
  <c r="BJ29" i="19"/>
  <c r="BH29" i="19"/>
  <c r="BF29" i="19"/>
  <c r="BD29" i="19"/>
  <c r="BB29" i="19"/>
  <c r="AZ29" i="19"/>
  <c r="AX29" i="19"/>
  <c r="AV29" i="19"/>
  <c r="AT29" i="19"/>
  <c r="AQ29" i="19"/>
  <c r="AO29" i="19"/>
  <c r="AF29" i="19"/>
  <c r="W29" i="19"/>
  <c r="P29" i="19"/>
  <c r="K29" i="19"/>
  <c r="G29" i="19"/>
  <c r="C29" i="19"/>
  <c r="BT28" i="19"/>
  <c r="BR28" i="19"/>
  <c r="BN28" i="19"/>
  <c r="BL28" i="19"/>
  <c r="BJ28" i="19"/>
  <c r="BH28" i="19"/>
  <c r="BF28" i="19"/>
  <c r="BD28" i="19"/>
  <c r="BB28" i="19"/>
  <c r="AJ14" i="19" s="1"/>
  <c r="AN14" i="19" s="1"/>
  <c r="AZ28" i="19"/>
  <c r="AX28" i="19"/>
  <c r="AV28" i="19"/>
  <c r="AT28" i="19"/>
  <c r="AQ28" i="19"/>
  <c r="AO28" i="19"/>
  <c r="AF28" i="19"/>
  <c r="W28" i="19"/>
  <c r="P28" i="19"/>
  <c r="K28" i="19"/>
  <c r="G28" i="19"/>
  <c r="C28" i="19"/>
  <c r="BT27" i="19"/>
  <c r="BR27" i="19"/>
  <c r="BN27" i="19"/>
  <c r="BL27" i="19"/>
  <c r="BJ27" i="19"/>
  <c r="BH27" i="19"/>
  <c r="BF27" i="19"/>
  <c r="BD27" i="19"/>
  <c r="BB27" i="19"/>
  <c r="AZ27" i="19"/>
  <c r="AX27" i="19"/>
  <c r="AV27" i="19"/>
  <c r="AT27" i="19"/>
  <c r="AQ27" i="19"/>
  <c r="AO27" i="19"/>
  <c r="AF27" i="19"/>
  <c r="W27" i="19"/>
  <c r="P27" i="19"/>
  <c r="K27" i="19"/>
  <c r="G27" i="19"/>
  <c r="C27" i="19"/>
  <c r="BT26" i="19"/>
  <c r="BR26" i="19"/>
  <c r="BN26" i="19"/>
  <c r="BL26" i="19"/>
  <c r="BJ26" i="19"/>
  <c r="BH26" i="19"/>
  <c r="BF26" i="19"/>
  <c r="BD26" i="19"/>
  <c r="BB26" i="19"/>
  <c r="AZ26" i="19"/>
  <c r="AX26" i="19"/>
  <c r="AV26" i="19"/>
  <c r="AT26" i="19"/>
  <c r="AQ26" i="19"/>
  <c r="AO26" i="19"/>
  <c r="AF26" i="19"/>
  <c r="W26" i="19"/>
  <c r="P26" i="19"/>
  <c r="K26" i="19"/>
  <c r="G26" i="19"/>
  <c r="C26" i="19"/>
  <c r="BT25" i="19"/>
  <c r="BR25" i="19"/>
  <c r="BN25" i="19"/>
  <c r="BL25" i="19"/>
  <c r="BJ25" i="19"/>
  <c r="BH25" i="19"/>
  <c r="BF25" i="19"/>
  <c r="BD25" i="19"/>
  <c r="BB25" i="19"/>
  <c r="AZ25" i="19"/>
  <c r="AX25" i="19"/>
  <c r="AV25" i="19"/>
  <c r="AT25" i="19"/>
  <c r="AQ25" i="19"/>
  <c r="AO25" i="19"/>
  <c r="AF25" i="19"/>
  <c r="W25" i="19"/>
  <c r="P25" i="19"/>
  <c r="K25" i="19"/>
  <c r="G25" i="19"/>
  <c r="C25" i="19"/>
  <c r="F17" i="19"/>
  <c r="F16" i="19"/>
  <c r="F15" i="19"/>
  <c r="F14" i="19"/>
  <c r="F13" i="19"/>
  <c r="F12" i="19"/>
  <c r="F11" i="19"/>
  <c r="R10" i="19"/>
  <c r="F10" i="19"/>
  <c r="F9" i="19"/>
  <c r="F8" i="19"/>
  <c r="F7" i="19"/>
  <c r="F6" i="19"/>
  <c r="F5" i="19"/>
  <c r="F4" i="19"/>
  <c r="F3" i="19"/>
  <c r="BP94" i="19"/>
  <c r="BP93" i="19"/>
  <c r="BP92" i="19"/>
  <c r="BP91" i="19"/>
  <c r="BP90" i="19"/>
  <c r="BP89" i="19"/>
  <c r="BP88" i="19"/>
  <c r="BP87" i="19"/>
  <c r="BP86" i="19"/>
  <c r="BP85" i="19"/>
  <c r="BP84" i="19"/>
  <c r="BP83" i="19"/>
  <c r="BP82" i="19"/>
  <c r="BP81" i="19"/>
  <c r="BP80" i="19"/>
  <c r="BP79" i="19"/>
  <c r="BP78" i="19"/>
  <c r="BP77" i="19"/>
  <c r="BP76" i="19"/>
  <c r="BP75" i="19"/>
  <c r="BP74" i="19"/>
  <c r="BP73" i="19"/>
  <c r="BP72" i="19"/>
  <c r="BP71" i="19"/>
  <c r="BP70" i="19"/>
  <c r="BP69" i="19"/>
  <c r="BP68" i="19"/>
  <c r="BP67" i="19"/>
  <c r="BP66" i="19"/>
  <c r="BP65" i="19"/>
  <c r="BP64" i="19"/>
  <c r="BP63" i="19"/>
  <c r="BP62" i="19"/>
  <c r="BP61" i="19"/>
  <c r="BP60" i="19"/>
  <c r="BP59" i="19"/>
  <c r="BP58" i="19"/>
  <c r="BP57" i="19"/>
  <c r="BP56" i="19"/>
  <c r="BP55" i="19"/>
  <c r="BP54" i="19"/>
  <c r="BP53" i="19"/>
  <c r="BP52" i="19"/>
  <c r="BP51" i="19"/>
  <c r="BP50" i="19"/>
  <c r="BP49" i="19"/>
  <c r="BP48" i="19"/>
  <c r="BP47" i="19"/>
  <c r="BP46" i="19"/>
  <c r="BP45" i="19"/>
  <c r="BP44" i="19"/>
  <c r="BP43" i="19"/>
  <c r="BP42" i="19"/>
  <c r="BP41" i="19"/>
  <c r="BP40" i="19"/>
  <c r="BP39" i="19"/>
  <c r="BP38" i="19"/>
  <c r="BP37" i="19"/>
  <c r="BP36" i="19"/>
  <c r="BP35" i="19"/>
  <c r="BP34" i="19"/>
  <c r="BP33" i="19"/>
  <c r="BP32" i="19"/>
  <c r="BP31" i="19"/>
  <c r="BP30" i="19"/>
  <c r="BP29" i="19"/>
  <c r="BP28" i="19"/>
  <c r="BP27" i="19"/>
  <c r="BP26" i="19"/>
  <c r="BP25" i="19"/>
  <c r="P63" i="13"/>
  <c r="P47" i="13"/>
  <c r="P24" i="13"/>
  <c r="P9" i="13"/>
  <c r="P11" i="13"/>
  <c r="K60" i="13"/>
  <c r="P64" i="13"/>
  <c r="P71" i="13"/>
  <c r="K29" i="13"/>
  <c r="F66" i="13"/>
  <c r="P59" i="13"/>
  <c r="F67" i="13"/>
  <c r="F50" i="13"/>
  <c r="F34" i="13"/>
  <c r="F41" i="13"/>
  <c r="P15" i="13"/>
  <c r="P25" i="13"/>
  <c r="P8" i="13"/>
  <c r="F20" i="13"/>
  <c r="F25" i="13"/>
  <c r="F32" i="13"/>
  <c r="F9" i="13"/>
  <c r="F26" i="13"/>
  <c r="K4" i="13"/>
  <c r="BZ15" i="19"/>
  <c r="F6" i="13"/>
  <c r="K8" i="13"/>
  <c r="F11" i="13"/>
  <c r="BZ18" i="19"/>
  <c r="BZ33" i="19"/>
  <c r="BZ8" i="19"/>
  <c r="P3" i="13"/>
  <c r="BZ30" i="19"/>
  <c r="BZ26" i="19"/>
  <c r="BZ27" i="19"/>
  <c r="BZ29" i="19"/>
  <c r="BZ12" i="19" l="1"/>
  <c r="BZ17" i="19"/>
  <c r="BZ23" i="19"/>
  <c r="BZ24" i="19"/>
  <c r="BZ20" i="19"/>
  <c r="BZ14" i="19"/>
  <c r="BZ25" i="19"/>
  <c r="P13" i="13"/>
  <c r="BZ28" i="19"/>
  <c r="BZ7" i="19"/>
  <c r="BZ22" i="19"/>
  <c r="BZ31" i="19"/>
  <c r="K12" i="13"/>
  <c r="BZ32" i="19"/>
  <c r="BZ16" i="19"/>
  <c r="BZ21" i="19"/>
  <c r="BZ9" i="19"/>
  <c r="BZ10" i="19"/>
  <c r="BZ11" i="19"/>
  <c r="BZ6" i="19"/>
  <c r="BZ13" i="19"/>
  <c r="BZ19" i="19"/>
  <c r="K64" i="13"/>
  <c r="F65" i="13"/>
  <c r="P68" i="13"/>
  <c r="P10" i="13"/>
  <c r="K54" i="13"/>
  <c r="K62" i="13"/>
  <c r="F45" i="13"/>
  <c r="P51" i="13"/>
  <c r="K43" i="13"/>
  <c r="K56" i="13"/>
  <c r="F63" i="13"/>
  <c r="F71" i="13"/>
  <c r="F16" i="13"/>
  <c r="K57" i="13"/>
  <c r="F3" i="13"/>
  <c r="K18" i="13"/>
  <c r="K31" i="13"/>
  <c r="P38" i="13"/>
  <c r="P46" i="13"/>
  <c r="K55" i="13"/>
  <c r="F14" i="13"/>
  <c r="F17" i="13"/>
  <c r="P23" i="13"/>
  <c r="P33" i="13"/>
  <c r="P36" i="13"/>
  <c r="K37" i="13"/>
  <c r="K42" i="13"/>
  <c r="P52" i="13"/>
  <c r="K61" i="13"/>
  <c r="F62" i="13"/>
  <c r="F5" i="13"/>
  <c r="F10" i="13"/>
  <c r="P58" i="13"/>
  <c r="P32" i="13"/>
  <c r="K33" i="13"/>
  <c r="P56" i="13"/>
  <c r="P43" i="13"/>
  <c r="F56" i="13"/>
  <c r="P7" i="13"/>
  <c r="P20" i="13"/>
  <c r="P49" i="13"/>
  <c r="F64" i="13"/>
  <c r="K11" i="13"/>
  <c r="K16" i="13"/>
  <c r="F57" i="13"/>
  <c r="AE15" i="19"/>
  <c r="K3" i="13"/>
  <c r="F4" i="13"/>
  <c r="K13" i="13"/>
  <c r="P29" i="13"/>
  <c r="K32" i="13"/>
  <c r="F33" i="13"/>
  <c r="P41" i="13"/>
  <c r="P45" i="13"/>
  <c r="K46" i="13"/>
  <c r="P50" i="13"/>
  <c r="F52" i="13"/>
  <c r="F54" i="13"/>
  <c r="K67" i="13"/>
  <c r="K72" i="13"/>
  <c r="P5" i="13"/>
  <c r="P17" i="13"/>
  <c r="F21" i="13"/>
  <c r="K25" i="13"/>
  <c r="F31" i="13"/>
  <c r="K35" i="13"/>
  <c r="F36" i="13"/>
  <c r="F38" i="13"/>
  <c r="F43" i="13"/>
  <c r="K44" i="13"/>
  <c r="P48" i="13"/>
  <c r="P57" i="13"/>
  <c r="K58" i="13"/>
  <c r="F59" i="13"/>
  <c r="K9" i="13"/>
  <c r="F19" i="13"/>
  <c r="P22" i="13"/>
  <c r="K23" i="13"/>
  <c r="P27" i="13"/>
  <c r="K28" i="13"/>
  <c r="F29" i="13"/>
  <c r="P39" i="13"/>
  <c r="K40" i="13"/>
  <c r="P60" i="13"/>
  <c r="P62" i="13"/>
  <c r="K65" i="13"/>
  <c r="F8" i="13"/>
  <c r="F13" i="13"/>
  <c r="K21" i="13"/>
  <c r="F22" i="13"/>
  <c r="K26" i="13"/>
  <c r="F27" i="13"/>
  <c r="P35" i="13"/>
  <c r="P42" i="13"/>
  <c r="P44" i="13"/>
  <c r="K47" i="13"/>
  <c r="F55" i="13"/>
  <c r="K59" i="13"/>
  <c r="F60" i="13"/>
  <c r="P67" i="13"/>
  <c r="P70" i="13"/>
  <c r="K71" i="13"/>
  <c r="P16" i="13"/>
  <c r="P18" i="13"/>
  <c r="K19" i="13"/>
  <c r="P28" i="13"/>
  <c r="F30" i="13"/>
  <c r="F37" i="13"/>
  <c r="K41" i="13"/>
  <c r="F42" i="13"/>
  <c r="K45" i="13"/>
  <c r="F46" i="13"/>
  <c r="K50" i="13"/>
  <c r="P65" i="13"/>
  <c r="K66" i="13"/>
  <c r="P14" i="13"/>
  <c r="K15" i="13"/>
  <c r="K17" i="13"/>
  <c r="F18" i="13"/>
  <c r="K24" i="13"/>
  <c r="K34" i="13"/>
  <c r="F35" i="13"/>
  <c r="F44" i="13"/>
  <c r="K48" i="13"/>
  <c r="AE14" i="19"/>
  <c r="P4" i="13"/>
  <c r="P6" i="13"/>
  <c r="K7" i="13"/>
  <c r="F12" i="13"/>
  <c r="F24" i="13"/>
  <c r="F47" i="13"/>
  <c r="F49" i="13"/>
  <c r="F51" i="13"/>
  <c r="F53" i="13"/>
  <c r="K68" i="13"/>
  <c r="F69" i="13"/>
  <c r="K5" i="13"/>
  <c r="K39" i="13"/>
  <c r="P40" i="13"/>
  <c r="P61" i="13"/>
  <c r="F40" i="13"/>
  <c r="K51" i="13"/>
  <c r="K53" i="13"/>
  <c r="P54" i="13"/>
  <c r="F61" i="13"/>
  <c r="BZ5" i="19"/>
  <c r="K10" i="13"/>
  <c r="P21" i="13"/>
  <c r="K22" i="13"/>
  <c r="F23" i="13"/>
  <c r="P26" i="13"/>
  <c r="K27" i="13"/>
  <c r="F28" i="13"/>
  <c r="F48" i="13"/>
  <c r="K49" i="13"/>
  <c r="P66" i="13"/>
  <c r="K69" i="13"/>
  <c r="F70" i="13"/>
  <c r="K6" i="13"/>
  <c r="K14" i="13"/>
  <c r="P19" i="13"/>
  <c r="K20" i="13"/>
  <c r="K36" i="13"/>
  <c r="F68" i="13"/>
  <c r="F58" i="13"/>
  <c r="K30" i="13"/>
  <c r="P31" i="13"/>
  <c r="DA37" i="19" s="1"/>
  <c r="F39" i="13"/>
  <c r="K52" i="13"/>
  <c r="P55" i="13"/>
  <c r="K63" i="13"/>
  <c r="P69" i="13"/>
  <c r="K70" i="13"/>
  <c r="DA55" i="19"/>
  <c r="DA40" i="19"/>
  <c r="CI5" i="19"/>
  <c r="CI19" i="19"/>
  <c r="CI22" i="19"/>
  <c r="CI26" i="19"/>
  <c r="CR18" i="19"/>
  <c r="CR58" i="19"/>
  <c r="CR17" i="19"/>
  <c r="CR21" i="19"/>
  <c r="CR37" i="19"/>
  <c r="CR49" i="19"/>
  <c r="CR57" i="19"/>
  <c r="CR9" i="19"/>
  <c r="DA35" i="19"/>
  <c r="AJ15" i="19"/>
  <c r="AN15" i="19" s="1"/>
  <c r="AJ13" i="19"/>
  <c r="AE13" i="19"/>
  <c r="AE16" i="19" s="1"/>
  <c r="DA31" i="19" l="1"/>
  <c r="AJ16" i="19"/>
  <c r="CR12" i="19"/>
  <c r="DA20" i="19"/>
  <c r="DA65" i="19"/>
  <c r="CR62" i="19"/>
  <c r="CI31" i="19"/>
  <c r="CR63" i="19"/>
  <c r="CI4" i="19"/>
  <c r="DA63" i="19"/>
  <c r="CR39" i="19"/>
  <c r="CI7" i="19"/>
  <c r="DA42" i="19"/>
  <c r="CR25" i="19"/>
  <c r="CR13" i="19"/>
  <c r="CR11" i="19"/>
  <c r="DA36" i="19"/>
  <c r="CR30" i="19"/>
  <c r="CR71" i="19"/>
  <c r="CR22" i="19"/>
  <c r="CR64" i="19"/>
  <c r="CR10" i="19"/>
  <c r="CR8" i="19"/>
  <c r="CR52" i="19"/>
  <c r="CR34" i="19"/>
  <c r="CR33" i="19"/>
  <c r="CI14" i="19"/>
  <c r="CI32" i="19"/>
  <c r="CI21" i="19"/>
  <c r="DA48" i="19"/>
  <c r="DA64" i="19"/>
  <c r="DA7" i="19"/>
  <c r="DA67" i="19"/>
  <c r="DA28" i="19"/>
  <c r="DA71" i="19"/>
  <c r="DA62" i="19"/>
  <c r="CR47" i="19"/>
  <c r="CR20" i="19"/>
  <c r="CR67" i="19"/>
  <c r="CR41" i="19"/>
  <c r="CR7" i="19"/>
  <c r="CR32" i="19"/>
  <c r="CR36" i="19"/>
  <c r="CR38" i="19"/>
  <c r="CR44" i="19"/>
  <c r="CI27" i="19"/>
  <c r="CI16" i="19"/>
  <c r="CI13" i="19"/>
  <c r="DA10" i="19"/>
  <c r="DA8" i="19"/>
  <c r="DA57" i="19"/>
  <c r="DA32" i="19"/>
  <c r="DA17" i="19"/>
  <c r="DA13" i="19"/>
  <c r="DA27" i="19"/>
  <c r="CR68" i="19"/>
  <c r="CI30" i="19"/>
  <c r="DA69" i="19"/>
  <c r="DA6" i="19"/>
  <c r="DA60" i="19"/>
  <c r="DA19" i="19"/>
  <c r="CR50" i="19"/>
  <c r="CR6" i="19"/>
  <c r="CR4" i="19"/>
  <c r="CR23" i="19"/>
  <c r="CR65" i="19"/>
  <c r="CR26" i="19"/>
  <c r="CR53" i="19"/>
  <c r="CR15" i="19"/>
  <c r="CI23" i="19"/>
  <c r="CI15" i="19"/>
  <c r="CI11" i="19"/>
  <c r="CI25" i="19"/>
  <c r="DA56" i="19"/>
  <c r="DA66" i="19"/>
  <c r="DA15" i="19"/>
  <c r="DA21" i="19"/>
  <c r="DA25" i="19"/>
  <c r="CR46" i="19"/>
  <c r="CR61" i="19"/>
  <c r="DA9" i="19"/>
  <c r="CR42" i="19"/>
  <c r="CR60" i="19"/>
  <c r="CR70" i="19"/>
  <c r="CR51" i="19"/>
  <c r="CR56" i="19"/>
  <c r="CR35" i="19"/>
  <c r="CR54" i="19"/>
  <c r="CR27" i="19"/>
  <c r="CR66" i="19"/>
  <c r="CI33" i="19"/>
  <c r="CI6" i="19"/>
  <c r="CI8" i="19"/>
  <c r="CI29" i="19"/>
  <c r="DA51" i="19"/>
  <c r="DA49" i="19"/>
  <c r="DA12" i="19"/>
  <c r="DA4" i="19"/>
  <c r="DA43" i="19"/>
  <c r="CR16" i="19"/>
  <c r="CR24" i="19"/>
  <c r="CR72" i="19"/>
  <c r="DA45" i="19"/>
  <c r="DA41" i="19"/>
  <c r="CR29" i="19"/>
  <c r="CR55" i="19"/>
  <c r="CR40" i="19"/>
  <c r="CR31" i="19"/>
  <c r="CR73" i="19"/>
  <c r="CR5" i="19"/>
  <c r="CR28" i="19"/>
  <c r="CI9" i="19"/>
  <c r="CI18" i="19"/>
  <c r="CI12" i="19"/>
  <c r="CI10" i="19"/>
  <c r="DA18" i="19"/>
  <c r="DA39" i="19"/>
  <c r="DA11" i="19"/>
  <c r="DA70" i="19"/>
  <c r="DA33" i="19"/>
  <c r="DA53" i="19"/>
  <c r="DA50" i="19"/>
  <c r="CR69" i="19"/>
  <c r="CR43" i="19"/>
  <c r="CR45" i="19"/>
  <c r="CR48" i="19"/>
  <c r="CR59" i="19"/>
  <c r="CR14" i="19"/>
  <c r="CR19" i="19"/>
  <c r="CI24" i="19"/>
  <c r="CI20" i="19"/>
  <c r="CI17" i="19"/>
  <c r="DA5" i="19"/>
  <c r="DA72" i="19"/>
  <c r="DA61" i="19"/>
  <c r="DA34" i="19"/>
  <c r="CI28" i="19"/>
  <c r="DA24" i="19"/>
  <c r="DA38" i="19"/>
  <c r="DA59" i="19"/>
  <c r="DA73" i="19"/>
  <c r="DA52" i="19"/>
  <c r="DA23" i="19"/>
  <c r="DA22" i="19"/>
  <c r="DA58" i="19"/>
  <c r="DA14" i="19"/>
  <c r="DA26" i="19"/>
  <c r="DA16" i="19"/>
  <c r="DA29" i="19"/>
  <c r="DA47" i="19"/>
  <c r="DA30" i="19"/>
  <c r="DA46" i="19"/>
  <c r="DA44" i="19"/>
  <c r="DA68" i="19"/>
  <c r="DA54" i="19"/>
  <c r="AN13" i="19"/>
  <c r="AN16" i="19" s="1"/>
</calcChain>
</file>

<file path=xl/sharedStrings.xml><?xml version="1.0" encoding="utf-8"?>
<sst xmlns="http://schemas.openxmlformats.org/spreadsheetml/2006/main" count="930" uniqueCount="368">
  <si>
    <t>SOLO_ENTRY</t>
    <phoneticPr fontId="3"/>
  </si>
  <si>
    <t>DUET_Entry</t>
    <phoneticPr fontId="3"/>
  </si>
  <si>
    <t>組＋表示順</t>
    <rPh sb="0" eb="1">
      <t>クミ</t>
    </rPh>
    <rPh sb="2" eb="5">
      <t>ヒョウジジュン</t>
    </rPh>
    <phoneticPr fontId="3"/>
  </si>
  <si>
    <t>TEAM_Entry</t>
    <phoneticPr fontId="3"/>
  </si>
  <si>
    <t>氏　　名</t>
    <rPh sb="0" eb="4">
      <t>シメイ</t>
    </rPh>
    <phoneticPr fontId="3"/>
  </si>
  <si>
    <t>※記入上の注意</t>
    <rPh sb="1" eb="4">
      <t>キニュウジョウ</t>
    </rPh>
    <rPh sb="5" eb="7">
      <t>チュウイ</t>
    </rPh>
    <phoneticPr fontId="3"/>
  </si>
  <si>
    <t>　</t>
    <phoneticPr fontId="3"/>
  </si>
  <si>
    <t>1．入力シートのみ記入すること。（印刷シートは確認のためだけのものです）</t>
    <rPh sb="2" eb="4">
      <t>ニュウリョク</t>
    </rPh>
    <rPh sb="9" eb="11">
      <t>キニュウ</t>
    </rPh>
    <rPh sb="17" eb="19">
      <t>インサツ</t>
    </rPh>
    <rPh sb="23" eb="25">
      <t>カクニン</t>
    </rPh>
    <phoneticPr fontId="3"/>
  </si>
  <si>
    <t>3．記入後，必ず印刷シートを印刷して控えを残しておくこと。</t>
    <rPh sb="2" eb="5">
      <t>キニュウゴ</t>
    </rPh>
    <rPh sb="6" eb="7">
      <t>カナラ</t>
    </rPh>
    <rPh sb="8" eb="10">
      <t>インサツ</t>
    </rPh>
    <rPh sb="14" eb="16">
      <t>インサツ</t>
    </rPh>
    <rPh sb="18" eb="19">
      <t>ヒカ</t>
    </rPh>
    <rPh sb="21" eb="22">
      <t>ノコ</t>
    </rPh>
    <phoneticPr fontId="3"/>
  </si>
  <si>
    <t>エントリー記入シート</t>
    <rPh sb="5" eb="7">
      <t>キニュウラン</t>
    </rPh>
    <phoneticPr fontId="3"/>
  </si>
  <si>
    <r>
      <t>2．記入のミスなどの修正は</t>
    </r>
    <r>
      <rPr>
        <b/>
        <u/>
        <sz val="11"/>
        <rFont val="ＭＳ Ｐゴシック"/>
        <family val="3"/>
        <charset val="128"/>
      </rPr>
      <t>必ず</t>
    </r>
    <r>
      <rPr>
        <sz val="11"/>
        <rFont val="ＭＳ Ｐゴシック"/>
        <family val="3"/>
        <charset val="128"/>
      </rPr>
      <t>入力シートの該当箇所を変更すること。</t>
    </r>
    <rPh sb="2" eb="4">
      <t>キニュウ</t>
    </rPh>
    <rPh sb="10" eb="12">
      <t>シュウセイ</t>
    </rPh>
    <rPh sb="13" eb="14">
      <t>カナラ</t>
    </rPh>
    <rPh sb="15" eb="17">
      <t>ニュウリョク</t>
    </rPh>
    <rPh sb="21" eb="25">
      <t>ガイトウカショ</t>
    </rPh>
    <rPh sb="26" eb="28">
      <t>ヘンコウ</t>
    </rPh>
    <phoneticPr fontId="3"/>
  </si>
  <si>
    <t>人　数</t>
    <rPh sb="0" eb="3">
      <t>ニンズウ</t>
    </rPh>
    <phoneticPr fontId="3"/>
  </si>
  <si>
    <t>合計（円）</t>
    <rPh sb="0" eb="2">
      <t>ゴウケイ</t>
    </rPh>
    <rPh sb="3" eb="4">
      <t>エン</t>
    </rPh>
    <phoneticPr fontId="3"/>
  </si>
  <si>
    <t>合　計</t>
    <rPh sb="0" eb="3">
      <t>ゴウケイ</t>
    </rPh>
    <phoneticPr fontId="3"/>
  </si>
  <si>
    <t>大　会　名</t>
    <rPh sb="0" eb="5">
      <t>タイカイメイ</t>
    </rPh>
    <phoneticPr fontId="3"/>
  </si>
  <si>
    <t>期　　　日</t>
    <rPh sb="0" eb="5">
      <t>キジツ</t>
    </rPh>
    <phoneticPr fontId="3"/>
  </si>
  <si>
    <t>場　　　所</t>
    <rPh sb="0" eb="5">
      <t>バショ</t>
    </rPh>
    <phoneticPr fontId="3"/>
  </si>
  <si>
    <t>表示順</t>
    <rPh sb="0" eb="3">
      <t>ヒョウジジュン</t>
    </rPh>
    <phoneticPr fontId="3"/>
  </si>
  <si>
    <t>ソロ</t>
    <phoneticPr fontId="3"/>
  </si>
  <si>
    <t>デュエット</t>
    <phoneticPr fontId="3"/>
  </si>
  <si>
    <t>組</t>
    <rPh sb="0" eb="1">
      <t>クミ</t>
    </rPh>
    <phoneticPr fontId="3"/>
  </si>
  <si>
    <t>チーム</t>
    <phoneticPr fontId="3"/>
  </si>
  <si>
    <t>エントリー</t>
    <phoneticPr fontId="3"/>
  </si>
  <si>
    <t>確認シート（印刷版）</t>
    <rPh sb="0" eb="2">
      <t>カクニン</t>
    </rPh>
    <rPh sb="6" eb="8">
      <t>インサツバン</t>
    </rPh>
    <rPh sb="8" eb="9">
      <t>バン</t>
    </rPh>
    <phoneticPr fontId="3"/>
  </si>
  <si>
    <t>大  会  名</t>
    <rPh sb="0" eb="7">
      <t>タイカイメイ</t>
    </rPh>
    <phoneticPr fontId="3"/>
  </si>
  <si>
    <t>期      日</t>
    <rPh sb="0" eb="8">
      <t>キジツ</t>
    </rPh>
    <phoneticPr fontId="3"/>
  </si>
  <si>
    <t>場      所</t>
    <rPh sb="0" eb="8">
      <t>バショ</t>
    </rPh>
    <phoneticPr fontId="3"/>
  </si>
  <si>
    <t>金額シート</t>
    <rPh sb="0" eb="2">
      <t>キンガク</t>
    </rPh>
    <phoneticPr fontId="3"/>
  </si>
  <si>
    <t>種　目</t>
    <rPh sb="0" eb="3">
      <t>シュモク</t>
    </rPh>
    <phoneticPr fontId="3"/>
  </si>
  <si>
    <t>エントリー数</t>
    <rPh sb="5" eb="6">
      <t>スウ</t>
    </rPh>
    <phoneticPr fontId="3"/>
  </si>
  <si>
    <t>登録団体名</t>
    <rPh sb="0" eb="5">
      <t>トウロクダンタイメイ</t>
    </rPh>
    <phoneticPr fontId="3"/>
  </si>
  <si>
    <t>代表者名</t>
    <rPh sb="0" eb="3">
      <t>ダイヒョウシャ</t>
    </rPh>
    <rPh sb="3" eb="4">
      <t>メイ</t>
    </rPh>
    <phoneticPr fontId="3"/>
  </si>
  <si>
    <t>団体番号</t>
    <rPh sb="0" eb="4">
      <t>トウロクダンタイバンゴウ</t>
    </rPh>
    <phoneticPr fontId="3"/>
  </si>
  <si>
    <t>登録団体住所</t>
    <rPh sb="0" eb="2">
      <t>トウロク</t>
    </rPh>
    <rPh sb="2" eb="4">
      <t>ダンタイ</t>
    </rPh>
    <rPh sb="4" eb="6">
      <t>ジュウショ</t>
    </rPh>
    <phoneticPr fontId="3"/>
  </si>
  <si>
    <t>登録団体Tel</t>
    <rPh sb="0" eb="2">
      <t>トウロク</t>
    </rPh>
    <rPh sb="2" eb="4">
      <t>ダンタイ</t>
    </rPh>
    <phoneticPr fontId="3"/>
  </si>
  <si>
    <t>登録団体Fax</t>
    <rPh sb="0" eb="2">
      <t>トウロク</t>
    </rPh>
    <rPh sb="2" eb="4">
      <t>ダンタイ</t>
    </rPh>
    <phoneticPr fontId="3"/>
  </si>
  <si>
    <t>連絡責任者</t>
    <rPh sb="0" eb="5">
      <t>レンラクセキニンシャ</t>
    </rPh>
    <phoneticPr fontId="3"/>
  </si>
  <si>
    <t>連絡先住所</t>
    <rPh sb="0" eb="3">
      <t>レンラクサキ</t>
    </rPh>
    <rPh sb="3" eb="5">
      <t>ジュウショ</t>
    </rPh>
    <phoneticPr fontId="3"/>
  </si>
  <si>
    <t>Tel</t>
    <phoneticPr fontId="3"/>
  </si>
  <si>
    <t>Fax</t>
    <phoneticPr fontId="3"/>
  </si>
  <si>
    <t>携帯</t>
    <rPh sb="0" eb="2">
      <t>ケイタイ</t>
    </rPh>
    <phoneticPr fontId="3"/>
  </si>
  <si>
    <t>E-mail</t>
    <phoneticPr fontId="3"/>
  </si>
  <si>
    <t>加盟団体名</t>
    <rPh sb="0" eb="2">
      <t>カメイ</t>
    </rPh>
    <rPh sb="2" eb="4">
      <t>ダンタイ</t>
    </rPh>
    <rPh sb="4" eb="5">
      <t>メイ</t>
    </rPh>
    <phoneticPr fontId="3"/>
  </si>
  <si>
    <t>会長名</t>
    <rPh sb="0" eb="2">
      <t>カイチョウ</t>
    </rPh>
    <rPh sb="2" eb="3">
      <t>メイ</t>
    </rPh>
    <phoneticPr fontId="3"/>
  </si>
  <si>
    <t>番号</t>
    <rPh sb="0" eb="2">
      <t>バンゴウ</t>
    </rPh>
    <phoneticPr fontId="3"/>
  </si>
  <si>
    <t>加盟団体</t>
    <rPh sb="0" eb="4">
      <t>カメイダンタイ</t>
    </rPh>
    <phoneticPr fontId="3"/>
  </si>
  <si>
    <t>登録団体</t>
    <rPh sb="0" eb="4">
      <t>トウロクダンタイ</t>
    </rPh>
    <phoneticPr fontId="3"/>
  </si>
  <si>
    <t>競技者番号</t>
    <rPh sb="0" eb="5">
      <t>キョウギシャバンゴウ</t>
    </rPh>
    <phoneticPr fontId="3"/>
  </si>
  <si>
    <t>氏　　　名</t>
    <rPh sb="0" eb="5">
      <t>シメイ</t>
    </rPh>
    <phoneticPr fontId="3"/>
  </si>
  <si>
    <t>学　　　校</t>
    <rPh sb="0" eb="5">
      <t>ガッコウ</t>
    </rPh>
    <phoneticPr fontId="3"/>
  </si>
  <si>
    <t>学年</t>
    <rPh sb="0" eb="2">
      <t>ガクネン</t>
    </rPh>
    <phoneticPr fontId="3"/>
  </si>
  <si>
    <t>生年月日</t>
    <rPh sb="0" eb="4">
      <t>セイネンガッピ</t>
    </rPh>
    <phoneticPr fontId="3"/>
  </si>
  <si>
    <t>西暦</t>
    <rPh sb="0" eb="2">
      <t>セイレキ</t>
    </rPh>
    <phoneticPr fontId="3"/>
  </si>
  <si>
    <t>月</t>
    <rPh sb="0" eb="1">
      <t>ツキ</t>
    </rPh>
    <phoneticPr fontId="3"/>
  </si>
  <si>
    <t>日</t>
    <rPh sb="0" eb="1">
      <t>ヒ</t>
    </rPh>
    <phoneticPr fontId="3"/>
  </si>
  <si>
    <t>【処理手順】</t>
    <rPh sb="1" eb="3">
      <t>ショリ</t>
    </rPh>
    <rPh sb="3" eb="5">
      <t>テジュン</t>
    </rPh>
    <phoneticPr fontId="3"/>
  </si>
  <si>
    <t>入力された情報は、該当競技会に於いて下記の目的で利用されます。</t>
    <rPh sb="0" eb="2">
      <t>ニュウリョク</t>
    </rPh>
    <rPh sb="5" eb="7">
      <t>ジョウホウ</t>
    </rPh>
    <rPh sb="9" eb="11">
      <t>ガイトウ</t>
    </rPh>
    <rPh sb="15" eb="16">
      <t>オ</t>
    </rPh>
    <rPh sb="18" eb="20">
      <t>カキ</t>
    </rPh>
    <rPh sb="21" eb="23">
      <t>モクテキ</t>
    </rPh>
    <rPh sb="24" eb="26">
      <t>リヨウ</t>
    </rPh>
    <phoneticPr fontId="3"/>
  </si>
  <si>
    <t>プログラム、発刊物制作の為の広告代理店、印刷業者への提供</t>
    <rPh sb="6" eb="8">
      <t>ハッカン</t>
    </rPh>
    <rPh sb="8" eb="9">
      <t>ブツ</t>
    </rPh>
    <rPh sb="9" eb="11">
      <t>セイサク</t>
    </rPh>
    <rPh sb="12" eb="13">
      <t>タメ</t>
    </rPh>
    <rPh sb="14" eb="16">
      <t>コウコク</t>
    </rPh>
    <rPh sb="16" eb="19">
      <t>ダイリテン</t>
    </rPh>
    <rPh sb="20" eb="22">
      <t>インサツ</t>
    </rPh>
    <rPh sb="22" eb="24">
      <t>ギョウシャ</t>
    </rPh>
    <rPh sb="26" eb="28">
      <t>テイキョウ</t>
    </rPh>
    <phoneticPr fontId="3"/>
  </si>
  <si>
    <t>公式記録、データ入力、記録確認の為の記録協力業者への提供</t>
    <rPh sb="0" eb="2">
      <t>コウシキ</t>
    </rPh>
    <rPh sb="2" eb="4">
      <t>キロク</t>
    </rPh>
    <rPh sb="8" eb="10">
      <t>ニュウリョク</t>
    </rPh>
    <rPh sb="11" eb="13">
      <t>キロク</t>
    </rPh>
    <rPh sb="13" eb="15">
      <t>カクニン</t>
    </rPh>
    <rPh sb="16" eb="17">
      <t>タメ</t>
    </rPh>
    <rPh sb="18" eb="20">
      <t>キロク</t>
    </rPh>
    <rPh sb="20" eb="22">
      <t>キョウリョク</t>
    </rPh>
    <rPh sb="22" eb="24">
      <t>ギョウシャ</t>
    </rPh>
    <rPh sb="26" eb="28">
      <t>テイキョウ</t>
    </rPh>
    <phoneticPr fontId="3"/>
  </si>
  <si>
    <t>報道関係への公式記録、大会情報の提供</t>
    <rPh sb="0" eb="2">
      <t>ホウドウ</t>
    </rPh>
    <rPh sb="2" eb="4">
      <t>カンケイ</t>
    </rPh>
    <rPh sb="6" eb="8">
      <t>コウシキ</t>
    </rPh>
    <rPh sb="8" eb="10">
      <t>キロク</t>
    </rPh>
    <rPh sb="11" eb="13">
      <t>タイカイ</t>
    </rPh>
    <rPh sb="13" eb="15">
      <t>ジョウホウ</t>
    </rPh>
    <rPh sb="16" eb="18">
      <t>テイキョウ</t>
    </rPh>
    <phoneticPr fontId="3"/>
  </si>
  <si>
    <t>英数字は半角で入力すること。</t>
    <rPh sb="0" eb="1">
      <t>エイ</t>
    </rPh>
    <rPh sb="1" eb="3">
      <t>スウジ</t>
    </rPh>
    <rPh sb="4" eb="6">
      <t>ハンカク</t>
    </rPh>
    <rPh sb="7" eb="9">
      <t>ニュウリョク</t>
    </rPh>
    <phoneticPr fontId="3"/>
  </si>
  <si>
    <t>入力欄に「計算式」「関数」は入力しないこと。</t>
    <rPh sb="0" eb="2">
      <t>ニュウリョク</t>
    </rPh>
    <rPh sb="2" eb="3">
      <t>ラン</t>
    </rPh>
    <rPh sb="5" eb="7">
      <t>ケイサン</t>
    </rPh>
    <rPh sb="7" eb="8">
      <t>シキ</t>
    </rPh>
    <rPh sb="10" eb="12">
      <t>カンスウ</t>
    </rPh>
    <rPh sb="14" eb="16">
      <t>ニュウリョク</t>
    </rPh>
    <phoneticPr fontId="3"/>
  </si>
  <si>
    <t>標準表示されない漢字については、ｶﾀｶﾅのヨミガナで入力し、印刷したものに手書きで記入すること。</t>
    <rPh sb="0" eb="2">
      <t>ヒョウジュン</t>
    </rPh>
    <rPh sb="2" eb="4">
      <t>ヒョウジ</t>
    </rPh>
    <rPh sb="8" eb="10">
      <t>カンジ</t>
    </rPh>
    <rPh sb="26" eb="28">
      <t>ニュウリョク</t>
    </rPh>
    <rPh sb="30" eb="32">
      <t>インサツ</t>
    </rPh>
    <rPh sb="37" eb="39">
      <t>テガ</t>
    </rPh>
    <rPh sb="41" eb="43">
      <t>キニュウ</t>
    </rPh>
    <phoneticPr fontId="3"/>
  </si>
  <si>
    <t>記号など、下記の様な、機種依存文字は使用できません。</t>
    <rPh sb="0" eb="2">
      <t>キゴウ</t>
    </rPh>
    <rPh sb="5" eb="7">
      <t>カキ</t>
    </rPh>
    <rPh sb="8" eb="9">
      <t>サマ</t>
    </rPh>
    <rPh sb="11" eb="13">
      <t>キシュ</t>
    </rPh>
    <rPh sb="13" eb="15">
      <t>イゾン</t>
    </rPh>
    <rPh sb="15" eb="17">
      <t>モジ</t>
    </rPh>
    <rPh sb="18" eb="20">
      <t>シヨウ</t>
    </rPh>
    <phoneticPr fontId="3"/>
  </si>
  <si>
    <t>ご利用のPCでは正しく印刷されていても、データ上反映されない場合があります。</t>
    <rPh sb="1" eb="3">
      <t>リヨウ</t>
    </rPh>
    <rPh sb="8" eb="9">
      <t>タダ</t>
    </rPh>
    <rPh sb="11" eb="13">
      <t>インサツ</t>
    </rPh>
    <rPh sb="23" eb="24">
      <t>ジョウ</t>
    </rPh>
    <rPh sb="24" eb="26">
      <t>ハンエイ</t>
    </rPh>
    <rPh sb="30" eb="32">
      <t>バアイ</t>
    </rPh>
    <phoneticPr fontId="3"/>
  </si>
  <si>
    <t>機種依存文字　例）</t>
    <rPh sb="0" eb="2">
      <t>キシュ</t>
    </rPh>
    <rPh sb="2" eb="4">
      <t>イゾン</t>
    </rPh>
    <rPh sb="4" eb="6">
      <t>モジ</t>
    </rPh>
    <rPh sb="7" eb="8">
      <t>レイ</t>
    </rPh>
    <phoneticPr fontId="3"/>
  </si>
  <si>
    <t>１．大会基本情報について</t>
    <rPh sb="2" eb="4">
      <t>タイカイ</t>
    </rPh>
    <rPh sb="4" eb="6">
      <t>キホン</t>
    </rPh>
    <rPh sb="6" eb="8">
      <t>ジョウホウ</t>
    </rPh>
    <phoneticPr fontId="3"/>
  </si>
  <si>
    <t>入力されている「大会基本情報」を確認してください。</t>
    <rPh sb="0" eb="2">
      <t>ニュウリョク</t>
    </rPh>
    <rPh sb="8" eb="10">
      <t>タイカイ</t>
    </rPh>
    <rPh sb="10" eb="12">
      <t>キホン</t>
    </rPh>
    <rPh sb="12" eb="14">
      <t>ジョウホウ</t>
    </rPh>
    <rPh sb="16" eb="18">
      <t>カクニン</t>
    </rPh>
    <phoneticPr fontId="3"/>
  </si>
  <si>
    <t>記入済例）</t>
    <rPh sb="0" eb="2">
      <t>キニュウ</t>
    </rPh>
    <rPh sb="2" eb="3">
      <t>ス</t>
    </rPh>
    <rPh sb="3" eb="4">
      <t>レイ</t>
    </rPh>
    <phoneticPr fontId="3"/>
  </si>
  <si>
    <t>大会名</t>
    <rPh sb="0" eb="3">
      <t>タイカイメイ</t>
    </rPh>
    <phoneticPr fontId="3"/>
  </si>
  <si>
    <t>期日</t>
    <rPh sb="0" eb="2">
      <t>キジツ</t>
    </rPh>
    <phoneticPr fontId="3"/>
  </si>
  <si>
    <t>場所</t>
    <rPh sb="0" eb="2">
      <t>バショ</t>
    </rPh>
    <phoneticPr fontId="3"/>
  </si>
  <si>
    <t>２．登録団体情報について</t>
    <rPh sb="2" eb="4">
      <t>トウロク</t>
    </rPh>
    <rPh sb="4" eb="6">
      <t>ダンタイ</t>
    </rPh>
    <rPh sb="6" eb="8">
      <t>ジョウホウ</t>
    </rPh>
    <phoneticPr fontId="3"/>
  </si>
  <si>
    <t>「エントリーシート記入欄」の登録団体情報、加盟団体情報は漏れがない様、全て入力してください。</t>
    <rPh sb="9" eb="12">
      <t>キニュウラン</t>
    </rPh>
    <rPh sb="14" eb="16">
      <t>トウロク</t>
    </rPh>
    <rPh sb="16" eb="18">
      <t>ダンタイ</t>
    </rPh>
    <rPh sb="18" eb="20">
      <t>ジョウホウ</t>
    </rPh>
    <rPh sb="21" eb="23">
      <t>カメイ</t>
    </rPh>
    <rPh sb="23" eb="25">
      <t>ダンタイ</t>
    </rPh>
    <rPh sb="25" eb="27">
      <t>ジョウホウ</t>
    </rPh>
    <rPh sb="28" eb="29">
      <t>モ</t>
    </rPh>
    <rPh sb="33" eb="34">
      <t>ヨウ</t>
    </rPh>
    <rPh sb="35" eb="36">
      <t>スベ</t>
    </rPh>
    <rPh sb="37" eb="39">
      <t>ニュウリョク</t>
    </rPh>
    <phoneticPr fontId="3"/>
  </si>
  <si>
    <t>入力例）</t>
    <rPh sb="0" eb="2">
      <t>ニュウリョク</t>
    </rPh>
    <rPh sb="2" eb="3">
      <t>レイ</t>
    </rPh>
    <phoneticPr fontId="3"/>
  </si>
  <si>
    <t>正式名称を入力すること。</t>
    <rPh sb="0" eb="2">
      <t>セイシキ</t>
    </rPh>
    <rPh sb="2" eb="4">
      <t>メイショウ</t>
    </rPh>
    <rPh sb="5" eb="7">
      <t>ニュウリョク</t>
    </rPh>
    <phoneticPr fontId="3"/>
  </si>
  <si>
    <t>田中まり子</t>
    <rPh sb="0" eb="2">
      <t>タナカ</t>
    </rPh>
    <rPh sb="4" eb="5">
      <t>コ</t>
    </rPh>
    <phoneticPr fontId="3"/>
  </si>
  <si>
    <t>登録団体番号を半角5文字で入力すること。</t>
    <rPh sb="0" eb="2">
      <t>トウロク</t>
    </rPh>
    <rPh sb="2" eb="4">
      <t>ダンタイ</t>
    </rPh>
    <rPh sb="4" eb="6">
      <t>バンゴウ</t>
    </rPh>
    <rPh sb="7" eb="9">
      <t>ハンカク</t>
    </rPh>
    <rPh sb="10" eb="12">
      <t>モジ</t>
    </rPh>
    <rPh sb="13" eb="15">
      <t>ニュウリョク</t>
    </rPh>
    <phoneticPr fontId="3"/>
  </si>
  <si>
    <t>東京都世田谷区桜上水1-2-34</t>
    <rPh sb="0" eb="7">
      <t>トウキョウトセタガヤク</t>
    </rPh>
    <rPh sb="7" eb="10">
      <t>サクラジョウスイ</t>
    </rPh>
    <phoneticPr fontId="3"/>
  </si>
  <si>
    <t>鈴木ゆう子</t>
    <rPh sb="0" eb="2">
      <t>スズキ</t>
    </rPh>
    <rPh sb="4" eb="5">
      <t>コ</t>
    </rPh>
    <phoneticPr fontId="3"/>
  </si>
  <si>
    <t>東京都世田谷区桜上水5-67-89</t>
    <rPh sb="0" eb="7">
      <t>トウキョウトセタガヤク</t>
    </rPh>
    <rPh sb="7" eb="10">
      <t>サクラジョウスイ</t>
    </rPh>
    <phoneticPr fontId="3"/>
  </si>
  <si>
    <t>該当する入力項目がない場合、空欄にせず「-」と入力すること。</t>
    <rPh sb="0" eb="2">
      <t>ガイトウ</t>
    </rPh>
    <rPh sb="4" eb="6">
      <t>ニュウリョク</t>
    </rPh>
    <rPh sb="6" eb="8">
      <t>コウモク</t>
    </rPh>
    <rPh sb="11" eb="13">
      <t>バアイ</t>
    </rPh>
    <rPh sb="14" eb="16">
      <t>クウラン</t>
    </rPh>
    <rPh sb="23" eb="25">
      <t>ニュウリョク</t>
    </rPh>
    <phoneticPr fontId="3"/>
  </si>
  <si>
    <t>03-5555-6667</t>
  </si>
  <si>
    <t>３．競技者情報について</t>
    <rPh sb="2" eb="5">
      <t>キョウギシャ</t>
    </rPh>
    <rPh sb="5" eb="7">
      <t>ジョウホウ</t>
    </rPh>
    <phoneticPr fontId="3"/>
  </si>
  <si>
    <t>競技者番号１から順に、間を空けずに詰めて入力してください。</t>
    <rPh sb="0" eb="3">
      <t>キョウギシャ</t>
    </rPh>
    <rPh sb="3" eb="5">
      <t>バンゴウ</t>
    </rPh>
    <rPh sb="8" eb="9">
      <t>ジュン</t>
    </rPh>
    <rPh sb="11" eb="12">
      <t>アイダ</t>
    </rPh>
    <rPh sb="13" eb="14">
      <t>ア</t>
    </rPh>
    <rPh sb="17" eb="18">
      <t>ツ</t>
    </rPh>
    <rPh sb="20" eb="22">
      <t>ニュウリョク</t>
    </rPh>
    <phoneticPr fontId="3"/>
  </si>
  <si>
    <t>あらかじめ別シートに自クラブの競技者リストを作成しておくと便利です。１回作成するだけで、複数の大会にコピー&amp;貼り付けで対応できます。</t>
    <rPh sb="5" eb="6">
      <t>ベツ</t>
    </rPh>
    <rPh sb="10" eb="11">
      <t>ジ</t>
    </rPh>
    <rPh sb="15" eb="18">
      <t>キョウギシャ</t>
    </rPh>
    <rPh sb="22" eb="24">
      <t>サクセイ</t>
    </rPh>
    <rPh sb="29" eb="31">
      <t>ベンリ</t>
    </rPh>
    <rPh sb="35" eb="36">
      <t>カイ</t>
    </rPh>
    <rPh sb="36" eb="38">
      <t>サクセイ</t>
    </rPh>
    <rPh sb="44" eb="46">
      <t>フクスウ</t>
    </rPh>
    <rPh sb="47" eb="49">
      <t>タイカイ</t>
    </rPh>
    <rPh sb="54" eb="55">
      <t>ハ</t>
    </rPh>
    <rPh sb="56" eb="57">
      <t>ツ</t>
    </rPh>
    <rPh sb="59" eb="61">
      <t>タイオウ</t>
    </rPh>
    <phoneticPr fontId="3"/>
  </si>
  <si>
    <t>登録団体の番号を確認すること。</t>
    <rPh sb="0" eb="2">
      <t>トウロク</t>
    </rPh>
    <rPh sb="2" eb="4">
      <t>ダンタイ</t>
    </rPh>
    <rPh sb="5" eb="7">
      <t>バンゴウ</t>
    </rPh>
    <rPh sb="8" eb="10">
      <t>カクニン</t>
    </rPh>
    <phoneticPr fontId="3"/>
  </si>
  <si>
    <t>日本水泳連盟より通知を受けた番号を入力のこと。（7桁）</t>
    <rPh sb="0" eb="2">
      <t>ニホン</t>
    </rPh>
    <rPh sb="2" eb="4">
      <t>スイエイ</t>
    </rPh>
    <rPh sb="4" eb="6">
      <t>レンメイ</t>
    </rPh>
    <rPh sb="8" eb="10">
      <t>ツウチ</t>
    </rPh>
    <rPh sb="11" eb="12">
      <t>ウ</t>
    </rPh>
    <rPh sb="14" eb="16">
      <t>バンゴウ</t>
    </rPh>
    <rPh sb="17" eb="19">
      <t>ニュウリョク</t>
    </rPh>
    <rPh sb="25" eb="26">
      <t>ケタ</t>
    </rPh>
    <phoneticPr fontId="3"/>
  </si>
  <si>
    <t>「学校」</t>
    <rPh sb="1" eb="3">
      <t>ガッコウ</t>
    </rPh>
    <phoneticPr fontId="3"/>
  </si>
  <si>
    <t>大会初日現在の学種を入力すること。</t>
    <rPh sb="0" eb="2">
      <t>タイカイ</t>
    </rPh>
    <rPh sb="2" eb="4">
      <t>ショニチ</t>
    </rPh>
    <rPh sb="4" eb="6">
      <t>ゲンザイ</t>
    </rPh>
    <rPh sb="7" eb="8">
      <t>ガク</t>
    </rPh>
    <rPh sb="8" eb="9">
      <t>タネ</t>
    </rPh>
    <rPh sb="10" eb="12">
      <t>ニュウリョク</t>
    </rPh>
    <phoneticPr fontId="3"/>
  </si>
  <si>
    <t>例）　○○小学校→小、中学校→中、高校→高、大学→大、専門学校→名称</t>
    <rPh sb="0" eb="1">
      <t>レイ</t>
    </rPh>
    <phoneticPr fontId="3"/>
  </si>
  <si>
    <t>例）　○○SS勤務</t>
    <rPh sb="0" eb="1">
      <t>レイ</t>
    </rPh>
    <rPh sb="7" eb="9">
      <t>キンム</t>
    </rPh>
    <phoneticPr fontId="3"/>
  </si>
  <si>
    <t>「学年」</t>
    <rPh sb="1" eb="3">
      <t>ガクネン</t>
    </rPh>
    <phoneticPr fontId="3"/>
  </si>
  <si>
    <t>大会初日現在の学年を入力すること。学年は必ず確認。</t>
    <rPh sb="0" eb="2">
      <t>タイカイ</t>
    </rPh>
    <rPh sb="2" eb="4">
      <t>ショニチ</t>
    </rPh>
    <rPh sb="4" eb="6">
      <t>ゲンザイ</t>
    </rPh>
    <rPh sb="7" eb="9">
      <t>ガクネン</t>
    </rPh>
    <rPh sb="10" eb="12">
      <t>ニュウリョク</t>
    </rPh>
    <rPh sb="17" eb="19">
      <t>ガクネン</t>
    </rPh>
    <rPh sb="20" eb="21">
      <t>カナラ</t>
    </rPh>
    <rPh sb="22" eb="24">
      <t>カクニン</t>
    </rPh>
    <phoneticPr fontId="3"/>
  </si>
  <si>
    <t>「生年月日」</t>
    <rPh sb="1" eb="3">
      <t>セイネン</t>
    </rPh>
    <rPh sb="3" eb="5">
      <t>ガッピ</t>
    </rPh>
    <phoneticPr fontId="3"/>
  </si>
  <si>
    <t>西暦で入力のこと。</t>
    <rPh sb="0" eb="2">
      <t>セイレキ</t>
    </rPh>
    <rPh sb="3" eb="5">
      <t>ニュウリョク</t>
    </rPh>
    <phoneticPr fontId="3"/>
  </si>
  <si>
    <t>伊藤　咲子</t>
    <rPh sb="0" eb="2">
      <t>イトウ</t>
    </rPh>
    <rPh sb="3" eb="5">
      <t>サキコ</t>
    </rPh>
    <phoneticPr fontId="3"/>
  </si>
  <si>
    <t>小沢　さくら</t>
    <rPh sb="0" eb="2">
      <t>オザワ</t>
    </rPh>
    <phoneticPr fontId="3"/>
  </si>
  <si>
    <t>飯塚　ひとみ</t>
    <rPh sb="0" eb="2">
      <t>イイヅカ</t>
    </rPh>
    <phoneticPr fontId="3"/>
  </si>
  <si>
    <t>佐藤　みさき</t>
    <rPh sb="0" eb="2">
      <t>サトウ</t>
    </rPh>
    <phoneticPr fontId="3"/>
  </si>
  <si>
    <t>原則的に、下記の順でプログラムへ記載します。ただし、記録システム上、一部、反映できない場合があります。あらかじめご了承ください。</t>
    <rPh sb="0" eb="3">
      <t>ゲンソクテキ</t>
    </rPh>
    <rPh sb="5" eb="7">
      <t>カキ</t>
    </rPh>
    <rPh sb="8" eb="9">
      <t>ジュン</t>
    </rPh>
    <rPh sb="16" eb="18">
      <t>キサイ</t>
    </rPh>
    <rPh sb="26" eb="28">
      <t>キロク</t>
    </rPh>
    <rPh sb="32" eb="33">
      <t>ウエ</t>
    </rPh>
    <rPh sb="34" eb="36">
      <t>イチブ</t>
    </rPh>
    <rPh sb="37" eb="39">
      <t>ハンエイ</t>
    </rPh>
    <rPh sb="43" eb="45">
      <t>バアイ</t>
    </rPh>
    <phoneticPr fontId="3"/>
  </si>
  <si>
    <t>表示順</t>
    <rPh sb="0" eb="2">
      <t>ヒョウジ</t>
    </rPh>
    <rPh sb="2" eb="3">
      <t>ジュン</t>
    </rPh>
    <phoneticPr fontId="3"/>
  </si>
  <si>
    <t>A</t>
    <phoneticPr fontId="3"/>
  </si>
  <si>
    <t>←補欠（例</t>
    <rPh sb="4" eb="5">
      <t>レイ</t>
    </rPh>
    <phoneticPr fontId="3"/>
  </si>
  <si>
    <t>―以上―</t>
    <rPh sb="1" eb="3">
      <t>イジョウ</t>
    </rPh>
    <phoneticPr fontId="3"/>
  </si>
  <si>
    <t>ファイルを開き、入力シートの必要事項を漏れなく全て入力してください。</t>
    <rPh sb="5" eb="6">
      <t>ヒラ</t>
    </rPh>
    <rPh sb="8" eb="10">
      <t>ニュウリョク</t>
    </rPh>
    <rPh sb="14" eb="16">
      <t>ヒツヨウ</t>
    </rPh>
    <rPh sb="16" eb="18">
      <t>ジコウ</t>
    </rPh>
    <rPh sb="19" eb="20">
      <t>モ</t>
    </rPh>
    <rPh sb="23" eb="24">
      <t>スベ</t>
    </rPh>
    <rPh sb="25" eb="27">
      <t>ニュウリョク</t>
    </rPh>
    <phoneticPr fontId="3"/>
  </si>
  <si>
    <t>３．提出用ファイルの作成</t>
    <rPh sb="2" eb="5">
      <t>テイシュツヨウ</t>
    </rPh>
    <rPh sb="10" eb="12">
      <t>サクセイ</t>
    </rPh>
    <phoneticPr fontId="3"/>
  </si>
  <si>
    <t>大会、競技会の申込み、参加に関する諸連絡、運営上必要な諸事項での利用</t>
    <rPh sb="0" eb="2">
      <t>タイカイ</t>
    </rPh>
    <rPh sb="3" eb="6">
      <t>キョウギカイ</t>
    </rPh>
    <rPh sb="7" eb="9">
      <t>モウシコ</t>
    </rPh>
    <rPh sb="11" eb="13">
      <t>サンカ</t>
    </rPh>
    <rPh sb="14" eb="15">
      <t>カン</t>
    </rPh>
    <rPh sb="17" eb="18">
      <t>ショ</t>
    </rPh>
    <rPh sb="18" eb="20">
      <t>レンラク</t>
    </rPh>
    <rPh sb="21" eb="23">
      <t>ウンエイ</t>
    </rPh>
    <rPh sb="23" eb="24">
      <t>ジョウ</t>
    </rPh>
    <rPh sb="24" eb="26">
      <t>ヒツヨウ</t>
    </rPh>
    <rPh sb="27" eb="29">
      <t>ショジ</t>
    </rPh>
    <rPh sb="29" eb="30">
      <t>コウ</t>
    </rPh>
    <rPh sb="32" eb="34">
      <t>リヨウ</t>
    </rPh>
    <phoneticPr fontId="3"/>
  </si>
  <si>
    <t>この項目の入力値は、プログラム作成の際に、そのまま利用するので、誤入力がないように注意し、良く確認してください。</t>
    <rPh sb="2" eb="4">
      <t>コウモク</t>
    </rPh>
    <rPh sb="5" eb="8">
      <t>ニュウリョクチ</t>
    </rPh>
    <rPh sb="15" eb="17">
      <t>サクセイ</t>
    </rPh>
    <rPh sb="18" eb="19">
      <t>サイ</t>
    </rPh>
    <rPh sb="25" eb="27">
      <t>リヨウ</t>
    </rPh>
    <rPh sb="45" eb="46">
      <t>ヨ</t>
    </rPh>
    <rPh sb="47" eb="49">
      <t>カクニン</t>
    </rPh>
    <phoneticPr fontId="3"/>
  </si>
  <si>
    <t>誤りがあった場合、入力シートで入力内容を変更し、再印刷してください。</t>
    <rPh sb="0" eb="1">
      <t>アヤマ</t>
    </rPh>
    <rPh sb="6" eb="8">
      <t>バアイ</t>
    </rPh>
    <rPh sb="9" eb="11">
      <t>ニュウリョク</t>
    </rPh>
    <rPh sb="15" eb="17">
      <t>ニュウリョク</t>
    </rPh>
    <rPh sb="17" eb="19">
      <t>ナイヨウ</t>
    </rPh>
    <rPh sb="20" eb="22">
      <t>ヘンコウ</t>
    </rPh>
    <rPh sb="24" eb="27">
      <t>サイインサツ</t>
    </rPh>
    <phoneticPr fontId="3"/>
  </si>
  <si>
    <t>自動計算された「申込金欄」を確認してください。</t>
    <rPh sb="0" eb="1">
      <t>ジ</t>
    </rPh>
    <rPh sb="1" eb="2">
      <t>ドウ</t>
    </rPh>
    <rPh sb="2" eb="4">
      <t>ケイサン</t>
    </rPh>
    <phoneticPr fontId="3"/>
  </si>
  <si>
    <r>
      <t>ダウンロードしたエントリーフォームを</t>
    </r>
    <r>
      <rPr>
        <sz val="11"/>
        <rFont val="ＭＳ Ｐゴシック"/>
        <family val="3"/>
        <charset val="128"/>
      </rPr>
      <t>使用しているPCへ保存してください。</t>
    </r>
    <rPh sb="18" eb="20">
      <t>シヨウ</t>
    </rPh>
    <rPh sb="27" eb="29">
      <t>ホゾン</t>
    </rPh>
    <phoneticPr fontId="3"/>
  </si>
  <si>
    <t>２．大会申込書に入力して提出された個人情報の利用目的</t>
    <rPh sb="2" eb="4">
      <t>タイカイ</t>
    </rPh>
    <rPh sb="4" eb="7">
      <t>モウシコミショ</t>
    </rPh>
    <rPh sb="8" eb="10">
      <t>ニュウリョク</t>
    </rPh>
    <rPh sb="12" eb="14">
      <t>テイシュツ</t>
    </rPh>
    <rPh sb="17" eb="19">
      <t>コジン</t>
    </rPh>
    <rPh sb="19" eb="21">
      <t>ジョウホウ</t>
    </rPh>
    <rPh sb="22" eb="24">
      <t>リヨウ</t>
    </rPh>
    <rPh sb="24" eb="26">
      <t>モクテキ</t>
    </rPh>
    <phoneticPr fontId="3"/>
  </si>
  <si>
    <t>【エントリーフォーム入力手順】</t>
    <rPh sb="10" eb="12">
      <t>ニュウリョク</t>
    </rPh>
    <rPh sb="12" eb="14">
      <t>テジュン</t>
    </rPh>
    <phoneticPr fontId="3"/>
  </si>
  <si>
    <t>各加盟団体は、印刷の控えをとっておいてください。</t>
    <rPh sb="0" eb="1">
      <t>カク</t>
    </rPh>
    <rPh sb="1" eb="3">
      <t>カメイ</t>
    </rPh>
    <rPh sb="3" eb="5">
      <t>ダンタイ</t>
    </rPh>
    <rPh sb="7" eb="9">
      <t>インサツ</t>
    </rPh>
    <rPh sb="10" eb="11">
      <t>ヒカ</t>
    </rPh>
    <phoneticPr fontId="3"/>
  </si>
  <si>
    <t>年度</t>
    <rPh sb="0" eb="2">
      <t>ネンド</t>
    </rPh>
    <phoneticPr fontId="3"/>
  </si>
  <si>
    <t>ステージ</t>
    <phoneticPr fontId="3"/>
  </si>
  <si>
    <t>バッジテスト資格</t>
    <rPh sb="6" eb="8">
      <t>シカク</t>
    </rPh>
    <phoneticPr fontId="3"/>
  </si>
  <si>
    <t>取得</t>
    <rPh sb="0" eb="2">
      <t>シュトク</t>
    </rPh>
    <phoneticPr fontId="3"/>
  </si>
  <si>
    <t>「チーム」は、組のABC順に、プログラムへ記載します。</t>
    <rPh sb="7" eb="8">
      <t>クミ</t>
    </rPh>
    <rPh sb="12" eb="13">
      <t>ジュン</t>
    </rPh>
    <rPh sb="21" eb="23">
      <t>キサイ</t>
    </rPh>
    <phoneticPr fontId="3"/>
  </si>
  <si>
    <t>フィギュア</t>
    <phoneticPr fontId="3"/>
  </si>
  <si>
    <t>（公財）日本水泳連盟が主催する大会、競技会のプログラム、発刊物への掲載</t>
    <rPh sb="1" eb="2">
      <t>コウ</t>
    </rPh>
    <rPh sb="2" eb="3">
      <t>ザイ</t>
    </rPh>
    <rPh sb="4" eb="6">
      <t>ニホン</t>
    </rPh>
    <rPh sb="6" eb="8">
      <t>スイエイ</t>
    </rPh>
    <rPh sb="8" eb="10">
      <t>レンメイ</t>
    </rPh>
    <rPh sb="11" eb="13">
      <t>シュサイ</t>
    </rPh>
    <rPh sb="15" eb="17">
      <t>タイカイ</t>
    </rPh>
    <rPh sb="18" eb="21">
      <t>キョウギカイ</t>
    </rPh>
    <rPh sb="28" eb="30">
      <t>ハッカン</t>
    </rPh>
    <rPh sb="30" eb="31">
      <t>ブツ</t>
    </rPh>
    <rPh sb="33" eb="35">
      <t>ケイサイ</t>
    </rPh>
    <phoneticPr fontId="3"/>
  </si>
  <si>
    <t>Figure_Entry</t>
    <phoneticPr fontId="3"/>
  </si>
  <si>
    <t>登録団体番号</t>
    <phoneticPr fontId="3"/>
  </si>
  <si>
    <t>区分</t>
    <rPh sb="0" eb="2">
      <t>クブン</t>
    </rPh>
    <phoneticPr fontId="3"/>
  </si>
  <si>
    <t>登録団体名</t>
    <rPh sb="0" eb="2">
      <t>トウロク</t>
    </rPh>
    <rPh sb="2" eb="4">
      <t>ダンタイ</t>
    </rPh>
    <rPh sb="4" eb="5">
      <t>メイ</t>
    </rPh>
    <phoneticPr fontId="3"/>
  </si>
  <si>
    <t>団体略称</t>
    <rPh sb="0" eb="2">
      <t>ダンタイ</t>
    </rPh>
    <rPh sb="2" eb="4">
      <t>リャクショウ</t>
    </rPh>
    <phoneticPr fontId="3"/>
  </si>
  <si>
    <t>性別</t>
    <rPh sb="0" eb="2">
      <t>セイベツ</t>
    </rPh>
    <phoneticPr fontId="3"/>
  </si>
  <si>
    <t>区分</t>
    <rPh sb="0" eb="2">
      <t>クブン</t>
    </rPh>
    <phoneticPr fontId="3"/>
  </si>
  <si>
    <t>登録している団体略称を全角６文字以内で入力すること。</t>
    <rPh sb="0" eb="2">
      <t>トウロク</t>
    </rPh>
    <rPh sb="6" eb="8">
      <t>ダンタイ</t>
    </rPh>
    <rPh sb="8" eb="10">
      <t>リャクショウ</t>
    </rPh>
    <rPh sb="11" eb="13">
      <t>ゼンカク</t>
    </rPh>
    <rPh sb="14" eb="16">
      <t>モジ</t>
    </rPh>
    <rPh sb="16" eb="18">
      <t>イナイ</t>
    </rPh>
    <rPh sb="19" eb="21">
      <t>ニュウリョク</t>
    </rPh>
    <phoneticPr fontId="3"/>
  </si>
  <si>
    <t>「性別」</t>
    <rPh sb="1" eb="3">
      <t>セイベツ</t>
    </rPh>
    <phoneticPr fontId="3"/>
  </si>
  <si>
    <t>「女」「男」のいずれかを入力すること。</t>
    <rPh sb="1" eb="2">
      <t>オンナ</t>
    </rPh>
    <rPh sb="4" eb="5">
      <t>オトコ</t>
    </rPh>
    <rPh sb="12" eb="14">
      <t>ニュウリョク</t>
    </rPh>
    <phoneticPr fontId="3"/>
  </si>
  <si>
    <t>女</t>
    <rPh sb="0" eb="1">
      <t>オンナ</t>
    </rPh>
    <phoneticPr fontId="3"/>
  </si>
  <si>
    <t>男</t>
    <rPh sb="0" eb="1">
      <t>オトコ</t>
    </rPh>
    <phoneticPr fontId="3"/>
  </si>
  <si>
    <t>申請について</t>
    <rPh sb="0" eb="2">
      <t>シンセイ</t>
    </rPh>
    <phoneticPr fontId="3"/>
  </si>
  <si>
    <t>申請</t>
    <rPh sb="0" eb="2">
      <t>シンセイ</t>
    </rPh>
    <phoneticPr fontId="3"/>
  </si>
  <si>
    <t>「申請」</t>
    <rPh sb="1" eb="3">
      <t>シンセイ</t>
    </rPh>
    <phoneticPr fontId="3"/>
  </si>
  <si>
    <t>申請者に「○」を入力すること。</t>
    <rPh sb="0" eb="3">
      <t>シンセイシャ</t>
    </rPh>
    <rPh sb="8" eb="10">
      <t>ニュウリョク</t>
    </rPh>
    <phoneticPr fontId="3"/>
  </si>
  <si>
    <t>第1</t>
    <rPh sb="0" eb="1">
      <t>ダイ</t>
    </rPh>
    <phoneticPr fontId="3"/>
  </si>
  <si>
    <t>「区分」</t>
    <rPh sb="1" eb="3">
      <t>クブン</t>
    </rPh>
    <phoneticPr fontId="3"/>
  </si>
  <si>
    <t>登録団体の区分を「第１」または「第２」と入力すること。</t>
    <rPh sb="0" eb="2">
      <t>トウロク</t>
    </rPh>
    <rPh sb="2" eb="4">
      <t>ダンタイ</t>
    </rPh>
    <rPh sb="5" eb="7">
      <t>クブン</t>
    </rPh>
    <rPh sb="9" eb="10">
      <t>ダイ</t>
    </rPh>
    <rPh sb="16" eb="17">
      <t>ダイ</t>
    </rPh>
    <rPh sb="20" eb="22">
      <t>ニュウリョク</t>
    </rPh>
    <phoneticPr fontId="3"/>
  </si>
  <si>
    <t>「登録団体名」</t>
    <rPh sb="5" eb="6">
      <t>メイ</t>
    </rPh>
    <phoneticPr fontId="3"/>
  </si>
  <si>
    <t>登録団体名を入力すること</t>
    <rPh sb="0" eb="2">
      <t>トウロク</t>
    </rPh>
    <rPh sb="2" eb="4">
      <t>ダンタイ</t>
    </rPh>
    <rPh sb="4" eb="5">
      <t>メイ</t>
    </rPh>
    <rPh sb="6" eb="8">
      <t>ニュウリョク</t>
    </rPh>
    <phoneticPr fontId="3"/>
  </si>
  <si>
    <t>「団体略称」</t>
    <rPh sb="1" eb="3">
      <t>ダンタイ</t>
    </rPh>
    <rPh sb="3" eb="5">
      <t>リャクショウ</t>
    </rPh>
    <phoneticPr fontId="3"/>
  </si>
  <si>
    <t>2015.3.1　評議員会資料（抜粋）</t>
  </si>
  <si>
    <t>①日本選手権・ジャパンオープン・ＪＯにおける所属表記</t>
  </si>
  <si>
    <t>※大型映像装置表記に関しては、システムが整い次第に実施する。</t>
  </si>
  <si>
    <t>②商標</t>
  </si>
  <si>
    <t>着用するウエアー・水着・キャップ（以下ウエアー等）に表記できる団体名称は、競技会への参加申込団体のみとする。</t>
  </si>
  <si>
    <t>ウエアー等に、第１区分・第２区分、双方の団体を表記することはできない。</t>
  </si>
  <si>
    <t>③スポンサーロゴ</t>
  </si>
  <si>
    <t>申込団体を所属ロゴとし、もう一方の有償登録団体をスポンサーロゴにすることができる。（別途申請が必要）</t>
  </si>
  <si>
    <t>東京女子高校</t>
    <rPh sb="0" eb="2">
      <t>トウキョウ</t>
    </rPh>
    <rPh sb="2" eb="4">
      <t>ジョシ</t>
    </rPh>
    <rPh sb="4" eb="6">
      <t>コウコウ</t>
    </rPh>
    <phoneticPr fontId="3"/>
  </si>
  <si>
    <t>第2</t>
    <rPh sb="0" eb="1">
      <t>ダイ</t>
    </rPh>
    <phoneticPr fontId="3"/>
  </si>
  <si>
    <t>(公財)東京都水泳協会</t>
    <rPh sb="1" eb="2">
      <t>コウ</t>
    </rPh>
    <rPh sb="2" eb="3">
      <t>ザイ</t>
    </rPh>
    <rPh sb="4" eb="7">
      <t>トウキョウト</t>
    </rPh>
    <rPh sb="7" eb="9">
      <t>スイエイ</t>
    </rPh>
    <rPh sb="9" eb="11">
      <t>キョウカイ</t>
    </rPh>
    <phoneticPr fontId="3"/>
  </si>
  <si>
    <t>上野　広治</t>
    <rPh sb="0" eb="2">
      <t>ウエノ</t>
    </rPh>
    <rPh sb="3" eb="5">
      <t>コウジ</t>
    </rPh>
    <phoneticPr fontId="3"/>
  </si>
  <si>
    <t>登録団体の区分を「第１」(企業･学校等/有償登録団体に限る)または「第２」(ｽｲﾐﾝｸﾞ･ｸﾗﾌﾞﾁｰﾑ等)と入力すること。</t>
    <rPh sb="0" eb="2">
      <t>トウロク</t>
    </rPh>
    <rPh sb="2" eb="4">
      <t>ダンタイ</t>
    </rPh>
    <rPh sb="5" eb="7">
      <t>クブン</t>
    </rPh>
    <rPh sb="9" eb="10">
      <t>ダイ</t>
    </rPh>
    <rPh sb="20" eb="22">
      <t>ユウショウ</t>
    </rPh>
    <rPh sb="22" eb="24">
      <t>トウロク</t>
    </rPh>
    <rPh sb="24" eb="26">
      <t>ダンタイ</t>
    </rPh>
    <rPh sb="27" eb="28">
      <t>カギ</t>
    </rPh>
    <rPh sb="34" eb="35">
      <t>ダイ</t>
    </rPh>
    <rPh sb="55" eb="57">
      <t>ニュウリョク</t>
    </rPh>
    <phoneticPr fontId="3"/>
  </si>
  <si>
    <t>東京女子高等学校</t>
    <rPh sb="0" eb="2">
      <t>トウキョウ</t>
    </rPh>
    <rPh sb="2" eb="4">
      <t>ジョシ</t>
    </rPh>
    <rPh sb="4" eb="6">
      <t>コウトウ</t>
    </rPh>
    <rPh sb="6" eb="8">
      <t>ガッコウ</t>
    </rPh>
    <phoneticPr fontId="3"/>
  </si>
  <si>
    <t>「ソロ」「デュエット」は、組「1」から順に、プログラムへ記載します。</t>
    <rPh sb="13" eb="14">
      <t>ク</t>
    </rPh>
    <rPh sb="19" eb="20">
      <t>ジュン</t>
    </rPh>
    <rPh sb="28" eb="30">
      <t>キサイ</t>
    </rPh>
    <phoneticPr fontId="3"/>
  </si>
  <si>
    <t>ステージ</t>
    <phoneticPr fontId="3"/>
  </si>
  <si>
    <t>所属名称　２団体併記　申請　/　併記を希望する登録団体情報</t>
    <rPh sb="19" eb="21">
      <t>キボウ</t>
    </rPh>
    <rPh sb="23" eb="25">
      <t>トウロク</t>
    </rPh>
    <rPh sb="25" eb="27">
      <t>ダンタイ</t>
    </rPh>
    <rPh sb="27" eb="29">
      <t>ジョウホウ</t>
    </rPh>
    <phoneticPr fontId="3"/>
  </si>
  <si>
    <t>A</t>
    <phoneticPr fontId="3"/>
  </si>
  <si>
    <t>A</t>
    <phoneticPr fontId="3"/>
  </si>
  <si>
    <t>A</t>
    <phoneticPr fontId="3"/>
  </si>
  <si>
    <t>A</t>
    <phoneticPr fontId="3"/>
  </si>
  <si>
    <t>ソ　ロ</t>
    <phoneticPr fontId="3"/>
  </si>
  <si>
    <t>デュエット</t>
    <phoneticPr fontId="3"/>
  </si>
  <si>
    <t>チーム</t>
    <phoneticPr fontId="3"/>
  </si>
  <si>
    <t>フィギュア</t>
    <phoneticPr fontId="3"/>
  </si>
  <si>
    <t>Ａ</t>
    <phoneticPr fontId="3"/>
  </si>
  <si>
    <t>R</t>
    <phoneticPr fontId="3"/>
  </si>
  <si>
    <t>R1</t>
    <phoneticPr fontId="3"/>
  </si>
  <si>
    <t>R2</t>
    <phoneticPr fontId="3"/>
  </si>
  <si>
    <t>Ｂ</t>
    <phoneticPr fontId="3"/>
  </si>
  <si>
    <t>ソ　　　　ロ</t>
    <phoneticPr fontId="3"/>
  </si>
  <si>
    <t>Tel</t>
    <phoneticPr fontId="3"/>
  </si>
  <si>
    <t>Fax</t>
    <phoneticPr fontId="3"/>
  </si>
  <si>
    <t>チ　ー　ム</t>
    <phoneticPr fontId="3"/>
  </si>
  <si>
    <t>E-mail</t>
    <phoneticPr fontId="3"/>
  </si>
  <si>
    <t>エントリー</t>
    <phoneticPr fontId="3"/>
  </si>
  <si>
    <t>バッジテスト資格確認</t>
    <rPh sb="6" eb="8">
      <t>シカク</t>
    </rPh>
    <rPh sb="8" eb="10">
      <t>カクニン</t>
    </rPh>
    <phoneticPr fontId="3"/>
  </si>
  <si>
    <t>R1</t>
    <phoneticPr fontId="3"/>
  </si>
  <si>
    <t>ソロ</t>
    <phoneticPr fontId="3"/>
  </si>
  <si>
    <t>デュエット</t>
    <phoneticPr fontId="3"/>
  </si>
  <si>
    <t>チーム</t>
    <phoneticPr fontId="3"/>
  </si>
  <si>
    <t>フィギュア</t>
    <phoneticPr fontId="3"/>
  </si>
  <si>
    <t>R2</t>
    <phoneticPr fontId="3"/>
  </si>
  <si>
    <t>R</t>
    <phoneticPr fontId="3"/>
  </si>
  <si>
    <t>Ｃ</t>
    <phoneticPr fontId="3"/>
  </si>
  <si>
    <t>D</t>
    <phoneticPr fontId="3"/>
  </si>
  <si>
    <t>E</t>
    <phoneticPr fontId="3"/>
  </si>
  <si>
    <t>F</t>
    <phoneticPr fontId="3"/>
  </si>
  <si>
    <t>G</t>
    <phoneticPr fontId="3"/>
  </si>
  <si>
    <t>Tel</t>
    <phoneticPr fontId="3"/>
  </si>
  <si>
    <t>希望</t>
    <rPh sb="0" eb="2">
      <t>キボウ</t>
    </rPh>
    <phoneticPr fontId="3"/>
  </si>
  <si>
    <t>登録団体番号</t>
    <phoneticPr fontId="3"/>
  </si>
  <si>
    <t>※申請者に「〇」</t>
    <rPh sb="1" eb="3">
      <t>シンセイ</t>
    </rPh>
    <rPh sb="3" eb="4">
      <t>シャ</t>
    </rPh>
    <phoneticPr fontId="3"/>
  </si>
  <si>
    <t>※区分：「第１」または第２「」</t>
    <rPh sb="1" eb="3">
      <t>クブン</t>
    </rPh>
    <rPh sb="5" eb="6">
      <t>ダイ</t>
    </rPh>
    <rPh sb="11" eb="12">
      <t>ダイ</t>
    </rPh>
    <phoneticPr fontId="3"/>
  </si>
  <si>
    <t>※団体略称：全角６文字以内、登録通りに入力</t>
    <rPh sb="1" eb="3">
      <t>ダンタイ</t>
    </rPh>
    <rPh sb="3" eb="5">
      <t>リャクショウ</t>
    </rPh>
    <rPh sb="6" eb="8">
      <t>ゼンカク</t>
    </rPh>
    <rPh sb="9" eb="11">
      <t>モジ</t>
    </rPh>
    <rPh sb="11" eb="13">
      <t>イナイ</t>
    </rPh>
    <rPh sb="14" eb="16">
      <t>トウロク</t>
    </rPh>
    <rPh sb="16" eb="17">
      <t>トオ</t>
    </rPh>
    <rPh sb="19" eb="21">
      <t>ニュウリョク</t>
    </rPh>
    <phoneticPr fontId="3"/>
  </si>
  <si>
    <t xml:space="preserve">
アーティスティックスイミング　大会エントリー
入力・処理マニュアル
</t>
    <rPh sb="16" eb="18">
      <t>タイカイ</t>
    </rPh>
    <rPh sb="24" eb="26">
      <t>ニュウリョク</t>
    </rPh>
    <rPh sb="27" eb="29">
      <t>ショリ</t>
    </rPh>
    <phoneticPr fontId="3"/>
  </si>
  <si>
    <t>（公財）日本水泳連盟　アーティスティックスイミング委員会</t>
    <rPh sb="1" eb="2">
      <t>コウ</t>
    </rPh>
    <rPh sb="2" eb="3">
      <t>ザイ</t>
    </rPh>
    <rPh sb="4" eb="6">
      <t>ニホン</t>
    </rPh>
    <rPh sb="6" eb="8">
      <t>スイエイ</t>
    </rPh>
    <rPh sb="8" eb="10">
      <t>レンメイ</t>
    </rPh>
    <rPh sb="25" eb="28">
      <t>イインカイ</t>
    </rPh>
    <phoneticPr fontId="3"/>
  </si>
  <si>
    <t>関東アーティスティックスイミングクラブ</t>
    <rPh sb="0" eb="2">
      <t>カントウ</t>
    </rPh>
    <phoneticPr fontId="3"/>
  </si>
  <si>
    <t>関東ASC</t>
    <rPh sb="0" eb="2">
      <t>カントウ</t>
    </rPh>
    <phoneticPr fontId="3"/>
  </si>
  <si>
    <t>「氏名（漢字）」</t>
    <rPh sb="1" eb="3">
      <t>シメイ</t>
    </rPh>
    <rPh sb="4" eb="6">
      <t>カンジ</t>
    </rPh>
    <phoneticPr fontId="3"/>
  </si>
  <si>
    <t>姓（全角）＋全角スペース＋名（全角）の順に入力。</t>
    <rPh sb="0" eb="1">
      <t>セイ</t>
    </rPh>
    <rPh sb="2" eb="4">
      <t>ゼンカク</t>
    </rPh>
    <rPh sb="6" eb="8">
      <t>ゼンカク</t>
    </rPh>
    <rPh sb="13" eb="14">
      <t>メイ</t>
    </rPh>
    <rPh sb="15" eb="17">
      <t>ゼンカク</t>
    </rPh>
    <rPh sb="19" eb="20">
      <t>ジュン</t>
    </rPh>
    <rPh sb="21" eb="23">
      <t>ニュウリョク</t>
    </rPh>
    <phoneticPr fontId="3"/>
  </si>
  <si>
    <t>姓（全角カナ）＋全角スペース＋名（全角カナ）の順に入力。</t>
    <rPh sb="0" eb="1">
      <t>セイ</t>
    </rPh>
    <rPh sb="2" eb="4">
      <t>ゼンカク</t>
    </rPh>
    <rPh sb="8" eb="10">
      <t>ゼンカク</t>
    </rPh>
    <rPh sb="15" eb="16">
      <t>メイ</t>
    </rPh>
    <rPh sb="17" eb="19">
      <t>ゼンカク</t>
    </rPh>
    <rPh sb="23" eb="24">
      <t>ジュン</t>
    </rPh>
    <rPh sb="25" eb="27">
      <t>ニュウリョク</t>
    </rPh>
    <phoneticPr fontId="3"/>
  </si>
  <si>
    <t>「氏名カナ」は印刷シートに反映されない為、入力シートでの確認すること。</t>
    <rPh sb="1" eb="3">
      <t>シメイ</t>
    </rPh>
    <phoneticPr fontId="3"/>
  </si>
  <si>
    <t>例）　タカハシ　カナコ</t>
    <rPh sb="0" eb="1">
      <t>レイ</t>
    </rPh>
    <phoneticPr fontId="3"/>
  </si>
  <si>
    <t>氏名（カナ）</t>
    <rPh sb="0" eb="2">
      <t>シメイ</t>
    </rPh>
    <phoneticPr fontId="3"/>
  </si>
  <si>
    <t>10-12歳
（小学生）</t>
    <rPh sb="5" eb="6">
      <t>サイ</t>
    </rPh>
    <rPh sb="8" eb="11">
      <t>ショウガクセイ</t>
    </rPh>
    <phoneticPr fontId="3"/>
  </si>
  <si>
    <t>１．ファイルのダウンロード</t>
    <phoneticPr fontId="3"/>
  </si>
  <si>
    <t>□</t>
    <phoneticPr fontId="3"/>
  </si>
  <si>
    <t>*</t>
    <phoneticPr fontId="3"/>
  </si>
  <si>
    <t>その他、旧字体の漢字などの一部にも使用できない文字があります。</t>
    <phoneticPr fontId="3"/>
  </si>
  <si>
    <t>確認シート（印刷版）およびプログラム並記確認シート（印刷版）を印刷し、入力事項に処理誤りがないか入念にチェックしてください。</t>
    <rPh sb="0" eb="2">
      <t>カクニン</t>
    </rPh>
    <rPh sb="6" eb="8">
      <t>インサツ</t>
    </rPh>
    <rPh sb="8" eb="9">
      <t>バン</t>
    </rPh>
    <rPh sb="31" eb="33">
      <t>インサツ</t>
    </rPh>
    <rPh sb="35" eb="37">
      <t>ニュウリョク</t>
    </rPh>
    <rPh sb="37" eb="39">
      <t>ジコウ</t>
    </rPh>
    <rPh sb="40" eb="42">
      <t>ショリ</t>
    </rPh>
    <rPh sb="42" eb="43">
      <t>アヤマ</t>
    </rPh>
    <rPh sb="48" eb="50">
      <t>ニュウネン</t>
    </rPh>
    <phoneticPr fontId="3"/>
  </si>
  <si>
    <t>□</t>
    <phoneticPr fontId="3"/>
  </si>
  <si>
    <t>・・・</t>
    <phoneticPr fontId="3"/>
  </si>
  <si>
    <t>13579</t>
    <phoneticPr fontId="3"/>
  </si>
  <si>
    <t>・・・</t>
    <phoneticPr fontId="3"/>
  </si>
  <si>
    <t>03-3333-4444</t>
    <phoneticPr fontId="3"/>
  </si>
  <si>
    <t>03-3333-4445</t>
    <phoneticPr fontId="3"/>
  </si>
  <si>
    <t>Tel</t>
    <phoneticPr fontId="3"/>
  </si>
  <si>
    <t>03-5555-6666</t>
    <phoneticPr fontId="3"/>
  </si>
  <si>
    <t>Fax</t>
    <phoneticPr fontId="3"/>
  </si>
  <si>
    <t>090-9999-9999</t>
    <phoneticPr fontId="3"/>
  </si>
  <si>
    <t>E-mail</t>
    <phoneticPr fontId="3"/>
  </si>
  <si>
    <t>aiueo@kakikunet.ne.jp</t>
    <phoneticPr fontId="3"/>
  </si>
  <si>
    <t>□</t>
    <phoneticPr fontId="3"/>
  </si>
  <si>
    <t>*</t>
    <phoneticPr fontId="3"/>
  </si>
  <si>
    <t>「加盟団体番号」「登録団体番号」</t>
    <phoneticPr fontId="3"/>
  </si>
  <si>
    <t>「競技者番号」</t>
    <phoneticPr fontId="3"/>
  </si>
  <si>
    <t>「氏名（カナ）」</t>
    <phoneticPr fontId="3"/>
  </si>
  <si>
    <t>就業者→空欄または所属名＋勤務</t>
    <phoneticPr fontId="3"/>
  </si>
  <si>
    <t>高橋　瑞希</t>
    <rPh sb="0" eb="2">
      <t>タカハシ</t>
    </rPh>
    <rPh sb="3" eb="5">
      <t>ミズキ</t>
    </rPh>
    <phoneticPr fontId="3"/>
  </si>
  <si>
    <t>タカハシ　ミズキ</t>
    <phoneticPr fontId="3"/>
  </si>
  <si>
    <t>イトウサキコ</t>
    <phoneticPr fontId="3"/>
  </si>
  <si>
    <t>高寄　優菜</t>
    <rPh sb="0" eb="2">
      <t>タカヨセ</t>
    </rPh>
    <rPh sb="3" eb="5">
      <t>ユウナ</t>
    </rPh>
    <phoneticPr fontId="3"/>
  </si>
  <si>
    <t>タカヨリ　ユウナ</t>
    <phoneticPr fontId="3"/>
  </si>
  <si>
    <t>オザワ　サクラ</t>
    <phoneticPr fontId="3"/>
  </si>
  <si>
    <t>安住　佳純</t>
    <rPh sb="0" eb="2">
      <t>アズミ</t>
    </rPh>
    <rPh sb="3" eb="5">
      <t>カスミ</t>
    </rPh>
    <phoneticPr fontId="3"/>
  </si>
  <si>
    <t>アズミ　カスミ</t>
    <phoneticPr fontId="3"/>
  </si>
  <si>
    <t>イイヅカ　ヒトミ</t>
    <phoneticPr fontId="3"/>
  </si>
  <si>
    <t>芦塚　恵那</t>
    <rPh sb="0" eb="2">
      <t>アシヅカ</t>
    </rPh>
    <rPh sb="3" eb="5">
      <t>エナ</t>
    </rPh>
    <phoneticPr fontId="3"/>
  </si>
  <si>
    <t>アシヅカ　エナ</t>
    <phoneticPr fontId="3"/>
  </si>
  <si>
    <t>田中　大地</t>
    <rPh sb="0" eb="2">
      <t>タナカ</t>
    </rPh>
    <rPh sb="3" eb="5">
      <t>ダイチ</t>
    </rPh>
    <phoneticPr fontId="3"/>
  </si>
  <si>
    <t>タナカ　ダイチ</t>
    <phoneticPr fontId="3"/>
  </si>
  <si>
    <t>サトウ　ミサキ</t>
    <phoneticPr fontId="3"/>
  </si>
  <si>
    <t>川嶋　美南</t>
    <rPh sb="0" eb="2">
      <t>カワシマ</t>
    </rPh>
    <rPh sb="3" eb="5">
      <t>ミナミ</t>
    </rPh>
    <phoneticPr fontId="3"/>
  </si>
  <si>
    <t>カワシマ　ミナミ</t>
    <phoneticPr fontId="3"/>
  </si>
  <si>
    <t>星　きらら</t>
    <rPh sb="0" eb="1">
      <t>ホシ</t>
    </rPh>
    <phoneticPr fontId="3"/>
  </si>
  <si>
    <t>ホシ　キララ</t>
    <phoneticPr fontId="3"/>
  </si>
  <si>
    <t>武田　京香</t>
    <rPh sb="0" eb="2">
      <t>タケダ</t>
    </rPh>
    <rPh sb="3" eb="5">
      <t>キョウカ</t>
    </rPh>
    <phoneticPr fontId="3"/>
  </si>
  <si>
    <t>タケダ　キョウカ</t>
    <phoneticPr fontId="3"/>
  </si>
  <si>
    <t>４．エントリーについて</t>
    <phoneticPr fontId="3"/>
  </si>
  <si>
    <t>□</t>
    <phoneticPr fontId="3"/>
  </si>
  <si>
    <t>エントリー</t>
    <phoneticPr fontId="3"/>
  </si>
  <si>
    <t>ソロ</t>
    <phoneticPr fontId="3"/>
  </si>
  <si>
    <t>デュエット</t>
    <phoneticPr fontId="3"/>
  </si>
  <si>
    <t>チーム</t>
    <phoneticPr fontId="3"/>
  </si>
  <si>
    <t>A</t>
    <phoneticPr fontId="3"/>
  </si>
  <si>
    <t>R</t>
    <phoneticPr fontId="3"/>
  </si>
  <si>
    <t>B</t>
    <phoneticPr fontId="3"/>
  </si>
  <si>
    <t>R1</t>
    <phoneticPr fontId="3"/>
  </si>
  <si>
    <t>R2</t>
    <phoneticPr fontId="3"/>
  </si>
  <si>
    <t>ソ　ロ</t>
    <phoneticPr fontId="3"/>
  </si>
  <si>
    <t>デュエット</t>
    <phoneticPr fontId="3"/>
  </si>
  <si>
    <t>チーム</t>
    <phoneticPr fontId="3"/>
  </si>
  <si>
    <t>Ａ</t>
    <phoneticPr fontId="3"/>
  </si>
  <si>
    <t>Ｂ</t>
    <phoneticPr fontId="3"/>
  </si>
  <si>
    <t>芦塚　恵那</t>
    <rPh sb="0" eb="1">
      <t>アシ</t>
    </rPh>
    <rPh sb="1" eb="2">
      <t>ツカ</t>
    </rPh>
    <rPh sb="3" eb="5">
      <t>エナ</t>
    </rPh>
    <phoneticPr fontId="3"/>
  </si>
  <si>
    <t>田中　大地</t>
    <phoneticPr fontId="3"/>
  </si>
  <si>
    <t>川嶋　美南</t>
    <phoneticPr fontId="3"/>
  </si>
  <si>
    <t>ステージ</t>
    <phoneticPr fontId="3"/>
  </si>
  <si>
    <t>【所属名称　２団体並記　申請について】</t>
    <rPh sb="1" eb="3">
      <t>ショゾク</t>
    </rPh>
    <rPh sb="3" eb="5">
      <t>メイショウ</t>
    </rPh>
    <rPh sb="7" eb="9">
      <t>ダンタイ</t>
    </rPh>
    <rPh sb="12" eb="14">
      <t>シンセイ</t>
    </rPh>
    <phoneticPr fontId="3"/>
  </si>
  <si>
    <t>大会の出場に当たり、第１区分・第２区分の所属名並記を希望する場合、申請が必要です。</t>
    <rPh sb="30" eb="32">
      <t>バアイ</t>
    </rPh>
    <rPh sb="36" eb="38">
      <t>ヒツヨウ</t>
    </rPh>
    <phoneticPr fontId="3"/>
  </si>
  <si>
    <t>申請にあたり、本大会へ申し込みを行う登録団体並びに並記を希望するもう一方の有償登録団体について、了解をいただいた上で申請ください。</t>
    <rPh sb="56" eb="57">
      <t>ウエ</t>
    </rPh>
    <rPh sb="58" eb="60">
      <t>シンセイ</t>
    </rPh>
    <phoneticPr fontId="3"/>
  </si>
  <si>
    <t>申請者について、入力シートに申請および必要事項（青色部分）を入力、印刷したプログラム並記確認シートを１部提出してください。</t>
    <rPh sb="0" eb="3">
      <t>シンセイシャ</t>
    </rPh>
    <rPh sb="8" eb="10">
      <t>ニュウリョク</t>
    </rPh>
    <rPh sb="14" eb="16">
      <t>シンセイ</t>
    </rPh>
    <rPh sb="19" eb="21">
      <t>ヒツヨウ</t>
    </rPh>
    <rPh sb="21" eb="23">
      <t>ジコウ</t>
    </rPh>
    <rPh sb="24" eb="26">
      <t>アオイロ</t>
    </rPh>
    <rPh sb="26" eb="28">
      <t>ブブン</t>
    </rPh>
    <rPh sb="30" eb="32">
      <t>ニュウリョク</t>
    </rPh>
    <rPh sb="33" eb="35">
      <t>インサツ</t>
    </rPh>
    <rPh sb="44" eb="46">
      <t>カクニン</t>
    </rPh>
    <rPh sb="51" eb="52">
      <t>ブ</t>
    </rPh>
    <rPh sb="52" eb="54">
      <t>テイシュツ</t>
    </rPh>
    <phoneticPr fontId="3"/>
  </si>
  <si>
    <t>所属名称　２団体並記　申請　/　並記を希望する登録団体情報</t>
    <rPh sb="19" eb="21">
      <t>キボウ</t>
    </rPh>
    <rPh sb="23" eb="25">
      <t>トウロク</t>
    </rPh>
    <rPh sb="25" eb="27">
      <t>ダンタイ</t>
    </rPh>
    <rPh sb="27" eb="29">
      <t>ジョウホウ</t>
    </rPh>
    <phoneticPr fontId="3"/>
  </si>
  <si>
    <t>登録団体番号</t>
    <phoneticPr fontId="3"/>
  </si>
  <si>
    <t>並記を希望する登録団体情報</t>
    <rPh sb="3" eb="5">
      <t>キボウ</t>
    </rPh>
    <rPh sb="7" eb="9">
      <t>トウロク</t>
    </rPh>
    <rPh sb="9" eb="11">
      <t>ダンタイ</t>
    </rPh>
    <rPh sb="11" eb="13">
      <t>ジョウホウ</t>
    </rPh>
    <phoneticPr fontId="3"/>
  </si>
  <si>
    <t>○</t>
    <phoneticPr fontId="3"/>
  </si>
  <si>
    <t>「登録団体番号」</t>
    <phoneticPr fontId="3"/>
  </si>
  <si>
    <t>　関東女子高校</t>
    <rPh sb="1" eb="3">
      <t>カントウ</t>
    </rPh>
    <rPh sb="3" eb="5">
      <t>ジョシ</t>
    </rPh>
    <rPh sb="5" eb="7">
      <t>コウコウ</t>
    </rPh>
    <phoneticPr fontId="3"/>
  </si>
  <si>
    <t>関東女子高校</t>
    <rPh sb="0" eb="2">
      <t>カントウ</t>
    </rPh>
    <rPh sb="2" eb="4">
      <t>ジョシ</t>
    </rPh>
    <rPh sb="4" eb="6">
      <t>コウコウ</t>
    </rPh>
    <phoneticPr fontId="3"/>
  </si>
  <si>
    <t>（１）第１区分・第２区分の並記、商標・スポンサーロゴについて</t>
  </si>
  <si>
    <t>競技会プログラムに、第１区分登録と第２区分登録を並記した一覧記載する。</t>
    <rPh sb="28" eb="30">
      <t>イチラン</t>
    </rPh>
    <rPh sb="30" eb="32">
      <t>キサイ</t>
    </rPh>
    <phoneticPr fontId="3"/>
  </si>
  <si>
    <t>所属の（）内を「／」等で二分し、（申込団体／もう一方の有償登録団体）で並記する。</t>
  </si>
  <si>
    <t>記入例</t>
    <rPh sb="0" eb="2">
      <t>キニュウ</t>
    </rPh>
    <rPh sb="2" eb="3">
      <t>レイ</t>
    </rPh>
    <phoneticPr fontId="3"/>
  </si>
  <si>
    <t>←</t>
    <phoneticPr fontId="3"/>
  </si>
  <si>
    <t>登録正式名称</t>
    <rPh sb="0" eb="2">
      <t>トウロク</t>
    </rPh>
    <rPh sb="2" eb="4">
      <t>セイシキ</t>
    </rPh>
    <phoneticPr fontId="3"/>
  </si>
  <si>
    <t>┌登録団体番号（半角5文字）</t>
    <phoneticPr fontId="3"/>
  </si>
  <si>
    <t>←</t>
    <phoneticPr fontId="3"/>
  </si>
  <si>
    <t>│登録団体の区分「第１」または「第２」</t>
    <rPh sb="9" eb="10">
      <t>ダイ</t>
    </rPh>
    <rPh sb="16" eb="17">
      <t>ダイ</t>
    </rPh>
    <phoneticPr fontId="3"/>
  </si>
  <si>
    <t>└第１：企業･学校等（有償登録団体に限る)　第２：ｽｲﾐﾝｸﾞ･ｸﾗﾌﾞﾁｰﾑ等</t>
    <phoneticPr fontId="3"/>
  </si>
  <si>
    <t>エントリー</t>
    <phoneticPr fontId="3"/>
  </si>
  <si>
    <t>↓</t>
    <phoneticPr fontId="3"/>
  </si>
  <si>
    <t>原則的に、下記の順でプログラムへ記載します。</t>
    <phoneticPr fontId="3"/>
  </si>
  <si>
    <t>ただし、記録システム上、一部、反映できない場合があります。</t>
    <phoneticPr fontId="3"/>
  </si>
  <si>
    <t>あらかじめご了承ください。</t>
    <phoneticPr fontId="3"/>
  </si>
  <si>
    <t>「ソロ」「デュエット」は、組「1」から順に、プログラムへ記載します。</t>
    <phoneticPr fontId="3"/>
  </si>
  <si>
    <t>「チーム」は、組のABC順に、プログラムへ記載します。</t>
    <phoneticPr fontId="3"/>
  </si>
  <si>
    <t>表示順の1から順に、プログラムへ記載します。</t>
    <phoneticPr fontId="3"/>
  </si>
  <si>
    <t>申込の際、補欠としてエントリーする場合、</t>
    <phoneticPr fontId="3"/>
  </si>
  <si>
    <t>表示順にデュエット：「R」、チーム：「R1]「R2」を入力してください。</t>
    <phoneticPr fontId="3"/>
  </si>
  <si>
    <r>
      <rPr>
        <b/>
        <sz val="11"/>
        <color rgb="FFFF0000"/>
        <rFont val="ＭＳ Ｐゴシック"/>
        <family val="3"/>
        <charset val="128"/>
      </rPr>
      <t>氏名(漢字）</t>
    </r>
    <r>
      <rPr>
        <b/>
        <sz val="11"/>
        <rFont val="ＭＳ Ｐゴシック"/>
        <family val="3"/>
        <charset val="128"/>
      </rPr>
      <t>/</t>
    </r>
    <r>
      <rPr>
        <b/>
        <sz val="11"/>
        <color rgb="FFFF0000"/>
        <rFont val="ＭＳ Ｐゴシック"/>
        <family val="3"/>
        <charset val="128"/>
      </rPr>
      <t>氏名（カナ）</t>
    </r>
    <r>
      <rPr>
        <b/>
        <sz val="11"/>
        <rFont val="ＭＳ Ｐゴシック"/>
        <family val="3"/>
        <charset val="128"/>
      </rPr>
      <t>：姓（全角）＋全角スペース+名（全角）</t>
    </r>
    <rPh sb="0" eb="2">
      <t>シメイ</t>
    </rPh>
    <rPh sb="3" eb="5">
      <t>カンジ</t>
    </rPh>
    <rPh sb="7" eb="9">
      <t>シメイ</t>
    </rPh>
    <rPh sb="14" eb="15">
      <t>セイ</t>
    </rPh>
    <rPh sb="16" eb="18">
      <t>ゼンカク</t>
    </rPh>
    <rPh sb="20" eb="22">
      <t>ゼンカク</t>
    </rPh>
    <rPh sb="27" eb="28">
      <t>メイ</t>
    </rPh>
    <rPh sb="29" eb="31">
      <t>ゼンカク</t>
    </rPh>
    <phoneticPr fontId="3"/>
  </si>
  <si>
    <r>
      <rPr>
        <b/>
        <sz val="11"/>
        <color indexed="10"/>
        <rFont val="ＭＳ Ｐゴシック"/>
        <family val="3"/>
        <charset val="128"/>
      </rPr>
      <t>学校</t>
    </r>
    <r>
      <rPr>
        <b/>
        <sz val="11"/>
        <rFont val="ＭＳ Ｐゴシック"/>
        <family val="3"/>
        <charset val="128"/>
      </rPr>
      <t>：大会初日現在の学種</t>
    </r>
    <rPh sb="0" eb="2">
      <t>ガッコウ</t>
    </rPh>
    <phoneticPr fontId="3"/>
  </si>
  <si>
    <t>男・女</t>
    <rPh sb="0" eb="1">
      <t>オトコ</t>
    </rPh>
    <rPh sb="2" eb="3">
      <t>オンナ</t>
    </rPh>
    <phoneticPr fontId="3"/>
  </si>
  <si>
    <t>┌-----------------</t>
    <phoneticPr fontId="3"/>
  </si>
  <si>
    <t>↓例）○○小学校→小、中学校→中、高校→高</t>
    <phoneticPr fontId="3"/>
  </si>
  <si>
    <t>加盟団体
（半角2桁）</t>
    <rPh sb="0" eb="4">
      <t>カメイダンタイ</t>
    </rPh>
    <rPh sb="6" eb="8">
      <t>ハンカク</t>
    </rPh>
    <rPh sb="9" eb="10">
      <t>ケタ</t>
    </rPh>
    <phoneticPr fontId="3"/>
  </si>
  <si>
    <t>競技者番号
（半角7桁）</t>
    <rPh sb="0" eb="5">
      <t>キョウギシャバンゴウ</t>
    </rPh>
    <rPh sb="7" eb="9">
      <t>ハンカク</t>
    </rPh>
    <rPh sb="10" eb="11">
      <t>ケタ</t>
    </rPh>
    <phoneticPr fontId="3"/>
  </si>
  <si>
    <t>氏名（カナ）
（全角/姓　名）</t>
    <rPh sb="0" eb="2">
      <t>シメイ</t>
    </rPh>
    <phoneticPr fontId="3"/>
  </si>
  <si>
    <t>ソロ</t>
    <phoneticPr fontId="3"/>
  </si>
  <si>
    <t>デュエット</t>
    <phoneticPr fontId="3"/>
  </si>
  <si>
    <t>チーム</t>
    <phoneticPr fontId="3"/>
  </si>
  <si>
    <t>登録団体番号</t>
    <phoneticPr fontId="3"/>
  </si>
  <si>
    <t>タカハシ　ミズキ</t>
    <phoneticPr fontId="3"/>
  </si>
  <si>
    <t>A</t>
    <phoneticPr fontId="3"/>
  </si>
  <si>
    <t>東京</t>
  </si>
  <si>
    <t>R</t>
    <phoneticPr fontId="3"/>
  </si>
  <si>
    <t>茨城</t>
    <rPh sb="0" eb="2">
      <t>イバラキ</t>
    </rPh>
    <phoneticPr fontId="3"/>
  </si>
  <si>
    <t>埼玉</t>
    <rPh sb="0" eb="2">
      <t>サイタマ</t>
    </rPh>
    <phoneticPr fontId="3"/>
  </si>
  <si>
    <t>B</t>
    <phoneticPr fontId="3"/>
  </si>
  <si>
    <t>R1</t>
    <phoneticPr fontId="3"/>
  </si>
  <si>
    <t>R2</t>
    <phoneticPr fontId="3"/>
  </si>
  <si>
    <t>10-12歳
（小学生）</t>
    <phoneticPr fontId="3"/>
  </si>
  <si>
    <t>日本大学第九小</t>
  </si>
  <si>
    <t>日本大学第六小</t>
    <rPh sb="0" eb="4">
      <t>ニホンダイガク</t>
    </rPh>
    <rPh sb="4" eb="6">
      <t>ダイロク</t>
    </rPh>
    <phoneticPr fontId="3"/>
  </si>
  <si>
    <t>中部第一小</t>
    <rPh sb="0" eb="2">
      <t>チュウブ</t>
    </rPh>
    <rPh sb="2" eb="4">
      <t>ダイイチ</t>
    </rPh>
    <phoneticPr fontId="3"/>
  </si>
  <si>
    <t>真剣小</t>
    <rPh sb="0" eb="2">
      <t>シンケン</t>
    </rPh>
    <phoneticPr fontId="3"/>
  </si>
  <si>
    <t>東部第三小</t>
    <rPh sb="0" eb="2">
      <t>トウブ</t>
    </rPh>
    <rPh sb="2" eb="3">
      <t>ダイ</t>
    </rPh>
    <rPh sb="3" eb="4">
      <t>サン</t>
    </rPh>
    <phoneticPr fontId="3"/>
  </si>
  <si>
    <t>緑が丘小</t>
    <rPh sb="0" eb="1">
      <t>ミドリ</t>
    </rPh>
    <rPh sb="2" eb="3">
      <t>オカ</t>
    </rPh>
    <phoneticPr fontId="3"/>
  </si>
  <si>
    <t>桜山小</t>
    <rPh sb="0" eb="1">
      <t>サクラ</t>
    </rPh>
    <rPh sb="1" eb="2">
      <t>ヤマ</t>
    </rPh>
    <phoneticPr fontId="3"/>
  </si>
  <si>
    <t>プログラム並記確認シート（印刷版）</t>
    <rPh sb="7" eb="9">
      <t>カクニン</t>
    </rPh>
    <rPh sb="13" eb="15">
      <t>インサツバン</t>
    </rPh>
    <rPh sb="15" eb="16">
      <t>バン</t>
    </rPh>
    <phoneticPr fontId="3"/>
  </si>
  <si>
    <t>４．確認シート（印刷版）の印刷</t>
    <rPh sb="2" eb="4">
      <t>カクニン</t>
    </rPh>
    <rPh sb="8" eb="10">
      <t>インサツ</t>
    </rPh>
    <rPh sb="10" eb="11">
      <t>バン</t>
    </rPh>
    <rPh sb="13" eb="15">
      <t>インサツ</t>
    </rPh>
    <phoneticPr fontId="3"/>
  </si>
  <si>
    <t>競技者情報の「加盟団体番号」「登録団体番号」「競技者番号」「氏名（漢字）」「氏名（カナ）」「学校」「学年」「生年月日」を入力します。</t>
    <rPh sb="0" eb="3">
      <t>キョウギシャ</t>
    </rPh>
    <rPh sb="3" eb="5">
      <t>ジョウホウ</t>
    </rPh>
    <rPh sb="7" eb="9">
      <t>カメイ</t>
    </rPh>
    <rPh sb="9" eb="11">
      <t>ダンタイ</t>
    </rPh>
    <rPh sb="11" eb="13">
      <t>バンゴウ</t>
    </rPh>
    <rPh sb="15" eb="17">
      <t>トウロク</t>
    </rPh>
    <rPh sb="17" eb="19">
      <t>ダンタイ</t>
    </rPh>
    <rPh sb="19" eb="21">
      <t>バンゴウ</t>
    </rPh>
    <rPh sb="23" eb="26">
      <t>キョウギシャ</t>
    </rPh>
    <rPh sb="26" eb="28">
      <t>バンゴウ</t>
    </rPh>
    <rPh sb="46" eb="48">
      <t>ガッコウ</t>
    </rPh>
    <rPh sb="50" eb="52">
      <t>ガクネン</t>
    </rPh>
    <rPh sb="54" eb="56">
      <t>セイネン</t>
    </rPh>
    <rPh sb="56" eb="58">
      <t>ガッピ</t>
    </rPh>
    <rPh sb="60" eb="62">
      <t>ニュウリョク</t>
    </rPh>
    <phoneticPr fontId="3"/>
  </si>
  <si>
    <t>申込の際、補欠としてエントリーする場合、表示順にデュエット：「R」、チーム：「R1」「R2」を入力してください。</t>
    <rPh sb="0" eb="2">
      <t>モウシコ</t>
    </rPh>
    <rPh sb="3" eb="4">
      <t>サイ</t>
    </rPh>
    <rPh sb="5" eb="7">
      <t>ホケツ</t>
    </rPh>
    <rPh sb="17" eb="19">
      <t>バアイ</t>
    </rPh>
    <rPh sb="20" eb="22">
      <t>ヒョウジ</t>
    </rPh>
    <rPh sb="22" eb="23">
      <t>ジュン</t>
    </rPh>
    <rPh sb="47" eb="49">
      <t>ニュウリョク</t>
    </rPh>
    <phoneticPr fontId="3"/>
  </si>
  <si>
    <t>イトウ　サキコ</t>
    <phoneticPr fontId="3"/>
  </si>
  <si>
    <t>登録している団体略称を全角６文字分（半角12文字）以内で入力すること。</t>
    <rPh sb="0" eb="2">
      <t>トウロク</t>
    </rPh>
    <rPh sb="6" eb="8">
      <t>ダンタイ</t>
    </rPh>
    <rPh sb="8" eb="10">
      <t>リャクショウ</t>
    </rPh>
    <rPh sb="11" eb="13">
      <t>ゼンカク</t>
    </rPh>
    <rPh sb="14" eb="16">
      <t>モジ</t>
    </rPh>
    <rPh sb="16" eb="17">
      <t>ブン</t>
    </rPh>
    <rPh sb="18" eb="20">
      <t>ハンカク</t>
    </rPh>
    <rPh sb="22" eb="24">
      <t>モジ</t>
    </rPh>
    <rPh sb="25" eb="27">
      <t>イナイ</t>
    </rPh>
    <rPh sb="28" eb="30">
      <t>ニュウリョク</t>
    </rPh>
    <phoneticPr fontId="3"/>
  </si>
  <si>
    <t>登録団体略称：全角６文字分（半角12文字）以内・・・リザルトに記載されます。</t>
    <rPh sb="31" eb="33">
      <t>キサイ</t>
    </rPh>
    <phoneticPr fontId="3"/>
  </si>
  <si>
    <t>バッチテスト</t>
    <phoneticPr fontId="3"/>
  </si>
  <si>
    <t>登録団体
（半角3桁）</t>
    <rPh sb="0" eb="4">
      <t>トウロクダンタイ</t>
    </rPh>
    <rPh sb="6" eb="8">
      <t>ハンカク</t>
    </rPh>
    <rPh sb="9" eb="10">
      <t>ケタ</t>
    </rPh>
    <phoneticPr fontId="3"/>
  </si>
  <si>
    <t>氏名（漢字）
（全角/姓　名）</t>
    <rPh sb="0" eb="2">
      <t>シメイ</t>
    </rPh>
    <rPh sb="3" eb="5">
      <t>カンジ</t>
    </rPh>
    <rPh sb="8" eb="10">
      <t>ゼンカク</t>
    </rPh>
    <rPh sb="11" eb="12">
      <t>セイ</t>
    </rPh>
    <rPh sb="13" eb="14">
      <t>メイ</t>
    </rPh>
    <phoneticPr fontId="3"/>
  </si>
  <si>
    <t>氏名（漢字）</t>
    <rPh sb="0" eb="2">
      <t>シメイ</t>
    </rPh>
    <rPh sb="3" eb="5">
      <t>カンジ</t>
    </rPh>
    <phoneticPr fontId="3"/>
  </si>
  <si>
    <t>2020全国JOCジュニアオリンピックカップ</t>
    <rPh sb="4" eb="5">
      <t>ゼン</t>
    </rPh>
    <phoneticPr fontId="3"/>
  </si>
  <si>
    <t>バッジテストステージ３以上の取得、または3以上相応の技術を有する者となります。</t>
    <rPh sb="11" eb="13">
      <t>イジョウ</t>
    </rPh>
    <rPh sb="14" eb="16">
      <t>シュトク</t>
    </rPh>
    <phoneticPr fontId="3"/>
  </si>
  <si>
    <t>2020全国JOCジュニアオリンピックカップ</t>
    <phoneticPr fontId="3"/>
  </si>
  <si>
    <t>47都道府県水泳場</t>
    <phoneticPr fontId="3"/>
  </si>
  <si>
    <t>47都道府県水泳場</t>
    <phoneticPr fontId="3"/>
  </si>
  <si>
    <t>「デュエット」「チーム」の競技者は、</t>
    <phoneticPr fontId="3"/>
  </si>
  <si>
    <r>
      <t>「デュエット」「チーム」</t>
    </r>
    <r>
      <rPr>
        <sz val="11"/>
        <rFont val="ＭＳ Ｐゴシック"/>
        <family val="3"/>
        <charset val="128"/>
      </rPr>
      <t>の競技者は、表示順の1から順に、プログラムへ記載します。</t>
    </r>
    <rPh sb="13" eb="16">
      <t>キョウギシャ</t>
    </rPh>
    <rPh sb="18" eb="20">
      <t>ヒョウジ</t>
    </rPh>
    <rPh sb="20" eb="21">
      <t>ジュン</t>
    </rPh>
    <rPh sb="25" eb="26">
      <t>ジュン</t>
    </rPh>
    <rPh sb="34" eb="36">
      <t>キサイ</t>
    </rPh>
    <phoneticPr fontId="3"/>
  </si>
  <si>
    <t>□</t>
    <phoneticPr fontId="3"/>
  </si>
  <si>
    <t>バッチテストステージ３以上相応の技術を有する者で未取得の場合、現在取得しているステージを入力してください。</t>
    <rPh sb="11" eb="13">
      <t>イジョウ</t>
    </rPh>
    <rPh sb="13" eb="15">
      <t>ソウオウ</t>
    </rPh>
    <rPh sb="16" eb="18">
      <t>ギジュツ</t>
    </rPh>
    <rPh sb="19" eb="20">
      <t>ユウ</t>
    </rPh>
    <rPh sb="22" eb="23">
      <t>モノ</t>
    </rPh>
    <rPh sb="24" eb="25">
      <t>ミ</t>
    </rPh>
    <rPh sb="25" eb="27">
      <t>シュトク</t>
    </rPh>
    <rPh sb="28" eb="30">
      <t>バアイ</t>
    </rPh>
    <rPh sb="31" eb="33">
      <t>ゲンザイ</t>
    </rPh>
    <rPh sb="33" eb="35">
      <t>シュトク</t>
    </rPh>
    <rPh sb="44" eb="46">
      <t>ニュウリョク</t>
    </rPh>
    <phoneticPr fontId="3"/>
  </si>
  <si>
    <t>ステージ</t>
    <phoneticPr fontId="3"/>
  </si>
  <si>
    <t>東京</t>
    <rPh sb="0" eb="2">
      <t>トウキョウ</t>
    </rPh>
    <phoneticPr fontId="3"/>
  </si>
  <si>
    <t>現在取得しているステージは２以下である場合は現在取得しているステージを入力</t>
    <rPh sb="0" eb="2">
      <t>ゲンザイ</t>
    </rPh>
    <rPh sb="2" eb="4">
      <t>シュトク</t>
    </rPh>
    <rPh sb="14" eb="16">
      <t>イカ</t>
    </rPh>
    <rPh sb="19" eb="21">
      <t>バアイ</t>
    </rPh>
    <rPh sb="22" eb="24">
      <t>ゲンザイ</t>
    </rPh>
    <rPh sb="24" eb="26">
      <t>シュトク</t>
    </rPh>
    <rPh sb="35" eb="37">
      <t>ニュウリョク</t>
    </rPh>
    <phoneticPr fontId="3"/>
  </si>
  <si>
    <t>一度もバッチテストを受けたことがない場合は年度と場所は空欄、ステージ0を入力</t>
    <rPh sb="0" eb="2">
      <t>イチド</t>
    </rPh>
    <rPh sb="10" eb="11">
      <t>ウ</t>
    </rPh>
    <rPh sb="18" eb="20">
      <t>バアイ</t>
    </rPh>
    <rPh sb="21" eb="23">
      <t>ネンド</t>
    </rPh>
    <rPh sb="24" eb="26">
      <t>バショ</t>
    </rPh>
    <rPh sb="27" eb="29">
      <t>クウラン</t>
    </rPh>
    <rPh sb="36" eb="38">
      <t>ニュウリョク</t>
    </rPh>
    <phoneticPr fontId="3"/>
  </si>
  <si>
    <t>ステージ3以上相応、2以下は現在ステージ、未取得は0</t>
    <rPh sb="5" eb="7">
      <t>イジョウ</t>
    </rPh>
    <rPh sb="7" eb="9">
      <t>ソウオウ</t>
    </rPh>
    <rPh sb="11" eb="13">
      <t>イカ</t>
    </rPh>
    <rPh sb="14" eb="16">
      <t>ゲンザイ</t>
    </rPh>
    <rPh sb="21" eb="22">
      <t>ミ</t>
    </rPh>
    <rPh sb="22" eb="24">
      <t>シュトク</t>
    </rPh>
    <phoneticPr fontId="3"/>
  </si>
  <si>
    <t>プログラム</t>
    <phoneticPr fontId="3"/>
  </si>
  <si>
    <t>申込部数</t>
    <rPh sb="0" eb="2">
      <t>モウシコミ</t>
    </rPh>
    <rPh sb="2" eb="3">
      <t>ブ</t>
    </rPh>
    <rPh sb="3" eb="4">
      <t>スウ</t>
    </rPh>
    <phoneticPr fontId="3"/>
  </si>
  <si>
    <r>
      <rPr>
        <b/>
        <sz val="11"/>
        <color rgb="FFFF0000"/>
        <rFont val="ＭＳ Ｐゴシック"/>
        <family val="3"/>
        <charset val="128"/>
      </rPr>
      <t>記録入りプログラム申込部数</t>
    </r>
    <r>
      <rPr>
        <b/>
        <sz val="11"/>
        <rFont val="ＭＳ Ｐゴシック"/>
        <family val="3"/>
        <charset val="128"/>
      </rPr>
      <t>：申込は任意です。</t>
    </r>
    <rPh sb="0" eb="2">
      <t>キロク</t>
    </rPh>
    <rPh sb="2" eb="3">
      <t>イ</t>
    </rPh>
    <rPh sb="9" eb="11">
      <t>モウシコミ</t>
    </rPh>
    <rPh sb="11" eb="13">
      <t>ブスウ</t>
    </rPh>
    <rPh sb="14" eb="16">
      <t>モウシコミ</t>
    </rPh>
    <rPh sb="17" eb="19">
      <t>ニンイ</t>
    </rPh>
    <phoneticPr fontId="3"/>
  </si>
  <si>
    <t>↓</t>
    <phoneticPr fontId="3"/>
  </si>
  <si>
    <t>【バッチテスト資格について】</t>
    <rPh sb="7" eb="9">
      <t>シカク</t>
    </rPh>
    <phoneticPr fontId="3"/>
  </si>
  <si>
    <t>【プログラムについて】</t>
    <phoneticPr fontId="3"/>
  </si>
  <si>
    <t>□</t>
    <phoneticPr fontId="3"/>
  </si>
  <si>
    <t>本大会の参加資格を得た者は、大会終了後、記録入り統合プログラム作成のため、プログラム希望部数を入力する。</t>
    <phoneticPr fontId="3"/>
  </si>
  <si>
    <t>プログラムの購入は任意とする</t>
    <rPh sb="6" eb="8">
      <t>コウニュウ</t>
    </rPh>
    <rPh sb="9" eb="11">
      <t>ニンイ</t>
    </rPh>
    <phoneticPr fontId="3"/>
  </si>
  <si>
    <t>2020年7月25日(土)～30日(水)</t>
    <rPh sb="11" eb="12">
      <t>ド</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</si>
</sst>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176" formatCode="0_ "/>
  </numFmts>
  <fonts count="39" x14ac:knownFonts="1">
    <font>
      <sz val="11"/>
      <name val="ＭＳ Ｐゴシック"/>
      <family val="3"/>
      <charset val="128"/>
    </font>
    <font>
      <b/>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8"/>
      <name val="ＭＳ Ｐゴシック"/>
      <family val="3"/>
      <charset val="128"/>
    </font>
    <font>
      <sz val="16"/>
      <name val="ＭＳ Ｐゴシック"/>
      <family val="3"/>
      <charset val="128"/>
    </font>
    <font>
      <b/>
      <u/>
      <sz val="11"/>
      <name val="ＭＳ Ｐゴシック"/>
      <family val="3"/>
      <charset val="128"/>
    </font>
    <font>
      <sz val="24"/>
      <name val="ＭＳ Ｐゴシック"/>
      <family val="3"/>
      <charset val="128"/>
    </font>
    <font>
      <sz val="14"/>
      <name val="ＭＳ Ｐゴシック"/>
      <family val="3"/>
      <charset val="128"/>
    </font>
    <font>
      <u/>
      <sz val="11"/>
      <name val="ＭＳ Ｐゴシック"/>
      <family val="3"/>
      <charset val="128"/>
    </font>
    <font>
      <sz val="11"/>
      <color indexed="8"/>
      <name val="Calibri"/>
      <family val="2"/>
    </font>
    <font>
      <b/>
      <sz val="11"/>
      <color indexed="8"/>
      <name val="Calibri"/>
      <family val="2"/>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1"/>
    </font>
    <font>
      <sz val="11"/>
      <color indexed="10"/>
      <name val="Calibri"/>
      <family val="2"/>
    </font>
    <font>
      <sz val="36"/>
      <name val="ＭＳ Ｐゴシック"/>
      <family val="3"/>
      <charset val="128"/>
    </font>
    <font>
      <sz val="48"/>
      <name val="ＭＳ Ｐゴシック"/>
      <family val="3"/>
      <charset val="128"/>
    </font>
    <font>
      <sz val="11"/>
      <color rgb="FFFF0000"/>
      <name val="ＭＳ Ｐゴシック"/>
      <family val="3"/>
      <charset val="128"/>
    </font>
    <font>
      <b/>
      <sz val="11"/>
      <color rgb="FFFF0000"/>
      <name val="ＭＳ Ｐゴシック"/>
      <family val="3"/>
      <charset val="128"/>
    </font>
    <font>
      <sz val="16"/>
      <color rgb="FFFF0000"/>
      <name val="ＭＳ Ｐゴシック"/>
      <family val="3"/>
      <charset val="128"/>
    </font>
    <font>
      <sz val="26"/>
      <color rgb="FFFF0000"/>
      <name val="ＭＳ Ｐゴシック"/>
      <family val="3"/>
      <charset val="128"/>
    </font>
    <font>
      <b/>
      <sz val="14"/>
      <name val="ＭＳ Ｐゴシック"/>
      <family val="3"/>
      <charset val="128"/>
    </font>
    <font>
      <sz val="20"/>
      <name val="ＭＳ Ｐゴシック"/>
      <family val="3"/>
      <charset val="128"/>
    </font>
    <font>
      <b/>
      <sz val="11"/>
      <color indexed="10"/>
      <name val="ＭＳ Ｐゴシック"/>
      <family val="3"/>
      <charset val="128"/>
    </font>
    <font>
      <b/>
      <sz val="11"/>
      <color rgb="FF0070C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9"/>
        <bgColor indexed="64"/>
      </patternFill>
    </fill>
    <fill>
      <patternFill patternType="solid">
        <fgColor indexed="13"/>
        <bgColor indexed="64"/>
      </patternFill>
    </fill>
    <fill>
      <patternFill patternType="solid">
        <fgColor indexed="43"/>
        <bgColor indexed="64"/>
      </patternFill>
    </fill>
    <fill>
      <patternFill patternType="solid">
        <fgColor rgb="FFCCFFFF"/>
        <bgColor indexed="64"/>
      </patternFill>
    </fill>
    <fill>
      <patternFill patternType="solid">
        <fgColor rgb="FFFFFF99"/>
        <bgColor indexed="64"/>
      </patternFill>
    </fill>
    <fill>
      <patternFill patternType="solid">
        <fgColor rgb="FFFFFF0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499984740745262"/>
        <bgColor indexed="64"/>
      </patternFill>
    </fill>
  </fills>
  <borders count="14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hair">
        <color indexed="64"/>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style="hair">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medium">
        <color indexed="64"/>
      </left>
      <right style="hair">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hair">
        <color indexed="64"/>
      </right>
      <top style="double">
        <color indexed="64"/>
      </top>
      <bottom style="hair">
        <color indexed="64"/>
      </bottom>
      <diagonal/>
    </border>
    <border>
      <left style="medium">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double">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style="thin">
        <color indexed="64"/>
      </top>
      <bottom/>
      <diagonal/>
    </border>
    <border>
      <left/>
      <right style="medium">
        <color indexed="64"/>
      </right>
      <top/>
      <bottom style="double">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hair">
        <color indexed="64"/>
      </left>
      <right style="thin">
        <color indexed="64"/>
      </right>
      <top style="thin">
        <color indexed="64"/>
      </top>
      <bottom style="double">
        <color indexed="64"/>
      </bottom>
      <diagonal/>
    </border>
    <border>
      <left/>
      <right style="hair">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hair">
        <color indexed="64"/>
      </top>
      <bottom style="hair">
        <color indexed="64"/>
      </bottom>
      <diagonal/>
    </border>
    <border>
      <left style="thin">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double">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s>
  <cellStyleXfs count="49">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5" borderId="0" applyNumberFormat="0" applyBorder="0" applyAlignment="0" applyProtection="0"/>
    <xf numFmtId="0" fontId="11" fillId="9" borderId="0" applyNumberFormat="0" applyBorder="0" applyAlignment="0" applyProtection="0"/>
    <xf numFmtId="0" fontId="11" fillId="12" borderId="0" applyNumberFormat="0" applyBorder="0" applyAlignment="0" applyProtection="0"/>
    <xf numFmtId="0" fontId="14" fillId="15"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2" borderId="0" applyNumberFormat="0" applyBorder="0" applyAlignment="0" applyProtection="0"/>
    <xf numFmtId="0" fontId="15" fillId="3" borderId="0" applyNumberFormat="0" applyBorder="0" applyAlignment="0" applyProtection="0"/>
    <xf numFmtId="0" fontId="16" fillId="13" borderId="1" applyNumberFormat="0" applyAlignment="0" applyProtection="0"/>
    <xf numFmtId="0" fontId="17" fillId="23" borderId="2" applyNumberFormat="0" applyAlignment="0" applyProtection="0"/>
    <xf numFmtId="0" fontId="18" fillId="0" borderId="0" applyNumberFormat="0" applyFill="0" applyBorder="0" applyAlignment="0" applyProtection="0"/>
    <xf numFmtId="0" fontId="19" fillId="4" borderId="0" applyNumberFormat="0" applyBorder="0" applyAlignment="0" applyProtection="0"/>
    <xf numFmtId="0" fontId="20" fillId="0" borderId="3"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22" fillId="0" borderId="0" applyNumberFormat="0" applyFill="0" applyBorder="0" applyAlignment="0" applyProtection="0"/>
    <xf numFmtId="0" fontId="23" fillId="7" borderId="1" applyNumberFormat="0" applyAlignment="0" applyProtection="0"/>
    <xf numFmtId="0" fontId="24" fillId="0" borderId="6" applyNumberFormat="0" applyFill="0" applyAlignment="0" applyProtection="0"/>
    <xf numFmtId="0" fontId="25" fillId="14" borderId="0" applyNumberFormat="0" applyBorder="0" applyAlignment="0" applyProtection="0"/>
    <xf numFmtId="0" fontId="11" fillId="0" borderId="0"/>
    <xf numFmtId="0" fontId="11" fillId="8" borderId="7" applyNumberFormat="0" applyFont="0" applyAlignment="0" applyProtection="0"/>
    <xf numFmtId="0" fontId="26" fillId="13" borderId="8" applyNumberFormat="0" applyAlignment="0" applyProtection="0"/>
    <xf numFmtId="0" fontId="13" fillId="0" borderId="0"/>
    <xf numFmtId="0" fontId="27" fillId="0" borderId="0" applyNumberFormat="0" applyFill="0" applyBorder="0" applyAlignment="0" applyProtection="0"/>
    <xf numFmtId="0" fontId="12" fillId="0" borderId="9" applyNumberFormat="0" applyFill="0" applyAlignment="0" applyProtection="0"/>
    <xf numFmtId="0" fontId="28" fillId="0" borderId="0" applyNumberFormat="0" applyFill="0" applyBorder="0" applyAlignment="0" applyProtection="0"/>
    <xf numFmtId="0" fontId="4" fillId="0" borderId="0" applyNumberFormat="0" applyFill="0" applyBorder="0" applyAlignment="0" applyProtection="0">
      <alignment vertical="top"/>
      <protection locked="0"/>
    </xf>
    <xf numFmtId="0" fontId="2" fillId="0" borderId="0"/>
    <xf numFmtId="0" fontId="13" fillId="0" borderId="0"/>
    <xf numFmtId="0" fontId="2" fillId="0" borderId="0">
      <alignment vertical="center"/>
    </xf>
    <xf numFmtId="0" fontId="2" fillId="0" borderId="0">
      <alignment vertical="center"/>
    </xf>
  </cellStyleXfs>
  <cellXfs count="681">
    <xf numFmtId="0" fontId="0" fillId="0" borderId="0" xfId="0"/>
    <xf numFmtId="0" fontId="0" fillId="0" borderId="10" xfId="0" applyBorder="1" applyAlignment="1">
      <alignment horizontal="center" vertical="center"/>
    </xf>
    <xf numFmtId="0" fontId="0" fillId="0" borderId="12" xfId="0" applyFill="1" applyBorder="1" applyAlignment="1">
      <alignment horizontal="center" vertical="center" shrinkToFit="1"/>
    </xf>
    <xf numFmtId="49" fontId="0" fillId="0" borderId="0" xfId="0" applyNumberFormat="1"/>
    <xf numFmtId="0" fontId="0" fillId="0" borderId="10" xfId="0" applyFill="1" applyBorder="1" applyAlignment="1">
      <alignment horizontal="center" vertical="center"/>
    </xf>
    <xf numFmtId="0" fontId="6" fillId="24" borderId="0" xfId="0" applyFont="1" applyFill="1"/>
    <xf numFmtId="0" fontId="0" fillId="24" borderId="0" xfId="0" applyFill="1"/>
    <xf numFmtId="0" fontId="0" fillId="24" borderId="0" xfId="0" applyFill="1" applyAlignment="1"/>
    <xf numFmtId="0" fontId="0" fillId="24" borderId="0" xfId="0" applyFill="1" applyBorder="1" applyAlignment="1">
      <alignment horizontal="left" vertical="center"/>
    </xf>
    <xf numFmtId="0" fontId="0" fillId="24" borderId="0" xfId="0" applyFill="1" applyBorder="1" applyAlignment="1"/>
    <xf numFmtId="0" fontId="4" fillId="24" borderId="0" xfId="44" applyFill="1" applyBorder="1" applyAlignment="1" applyProtection="1"/>
    <xf numFmtId="49" fontId="0" fillId="24" borderId="0" xfId="0" applyNumberFormat="1" applyFill="1" applyAlignment="1">
      <alignment horizontal="center" vertical="center"/>
    </xf>
    <xf numFmtId="0" fontId="5" fillId="24" borderId="13" xfId="0" applyFont="1" applyFill="1" applyBorder="1"/>
    <xf numFmtId="0" fontId="0" fillId="24" borderId="13" xfId="0" applyFill="1" applyBorder="1"/>
    <xf numFmtId="0" fontId="0" fillId="0" borderId="0" xfId="0" applyFill="1"/>
    <xf numFmtId="0" fontId="0" fillId="0" borderId="0" xfId="0" applyFill="1" applyAlignment="1">
      <alignment horizontal="center"/>
    </xf>
    <xf numFmtId="0" fontId="1" fillId="0" borderId="0" xfId="0" applyFont="1" applyFill="1" applyAlignment="1">
      <alignment horizontal="center"/>
    </xf>
    <xf numFmtId="0" fontId="0" fillId="0" borderId="0" xfId="0" applyAlignment="1">
      <alignment horizontal="center"/>
    </xf>
    <xf numFmtId="0" fontId="0" fillId="0" borderId="0" xfId="0" applyFill="1" applyAlignment="1"/>
    <xf numFmtId="0" fontId="4" fillId="0" borderId="0" xfId="44" applyFill="1" applyBorder="1" applyAlignment="1" applyProtection="1"/>
    <xf numFmtId="0" fontId="0" fillId="0" borderId="0" xfId="0" applyFill="1" applyBorder="1" applyAlignment="1"/>
    <xf numFmtId="49" fontId="0" fillId="0" borderId="0" xfId="0" applyNumberFormat="1" applyFill="1" applyAlignment="1">
      <alignment horizontal="center" vertical="center"/>
    </xf>
    <xf numFmtId="0" fontId="0" fillId="0" borderId="0" xfId="0" applyFill="1" applyBorder="1" applyAlignment="1">
      <alignment horizontal="center"/>
    </xf>
    <xf numFmtId="0" fontId="0" fillId="0" borderId="0" xfId="0" applyFill="1" applyBorder="1" applyAlignment="1">
      <alignment horizontal="left" vertical="center"/>
    </xf>
    <xf numFmtId="0" fontId="0" fillId="0" borderId="0" xfId="0" applyFill="1" applyBorder="1" applyAlignment="1">
      <alignment vertical="center"/>
    </xf>
    <xf numFmtId="0" fontId="2" fillId="0" borderId="0" xfId="0" applyFont="1" applyFill="1" applyAlignment="1">
      <alignment horizontal="center"/>
    </xf>
    <xf numFmtId="0" fontId="2" fillId="0" borderId="0" xfId="0" applyFont="1" applyFill="1" applyBorder="1" applyAlignment="1"/>
    <xf numFmtId="0" fontId="2" fillId="0" borderId="0" xfId="0" applyFont="1" applyFill="1" applyBorder="1" applyAlignment="1">
      <alignment horizontal="center" vertical="center"/>
    </xf>
    <xf numFmtId="0" fontId="2" fillId="0" borderId="0" xfId="0" applyFont="1" applyFill="1"/>
    <xf numFmtId="0" fontId="2" fillId="0" borderId="0" xfId="0" applyFont="1" applyFill="1" applyBorder="1" applyAlignment="1">
      <alignment horizontal="left" vertical="center"/>
    </xf>
    <xf numFmtId="0" fontId="2" fillId="0" borderId="0" xfId="0" applyFont="1" applyFill="1" applyAlignment="1"/>
    <xf numFmtId="0" fontId="10" fillId="0" borderId="0" xfId="44" applyFont="1" applyFill="1" applyBorder="1" applyAlignment="1" applyProtection="1"/>
    <xf numFmtId="176" fontId="0" fillId="0" borderId="0" xfId="0" applyNumberFormat="1" applyFill="1" applyBorder="1" applyAlignment="1">
      <alignment horizontal="center" vertical="center"/>
    </xf>
    <xf numFmtId="49" fontId="0" fillId="0" borderId="0" xfId="0" applyNumberFormat="1" applyFill="1" applyBorder="1" applyAlignment="1">
      <alignment horizontal="center" vertical="center"/>
    </xf>
    <xf numFmtId="0" fontId="0" fillId="0" borderId="14" xfId="0" applyFill="1" applyBorder="1" applyAlignment="1">
      <alignment horizontal="center" vertical="center"/>
    </xf>
    <xf numFmtId="0" fontId="0" fillId="0" borderId="12" xfId="0" applyFill="1" applyBorder="1" applyAlignment="1">
      <alignment horizontal="center" vertical="center"/>
    </xf>
    <xf numFmtId="0" fontId="0" fillId="0" borderId="0" xfId="0" applyFill="1" applyBorder="1" applyAlignment="1">
      <alignment horizontal="center" vertical="center" shrinkToFit="1"/>
    </xf>
    <xf numFmtId="0" fontId="6" fillId="0" borderId="0" xfId="0" applyFont="1" applyFill="1"/>
    <xf numFmtId="49" fontId="0" fillId="0" borderId="0" xfId="0" applyNumberFormat="1" applyFill="1" applyBorder="1" applyAlignment="1"/>
    <xf numFmtId="49" fontId="0" fillId="0" borderId="0" xfId="0" applyNumberFormat="1" applyFill="1" applyBorder="1" applyAlignment="1">
      <alignment horizontal="left" vertical="center"/>
    </xf>
    <xf numFmtId="0" fontId="10" fillId="0" borderId="0" xfId="0" applyFont="1" applyFill="1"/>
    <xf numFmtId="0" fontId="2" fillId="24" borderId="0" xfId="48" applyFill="1">
      <alignment vertical="center"/>
    </xf>
    <xf numFmtId="0" fontId="0" fillId="24" borderId="0" xfId="0" applyFill="1" applyProtection="1"/>
    <xf numFmtId="0" fontId="0" fillId="0" borderId="0" xfId="0" applyProtection="1"/>
    <xf numFmtId="0" fontId="0" fillId="0" borderId="0" xfId="0" applyFill="1" applyBorder="1" applyProtection="1"/>
    <xf numFmtId="0" fontId="2" fillId="0" borderId="0" xfId="48" applyFill="1">
      <alignment vertical="center"/>
    </xf>
    <xf numFmtId="0" fontId="31" fillId="0" borderId="0" xfId="0" applyFont="1" applyFill="1"/>
    <xf numFmtId="0" fontId="32" fillId="0" borderId="0" xfId="0" applyFont="1" applyFill="1"/>
    <xf numFmtId="0" fontId="33" fillId="0" borderId="0" xfId="0" applyFont="1" applyFill="1"/>
    <xf numFmtId="0" fontId="31" fillId="0" borderId="0" xfId="0" applyFont="1" applyFill="1" applyAlignment="1">
      <alignment horizontal="center"/>
    </xf>
    <xf numFmtId="0" fontId="7" fillId="0" borderId="0" xfId="0" applyFont="1" applyFill="1"/>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7" fillId="0" borderId="0" xfId="0" applyFont="1" applyFill="1" applyBorder="1" applyAlignment="1">
      <alignment horizontal="left" vertical="center"/>
    </xf>
    <xf numFmtId="0" fontId="0" fillId="0" borderId="0" xfId="0" applyFont="1" applyFill="1" applyAlignment="1">
      <alignment horizontal="left"/>
    </xf>
    <xf numFmtId="0" fontId="0" fillId="0" borderId="0" xfId="0" applyFont="1" applyFill="1"/>
    <xf numFmtId="0" fontId="30" fillId="24" borderId="0" xfId="0" applyFont="1" applyFill="1" applyBorder="1" applyAlignment="1">
      <alignment horizontal="center" vertical="center"/>
    </xf>
    <xf numFmtId="0" fontId="0" fillId="0" borderId="14" xfId="0" applyBorder="1" applyAlignment="1">
      <alignment horizontal="center" vertical="center"/>
    </xf>
    <xf numFmtId="0" fontId="0" fillId="0" borderId="11" xfId="0" applyBorder="1" applyAlignment="1">
      <alignment horizontal="center" vertical="center"/>
    </xf>
    <xf numFmtId="0" fontId="0" fillId="25" borderId="15" xfId="0" applyFill="1" applyBorder="1" applyAlignment="1">
      <alignment horizontal="center" vertical="center"/>
    </xf>
    <xf numFmtId="0" fontId="0" fillId="25" borderId="11" xfId="0" applyFill="1" applyBorder="1" applyAlignment="1">
      <alignment horizontal="center" vertical="center"/>
    </xf>
    <xf numFmtId="0" fontId="0" fillId="25" borderId="11" xfId="0" applyFill="1" applyBorder="1" applyAlignment="1">
      <alignment horizontal="center" vertical="center" shrinkToFit="1"/>
    </xf>
    <xf numFmtId="0" fontId="0" fillId="0" borderId="16" xfId="0" applyBorder="1" applyAlignment="1">
      <alignment horizontal="center" vertical="center"/>
    </xf>
    <xf numFmtId="0" fontId="0" fillId="25" borderId="12" xfId="0" applyFill="1" applyBorder="1" applyAlignment="1">
      <alignment horizontal="center" vertical="center"/>
    </xf>
    <xf numFmtId="0" fontId="0" fillId="25" borderId="15" xfId="0" applyFill="1" applyBorder="1" applyAlignment="1">
      <alignment horizontal="center" vertical="center" shrinkToFit="1"/>
    </xf>
    <xf numFmtId="0" fontId="0" fillId="25" borderId="12" xfId="0" applyFill="1" applyBorder="1" applyAlignment="1">
      <alignment horizontal="center" vertical="center" shrinkToFit="1"/>
    </xf>
    <xf numFmtId="0" fontId="0" fillId="0" borderId="0" xfId="0" applyFill="1" applyProtection="1"/>
    <xf numFmtId="0" fontId="0" fillId="24" borderId="0" xfId="0" applyFill="1" applyBorder="1"/>
    <xf numFmtId="49" fontId="0" fillId="26" borderId="20" xfId="0" applyNumberFormat="1" applyFill="1" applyBorder="1" applyAlignment="1"/>
    <xf numFmtId="49" fontId="0" fillId="26" borderId="21" xfId="0" applyNumberFormat="1" applyFill="1" applyBorder="1" applyAlignment="1"/>
    <xf numFmtId="49" fontId="0" fillId="26" borderId="22" xfId="0" applyNumberFormat="1" applyFill="1" applyBorder="1" applyAlignment="1"/>
    <xf numFmtId="0" fontId="0" fillId="24" borderId="0" xfId="0" applyFill="1" applyAlignment="1" applyProtection="1">
      <alignment horizontal="right"/>
    </xf>
    <xf numFmtId="0" fontId="0" fillId="0" borderId="11" xfId="0" applyFill="1" applyBorder="1" applyAlignment="1">
      <alignment horizontal="center" vertical="center"/>
    </xf>
    <xf numFmtId="49" fontId="0" fillId="26" borderId="17" xfId="0" applyNumberFormat="1" applyFill="1" applyBorder="1" applyAlignment="1"/>
    <xf numFmtId="49" fontId="0" fillId="26" borderId="18" xfId="0" applyNumberFormat="1" applyFill="1" applyBorder="1" applyAlignment="1"/>
    <xf numFmtId="49" fontId="0" fillId="26" borderId="19" xfId="0" applyNumberFormat="1" applyFill="1" applyBorder="1" applyAlignment="1"/>
    <xf numFmtId="0" fontId="0" fillId="0" borderId="11" xfId="0" applyFill="1" applyBorder="1" applyAlignment="1">
      <alignment horizontal="center" vertical="center" shrinkToFit="1"/>
    </xf>
    <xf numFmtId="0" fontId="0" fillId="0" borderId="0" xfId="0" applyFill="1" applyBorder="1" applyAlignment="1">
      <alignment horizontal="center" vertical="center"/>
    </xf>
    <xf numFmtId="0" fontId="0" fillId="0" borderId="0" xfId="0" applyFont="1" applyFill="1" applyBorder="1" applyAlignment="1"/>
    <xf numFmtId="0" fontId="0" fillId="0" borderId="0" xfId="0" applyFont="1" applyFill="1" applyAlignment="1">
      <alignment horizontal="center"/>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xf>
    <xf numFmtId="0" fontId="0" fillId="0" borderId="0" xfId="0" applyFont="1" applyFill="1" applyAlignment="1"/>
    <xf numFmtId="0" fontId="32" fillId="0" borderId="0" xfId="0" applyFont="1" applyFill="1" applyAlignment="1">
      <alignment horizontal="center"/>
    </xf>
    <xf numFmtId="0" fontId="36" fillId="24" borderId="0" xfId="0" applyFont="1" applyFill="1" applyBorder="1" applyAlignment="1">
      <alignment vertical="center"/>
    </xf>
    <xf numFmtId="0" fontId="0" fillId="0" borderId="0" xfId="0" applyBorder="1"/>
    <xf numFmtId="0" fontId="1" fillId="30" borderId="0" xfId="0" applyFont="1" applyFill="1"/>
    <xf numFmtId="0" fontId="1" fillId="24" borderId="0" xfId="0" applyFont="1" applyFill="1"/>
    <xf numFmtId="0" fontId="1" fillId="31" borderId="0" xfId="0" applyFont="1" applyFill="1" applyAlignment="1"/>
    <xf numFmtId="0" fontId="0" fillId="31" borderId="0" xfId="0" applyFill="1" applyAlignment="1"/>
    <xf numFmtId="0" fontId="4" fillId="31" borderId="0" xfId="44" applyFill="1" applyBorder="1" applyAlignment="1" applyProtection="1"/>
    <xf numFmtId="0" fontId="0" fillId="31" borderId="0" xfId="0" applyFill="1" applyBorder="1" applyAlignment="1"/>
    <xf numFmtId="0" fontId="0" fillId="31" borderId="0" xfId="0" applyFill="1"/>
    <xf numFmtId="0" fontId="37" fillId="31" borderId="0" xfId="0" applyFont="1" applyFill="1" applyBorder="1" applyAlignment="1"/>
    <xf numFmtId="0" fontId="1" fillId="31" borderId="0" xfId="0" applyFont="1" applyFill="1"/>
    <xf numFmtId="0" fontId="1" fillId="31" borderId="0" xfId="0" applyFont="1" applyFill="1" applyBorder="1" applyAlignment="1"/>
    <xf numFmtId="0" fontId="0" fillId="31" borderId="0" xfId="0" applyFont="1" applyFill="1" applyBorder="1" applyAlignment="1"/>
    <xf numFmtId="0" fontId="36" fillId="31" borderId="0" xfId="0" applyFont="1" applyFill="1" applyBorder="1" applyAlignment="1">
      <alignment vertical="center"/>
    </xf>
    <xf numFmtId="0" fontId="0" fillId="31" borderId="0" xfId="0" applyFill="1" applyBorder="1"/>
    <xf numFmtId="0" fontId="0" fillId="31" borderId="0" xfId="0" applyFill="1" applyBorder="1" applyAlignment="1">
      <alignment horizontal="left" vertical="center"/>
    </xf>
    <xf numFmtId="0" fontId="37" fillId="31" borderId="0" xfId="0" applyFont="1" applyFill="1"/>
    <xf numFmtId="0" fontId="0" fillId="31" borderId="0" xfId="0" applyFill="1" applyProtection="1"/>
    <xf numFmtId="0" fontId="2" fillId="31" borderId="0" xfId="48" applyFill="1">
      <alignment vertical="center"/>
    </xf>
    <xf numFmtId="0" fontId="1" fillId="31" borderId="0" xfId="0" applyFont="1" applyFill="1" applyAlignment="1">
      <alignment horizontal="left"/>
    </xf>
    <xf numFmtId="0" fontId="0" fillId="31" borderId="0" xfId="0" applyFill="1" applyAlignment="1">
      <alignment horizontal="left"/>
    </xf>
    <xf numFmtId="0" fontId="38" fillId="31" borderId="0" xfId="0" applyFont="1" applyFill="1" applyAlignment="1">
      <alignment horizontal="left"/>
    </xf>
    <xf numFmtId="0" fontId="1" fillId="31" borderId="0" xfId="0" applyFont="1" applyFill="1" applyProtection="1"/>
    <xf numFmtId="0" fontId="1" fillId="31" borderId="0" xfId="0" applyFont="1" applyFill="1" applyAlignment="1" applyProtection="1">
      <alignment horizontal="right"/>
    </xf>
    <xf numFmtId="0" fontId="0" fillId="32" borderId="11" xfId="0" applyFill="1" applyBorder="1" applyAlignment="1">
      <alignment horizontal="center" vertical="center"/>
    </xf>
    <xf numFmtId="0" fontId="0" fillId="32" borderId="12" xfId="0" applyFill="1" applyBorder="1" applyAlignment="1">
      <alignment horizontal="center" vertical="center" shrinkToFit="1"/>
    </xf>
    <xf numFmtId="0" fontId="2" fillId="0" borderId="35" xfId="48" applyFont="1" applyBorder="1" applyAlignment="1">
      <alignment horizontal="center" vertical="center" shrinkToFit="1"/>
    </xf>
    <xf numFmtId="0" fontId="2" fillId="0" borderId="36" xfId="48" applyFont="1" applyBorder="1" applyAlignment="1">
      <alignment horizontal="center" vertical="center" shrinkToFit="1"/>
    </xf>
    <xf numFmtId="0" fontId="2" fillId="0" borderId="37" xfId="48" applyFont="1" applyBorder="1" applyAlignment="1">
      <alignment horizontal="center" vertical="center" shrinkToFit="1"/>
    </xf>
    <xf numFmtId="0" fontId="2" fillId="0" borderId="32" xfId="48" applyFont="1" applyBorder="1" applyAlignment="1">
      <alignment horizontal="center" vertical="center" shrinkToFit="1"/>
    </xf>
    <xf numFmtId="0" fontId="2" fillId="0" borderId="33" xfId="48" applyBorder="1" applyAlignment="1">
      <alignment horizontal="center" vertical="center" shrinkToFit="1"/>
    </xf>
    <xf numFmtId="0" fontId="2" fillId="0" borderId="34" xfId="48" applyBorder="1" applyAlignment="1">
      <alignment horizontal="center" vertical="center" shrinkToFit="1"/>
    </xf>
    <xf numFmtId="0" fontId="5" fillId="24" borderId="26" xfId="0" applyFont="1" applyFill="1" applyBorder="1" applyAlignment="1">
      <alignment horizontal="center" vertical="center" shrinkToFit="1"/>
    </xf>
    <xf numFmtId="0" fontId="0" fillId="24" borderId="26" xfId="0" applyFill="1" applyBorder="1" applyAlignment="1">
      <alignment shrinkToFit="1"/>
    </xf>
    <xf numFmtId="0" fontId="0" fillId="24" borderId="27" xfId="0" applyFill="1" applyBorder="1" applyAlignment="1">
      <alignment horizontal="center" vertical="center" shrinkToFit="1"/>
    </xf>
    <xf numFmtId="49" fontId="0" fillId="28" borderId="11" xfId="0" applyNumberFormat="1" applyFill="1" applyBorder="1" applyAlignment="1"/>
    <xf numFmtId="49" fontId="0" fillId="28" borderId="16" xfId="0" applyNumberFormat="1" applyFill="1" applyBorder="1" applyAlignment="1">
      <alignment horizontal="left" vertical="center"/>
    </xf>
    <xf numFmtId="0" fontId="0" fillId="28" borderId="11" xfId="0" applyNumberFormat="1" applyFill="1" applyBorder="1" applyAlignment="1">
      <alignment horizontal="center" vertical="center"/>
    </xf>
    <xf numFmtId="49" fontId="0" fillId="26" borderId="17" xfId="0" applyNumberFormat="1" applyFill="1" applyBorder="1" applyAlignment="1">
      <alignment horizontal="left" vertical="center"/>
    </xf>
    <xf numFmtId="49" fontId="0" fillId="26" borderId="18" xfId="0" applyNumberFormat="1" applyFill="1" applyBorder="1" applyAlignment="1">
      <alignment horizontal="left" vertical="center"/>
    </xf>
    <xf numFmtId="49" fontId="0" fillId="26" borderId="23" xfId="0" applyNumberFormat="1" applyFill="1" applyBorder="1" applyAlignment="1">
      <alignment horizontal="left" vertical="center"/>
    </xf>
    <xf numFmtId="176" fontId="0" fillId="26" borderId="11" xfId="0" applyNumberFormat="1" applyFill="1" applyBorder="1" applyAlignment="1">
      <alignment horizontal="center" vertical="center"/>
    </xf>
    <xf numFmtId="0" fontId="0" fillId="0" borderId="46" xfId="0" applyFill="1" applyBorder="1" applyAlignment="1">
      <alignment horizontal="center" vertical="center"/>
    </xf>
    <xf numFmtId="0" fontId="0" fillId="0" borderId="47" xfId="0" applyFill="1" applyBorder="1" applyAlignment="1">
      <alignment horizontal="center" vertical="center"/>
    </xf>
    <xf numFmtId="0" fontId="0" fillId="0" borderId="48" xfId="0" applyFill="1" applyBorder="1" applyAlignment="1">
      <alignment horizontal="center" vertical="center"/>
    </xf>
    <xf numFmtId="176" fontId="0" fillId="0" borderId="11" xfId="0" applyNumberFormat="1" applyFill="1" applyBorder="1" applyAlignment="1">
      <alignment horizontal="center" vertical="center"/>
    </xf>
    <xf numFmtId="0" fontId="0" fillId="27" borderId="80" xfId="0" applyNumberFormat="1" applyFill="1" applyBorder="1" applyAlignment="1">
      <alignment horizontal="center" vertical="center" shrinkToFit="1"/>
    </xf>
    <xf numFmtId="0" fontId="0" fillId="27" borderId="81" xfId="0" applyNumberFormat="1" applyFill="1" applyBorder="1" applyAlignment="1">
      <alignment horizontal="center" vertical="center" shrinkToFit="1"/>
    </xf>
    <xf numFmtId="0" fontId="0" fillId="27" borderId="82" xfId="0" applyNumberFormat="1" applyFill="1" applyBorder="1" applyAlignment="1">
      <alignment horizontal="center" vertical="center" shrinkToFit="1"/>
    </xf>
    <xf numFmtId="0" fontId="0" fillId="27" borderId="83" xfId="0" applyNumberFormat="1" applyFill="1" applyBorder="1" applyAlignment="1">
      <alignment horizontal="center" vertical="center" shrinkToFit="1"/>
    </xf>
    <xf numFmtId="0" fontId="0" fillId="27" borderId="31" xfId="0" applyNumberFormat="1" applyFill="1" applyBorder="1" applyAlignment="1">
      <alignment horizontal="center" vertical="center" shrinkToFit="1"/>
    </xf>
    <xf numFmtId="0" fontId="0" fillId="27" borderId="84" xfId="0" applyNumberFormat="1" applyFill="1" applyBorder="1" applyAlignment="1">
      <alignment horizontal="center" vertical="center" shrinkToFit="1"/>
    </xf>
    <xf numFmtId="0" fontId="0" fillId="27" borderId="85" xfId="0" applyNumberFormat="1" applyFill="1" applyBorder="1" applyAlignment="1">
      <alignment horizontal="center" vertical="center" shrinkToFit="1"/>
    </xf>
    <xf numFmtId="0" fontId="0" fillId="27" borderId="76" xfId="0" applyNumberFormat="1" applyFill="1" applyBorder="1" applyAlignment="1">
      <alignment horizontal="center" vertical="center" shrinkToFit="1"/>
    </xf>
    <xf numFmtId="0" fontId="0" fillId="0" borderId="17" xfId="0" applyFill="1" applyBorder="1" applyAlignment="1"/>
    <xf numFmtId="0" fontId="0" fillId="0" borderId="18" xfId="0" applyFill="1" applyBorder="1" applyAlignment="1"/>
    <xf numFmtId="0" fontId="0" fillId="0" borderId="19" xfId="0" applyFill="1" applyBorder="1" applyAlignment="1"/>
    <xf numFmtId="0" fontId="0" fillId="0" borderId="20" xfId="0" applyFill="1" applyBorder="1" applyAlignment="1"/>
    <xf numFmtId="0" fontId="0" fillId="0" borderId="21" xfId="0" applyFill="1" applyBorder="1" applyAlignment="1"/>
    <xf numFmtId="0" fontId="0" fillId="0" borderId="22" xfId="0" applyFill="1" applyBorder="1" applyAlignment="1"/>
    <xf numFmtId="0" fontId="0" fillId="0" borderId="17" xfId="0" applyFill="1" applyBorder="1" applyAlignment="1">
      <alignment horizontal="left" vertical="center"/>
    </xf>
    <xf numFmtId="0" fontId="0" fillId="0" borderId="18" xfId="0" applyFill="1" applyBorder="1" applyAlignment="1">
      <alignment horizontal="left" vertical="center"/>
    </xf>
    <xf numFmtId="0" fontId="0" fillId="0" borderId="19" xfId="0" applyFill="1" applyBorder="1" applyAlignment="1">
      <alignment horizontal="left" vertical="center"/>
    </xf>
    <xf numFmtId="0" fontId="0" fillId="0" borderId="51" xfId="0" applyFill="1" applyBorder="1" applyAlignment="1">
      <alignment horizontal="center" vertical="center"/>
    </xf>
    <xf numFmtId="0" fontId="0" fillId="0" borderId="52" xfId="0" applyFill="1" applyBorder="1" applyAlignment="1">
      <alignment horizontal="center" vertical="center"/>
    </xf>
    <xf numFmtId="0" fontId="0" fillId="0" borderId="53" xfId="0" applyFill="1" applyBorder="1" applyAlignment="1">
      <alignment horizontal="center" vertical="center"/>
    </xf>
    <xf numFmtId="49" fontId="0" fillId="26" borderId="11" xfId="0" applyNumberFormat="1" applyFill="1" applyBorder="1" applyAlignment="1"/>
    <xf numFmtId="49" fontId="0" fillId="26" borderId="49" xfId="0" applyNumberFormat="1" applyFill="1" applyBorder="1" applyAlignment="1"/>
    <xf numFmtId="0" fontId="0" fillId="0" borderId="70" xfId="0" applyFill="1" applyBorder="1" applyAlignment="1">
      <alignment horizontal="center" vertical="center"/>
    </xf>
    <xf numFmtId="0" fontId="0" fillId="0" borderId="32" xfId="0" applyFill="1" applyBorder="1" applyAlignment="1">
      <alignment horizontal="center" vertical="center"/>
    </xf>
    <xf numFmtId="49" fontId="0" fillId="26" borderId="17" xfId="0" applyNumberFormat="1" applyFill="1" applyBorder="1" applyAlignment="1"/>
    <xf numFmtId="49" fontId="0" fillId="26" borderId="18" xfId="0" applyNumberFormat="1" applyFill="1" applyBorder="1" applyAlignment="1"/>
    <xf numFmtId="49" fontId="0" fillId="26" borderId="19" xfId="0" applyNumberFormat="1" applyFill="1" applyBorder="1" applyAlignment="1"/>
    <xf numFmtId="49" fontId="0" fillId="26" borderId="11" xfId="0" applyNumberFormat="1" applyFill="1" applyBorder="1" applyAlignment="1">
      <alignment horizontal="left" vertical="center"/>
    </xf>
    <xf numFmtId="49" fontId="0" fillId="26" borderId="49" xfId="0" applyNumberFormat="1" applyFill="1" applyBorder="1" applyAlignment="1">
      <alignment horizontal="left" vertical="center"/>
    </xf>
    <xf numFmtId="14" fontId="9" fillId="0" borderId="0" xfId="0" applyNumberFormat="1" applyFont="1" applyFill="1" applyAlignment="1">
      <alignment horizontal="center"/>
    </xf>
    <xf numFmtId="0" fontId="9" fillId="0" borderId="0" xfId="0" applyFont="1" applyFill="1" applyAlignment="1">
      <alignment horizontal="center"/>
    </xf>
    <xf numFmtId="0" fontId="0" fillId="26" borderId="11" xfId="0" applyNumberFormat="1" applyFill="1" applyBorder="1" applyAlignment="1">
      <alignment horizontal="center" vertical="center"/>
    </xf>
    <xf numFmtId="49" fontId="0" fillId="26" borderId="11" xfId="0" applyNumberFormat="1" applyFill="1" applyBorder="1" applyAlignment="1">
      <alignment horizontal="center" vertical="center"/>
    </xf>
    <xf numFmtId="0" fontId="0" fillId="27" borderId="86" xfId="0" applyNumberFormat="1" applyFill="1" applyBorder="1" applyAlignment="1" applyProtection="1">
      <alignment horizontal="center" vertical="center"/>
      <protection locked="0"/>
    </xf>
    <xf numFmtId="0" fontId="0" fillId="27" borderId="87" xfId="0" applyNumberFormat="1" applyFill="1" applyBorder="1" applyAlignment="1" applyProtection="1">
      <alignment horizontal="center" vertical="center"/>
      <protection locked="0"/>
    </xf>
    <xf numFmtId="0" fontId="0" fillId="27" borderId="39" xfId="0" applyNumberFormat="1" applyFill="1" applyBorder="1" applyAlignment="1" applyProtection="1">
      <alignment horizontal="center" vertical="center"/>
      <protection locked="0"/>
    </xf>
    <xf numFmtId="0" fontId="0" fillId="27" borderId="88" xfId="0" applyNumberFormat="1" applyFill="1" applyBorder="1" applyAlignment="1">
      <alignment horizontal="center" vertical="center" shrinkToFit="1"/>
    </xf>
    <xf numFmtId="0" fontId="0" fillId="27" borderId="89" xfId="0" applyNumberFormat="1" applyFill="1" applyBorder="1" applyAlignment="1">
      <alignment horizontal="center" vertical="center" shrinkToFit="1"/>
    </xf>
    <xf numFmtId="0" fontId="0" fillId="27" borderId="90" xfId="0" applyNumberFormat="1" applyFill="1" applyBorder="1" applyAlignment="1">
      <alignment horizontal="center" vertical="center" shrinkToFit="1"/>
    </xf>
    <xf numFmtId="0" fontId="0" fillId="27" borderId="91" xfId="0" applyNumberFormat="1" applyFill="1" applyBorder="1" applyAlignment="1">
      <alignment horizontal="center" vertical="center" shrinkToFit="1"/>
    </xf>
    <xf numFmtId="0" fontId="0" fillId="27" borderId="25" xfId="0" applyNumberFormat="1" applyFill="1" applyBorder="1" applyAlignment="1">
      <alignment horizontal="center" vertical="center" shrinkToFit="1"/>
    </xf>
    <xf numFmtId="0" fontId="0" fillId="27" borderId="78" xfId="0" applyNumberFormat="1" applyFill="1" applyBorder="1" applyAlignment="1" applyProtection="1">
      <alignment horizontal="center" vertical="center"/>
      <protection locked="0"/>
    </xf>
    <xf numFmtId="0" fontId="0" fillId="27" borderId="79" xfId="0" applyNumberFormat="1" applyFill="1" applyBorder="1" applyAlignment="1" applyProtection="1">
      <alignment horizontal="center" vertical="center"/>
      <protection locked="0"/>
    </xf>
    <xf numFmtId="0" fontId="0" fillId="27" borderId="69" xfId="0" applyNumberFormat="1" applyFill="1" applyBorder="1" applyAlignment="1" applyProtection="1">
      <alignment horizontal="center" vertical="center"/>
      <protection locked="0"/>
    </xf>
    <xf numFmtId="49" fontId="0" fillId="0" borderId="11" xfId="0" applyNumberFormat="1" applyFill="1" applyBorder="1" applyAlignment="1"/>
    <xf numFmtId="0" fontId="0" fillId="27" borderId="77" xfId="0" applyNumberFormat="1" applyFill="1" applyBorder="1" applyAlignment="1">
      <alignment horizontal="center" vertical="center" shrinkToFit="1"/>
    </xf>
    <xf numFmtId="0" fontId="0" fillId="27" borderId="29" xfId="0" applyNumberFormat="1" applyFill="1" applyBorder="1" applyAlignment="1">
      <alignment horizontal="center" vertical="center" shrinkToFit="1"/>
    </xf>
    <xf numFmtId="0" fontId="0" fillId="0" borderId="54" xfId="0" applyFill="1" applyBorder="1" applyAlignment="1">
      <alignment horizontal="center" vertical="center"/>
    </xf>
    <xf numFmtId="0" fontId="0" fillId="0" borderId="23" xfId="0" applyFill="1" applyBorder="1" applyAlignment="1">
      <alignment horizontal="center" vertical="center"/>
    </xf>
    <xf numFmtId="0" fontId="0" fillId="0" borderId="60" xfId="0" applyFill="1" applyBorder="1" applyAlignment="1">
      <alignment horizontal="center" vertical="center"/>
    </xf>
    <xf numFmtId="0" fontId="0" fillId="0" borderId="61" xfId="0" applyFill="1" applyBorder="1" applyAlignment="1">
      <alignment horizontal="center" vertical="center"/>
    </xf>
    <xf numFmtId="0" fontId="0" fillId="0" borderId="11" xfId="0" applyFill="1" applyBorder="1" applyAlignment="1">
      <alignment horizontal="center" shrinkToFit="1"/>
    </xf>
    <xf numFmtId="0" fontId="0" fillId="0" borderId="11" xfId="0" applyFill="1" applyBorder="1" applyAlignment="1">
      <alignment horizontal="center" vertical="center"/>
    </xf>
    <xf numFmtId="0" fontId="0" fillId="0" borderId="11" xfId="0" applyFill="1" applyBorder="1" applyAlignment="1">
      <alignment shrinkToFit="1"/>
    </xf>
    <xf numFmtId="0" fontId="0" fillId="27" borderId="62" xfId="0" applyNumberFormat="1" applyFill="1" applyBorder="1" applyAlignment="1" applyProtection="1">
      <alignment horizontal="center" vertical="center"/>
      <protection locked="0"/>
    </xf>
    <xf numFmtId="0" fontId="0" fillId="27" borderId="63" xfId="0" applyNumberFormat="1" applyFill="1" applyBorder="1" applyAlignment="1" applyProtection="1">
      <alignment horizontal="center" vertical="center"/>
      <protection locked="0"/>
    </xf>
    <xf numFmtId="0" fontId="0" fillId="27" borderId="64" xfId="0" applyNumberFormat="1" applyFill="1" applyBorder="1" applyAlignment="1" applyProtection="1">
      <alignment horizontal="center" vertical="center"/>
      <protection locked="0"/>
    </xf>
    <xf numFmtId="0" fontId="0" fillId="27" borderId="67" xfId="0" applyNumberFormat="1" applyFill="1" applyBorder="1" applyAlignment="1" applyProtection="1">
      <alignment horizontal="center" vertical="center"/>
      <protection locked="0"/>
    </xf>
    <xf numFmtId="0" fontId="0" fillId="27" borderId="29" xfId="0" applyNumberFormat="1" applyFill="1" applyBorder="1" applyAlignment="1" applyProtection="1">
      <alignment horizontal="center" vertical="center"/>
      <protection locked="0"/>
    </xf>
    <xf numFmtId="0" fontId="0" fillId="27" borderId="68" xfId="0" applyNumberFormat="1" applyFill="1" applyBorder="1" applyAlignment="1" applyProtection="1">
      <alignment horizontal="center" vertical="center"/>
      <protection locked="0"/>
    </xf>
    <xf numFmtId="0" fontId="0" fillId="27" borderId="31" xfId="0" applyNumberFormat="1" applyFill="1" applyBorder="1" applyAlignment="1" applyProtection="1">
      <alignment horizontal="center" vertical="center"/>
      <protection locked="0"/>
    </xf>
    <xf numFmtId="0" fontId="0" fillId="27" borderId="38" xfId="0" applyNumberFormat="1" applyFill="1" applyBorder="1" applyAlignment="1" applyProtection="1">
      <alignment horizontal="center" vertical="center"/>
      <protection locked="0"/>
    </xf>
    <xf numFmtId="0" fontId="0" fillId="27" borderId="25" xfId="0" applyNumberFormat="1" applyFill="1" applyBorder="1" applyAlignment="1" applyProtection="1">
      <alignment horizontal="center" vertical="center"/>
      <protection locked="0"/>
    </xf>
    <xf numFmtId="0" fontId="0" fillId="0" borderId="35" xfId="48" applyFont="1" applyBorder="1" applyAlignment="1">
      <alignment horizontal="center" vertical="center" shrinkToFit="1"/>
    </xf>
    <xf numFmtId="0" fontId="0" fillId="0" borderId="51" xfId="0" applyFont="1" applyFill="1" applyBorder="1" applyAlignment="1" applyProtection="1">
      <alignment horizontal="center" vertical="center"/>
    </xf>
    <xf numFmtId="0" fontId="0" fillId="0" borderId="42" xfId="0" applyFont="1" applyFill="1" applyBorder="1" applyAlignment="1" applyProtection="1">
      <alignment horizontal="center" vertical="center"/>
    </xf>
    <xf numFmtId="0" fontId="0" fillId="0" borderId="71" xfId="0" applyFont="1" applyFill="1" applyBorder="1" applyAlignment="1" applyProtection="1">
      <alignment horizontal="center" vertical="center"/>
    </xf>
    <xf numFmtId="0" fontId="0" fillId="0" borderId="72" xfId="0" applyFont="1" applyFill="1" applyBorder="1" applyAlignment="1" applyProtection="1">
      <alignment horizontal="center" vertical="center"/>
    </xf>
    <xf numFmtId="0" fontId="0" fillId="0" borderId="41"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0" fontId="0" fillId="0" borderId="40" xfId="0" applyFont="1" applyFill="1" applyBorder="1" applyAlignment="1">
      <alignment horizontal="center" vertical="center" shrinkToFit="1"/>
    </xf>
    <xf numFmtId="0" fontId="0" fillId="0" borderId="42" xfId="0" applyFont="1" applyFill="1" applyBorder="1" applyAlignment="1">
      <alignment horizontal="center" vertical="center" shrinkToFit="1"/>
    </xf>
    <xf numFmtId="0" fontId="0" fillId="0" borderId="73" xfId="0" applyFont="1" applyFill="1" applyBorder="1" applyAlignment="1">
      <alignment horizontal="center" vertical="center" shrinkToFit="1"/>
    </xf>
    <xf numFmtId="0" fontId="0" fillId="0" borderId="72" xfId="0" applyFont="1" applyFill="1" applyBorder="1" applyAlignment="1">
      <alignment horizontal="center" vertical="center" shrinkToFit="1"/>
    </xf>
    <xf numFmtId="0" fontId="0" fillId="0" borderId="41" xfId="0" applyFont="1" applyFill="1" applyBorder="1" applyAlignment="1">
      <alignment horizontal="center" vertical="center" shrinkToFit="1"/>
    </xf>
    <xf numFmtId="0" fontId="0" fillId="0" borderId="10" xfId="0" applyFont="1" applyFill="1" applyBorder="1" applyAlignment="1">
      <alignment horizontal="center" vertical="center" shrinkToFit="1"/>
    </xf>
    <xf numFmtId="0" fontId="0" fillId="0" borderId="74" xfId="0" applyFont="1" applyFill="1" applyBorder="1" applyAlignment="1">
      <alignment horizontal="center" vertical="center" shrinkToFit="1"/>
    </xf>
    <xf numFmtId="0" fontId="0" fillId="0" borderId="75" xfId="0" applyFont="1" applyFill="1" applyBorder="1" applyAlignment="1">
      <alignment horizontal="center" vertical="center" shrinkToFit="1"/>
    </xf>
    <xf numFmtId="49" fontId="0" fillId="26" borderId="12" xfId="0" applyNumberFormat="1" applyFill="1" applyBorder="1" applyAlignment="1"/>
    <xf numFmtId="49" fontId="0" fillId="26" borderId="50" xfId="0" applyNumberFormat="1" applyFill="1" applyBorder="1" applyAlignment="1"/>
    <xf numFmtId="0" fontId="8" fillId="0" borderId="0" xfId="0" applyFont="1" applyFill="1" applyAlignment="1">
      <alignment horizontal="center" wrapText="1"/>
    </xf>
    <xf numFmtId="49" fontId="0" fillId="0" borderId="11" xfId="0" applyNumberFormat="1" applyFill="1" applyBorder="1" applyAlignment="1">
      <alignment horizontal="left" vertical="center"/>
    </xf>
    <xf numFmtId="0" fontId="0" fillId="29" borderId="11" xfId="0" applyFill="1" applyBorder="1" applyAlignment="1"/>
    <xf numFmtId="0" fontId="1" fillId="26" borderId="11" xfId="0" applyFont="1" applyFill="1" applyBorder="1" applyAlignment="1">
      <alignment horizontal="center" vertical="center"/>
    </xf>
    <xf numFmtId="49" fontId="0" fillId="28" borderId="17" xfId="0" applyNumberFormat="1" applyFill="1" applyBorder="1" applyAlignment="1">
      <alignment horizontal="center" vertical="center"/>
    </xf>
    <xf numFmtId="49" fontId="0" fillId="28" borderId="18" xfId="0" applyNumberFormat="1" applyFill="1" applyBorder="1" applyAlignment="1">
      <alignment horizontal="center" vertical="center"/>
    </xf>
    <xf numFmtId="49" fontId="0" fillId="28" borderId="23" xfId="0" applyNumberFormat="1" applyFill="1" applyBorder="1" applyAlignment="1">
      <alignment horizontal="center" vertical="center"/>
    </xf>
    <xf numFmtId="49" fontId="0" fillId="29" borderId="17" xfId="0" applyNumberFormat="1" applyFill="1" applyBorder="1" applyAlignment="1">
      <alignment horizontal="center" vertical="center"/>
    </xf>
    <xf numFmtId="49" fontId="0" fillId="29" borderId="18" xfId="0" applyNumberFormat="1" applyFill="1" applyBorder="1" applyAlignment="1">
      <alignment horizontal="center" vertical="center"/>
    </xf>
    <xf numFmtId="49" fontId="0" fillId="29" borderId="23" xfId="0" applyNumberFormat="1" applyFill="1" applyBorder="1" applyAlignment="1">
      <alignment horizontal="center" vertical="center"/>
    </xf>
    <xf numFmtId="0" fontId="1" fillId="28" borderId="17" xfId="0" applyNumberFormat="1" applyFont="1" applyFill="1" applyBorder="1" applyAlignment="1">
      <alignment horizontal="center" vertical="center"/>
    </xf>
    <xf numFmtId="0" fontId="1" fillId="28" borderId="18" xfId="0" applyNumberFormat="1" applyFont="1" applyFill="1" applyBorder="1" applyAlignment="1">
      <alignment horizontal="center" vertical="center"/>
    </xf>
    <xf numFmtId="0" fontId="1" fillId="28" borderId="23" xfId="0" applyNumberFormat="1" applyFont="1" applyFill="1" applyBorder="1" applyAlignment="1">
      <alignment horizontal="center" vertical="center"/>
    </xf>
    <xf numFmtId="0" fontId="0" fillId="0" borderId="13" xfId="0" applyFill="1" applyBorder="1" applyAlignment="1">
      <alignment horizontal="center" vertical="center"/>
    </xf>
    <xf numFmtId="0" fontId="0" fillId="0" borderId="11" xfId="0" applyFill="1" applyBorder="1" applyAlignment="1"/>
    <xf numFmtId="0" fontId="0" fillId="0" borderId="11" xfId="0" applyFill="1" applyBorder="1" applyAlignment="1">
      <alignment horizontal="center"/>
    </xf>
    <xf numFmtId="49" fontId="0" fillId="28" borderId="11" xfId="0" applyNumberFormat="1" applyFill="1" applyBorder="1" applyAlignment="1">
      <alignment horizontal="center" vertical="center"/>
    </xf>
    <xf numFmtId="0" fontId="0" fillId="28" borderId="16" xfId="0" applyNumberFormat="1" applyFill="1" applyBorder="1" applyAlignment="1">
      <alignment horizontal="center" vertical="center"/>
    </xf>
    <xf numFmtId="0" fontId="0" fillId="26" borderId="11" xfId="0" applyFont="1" applyFill="1" applyBorder="1" applyAlignment="1">
      <alignment horizontal="center" vertical="center"/>
    </xf>
    <xf numFmtId="0" fontId="2" fillId="26" borderId="11" xfId="0" applyFont="1" applyFill="1" applyBorder="1" applyAlignment="1">
      <alignment horizontal="center" vertical="center"/>
    </xf>
    <xf numFmtId="0" fontId="0" fillId="26" borderId="11" xfId="0" applyFont="1" applyFill="1" applyBorder="1" applyAlignment="1">
      <alignment horizontal="center" vertical="center" wrapText="1"/>
    </xf>
    <xf numFmtId="0" fontId="0" fillId="26" borderId="11" xfId="0" applyFill="1" applyBorder="1" applyAlignment="1">
      <alignment horizontal="center" vertical="center"/>
    </xf>
    <xf numFmtId="0" fontId="0" fillId="24" borderId="102" xfId="0" applyFill="1" applyBorder="1" applyAlignment="1">
      <alignment horizontal="center" vertical="center" wrapText="1"/>
    </xf>
    <xf numFmtId="0" fontId="0" fillId="24" borderId="93" xfId="0" applyFill="1" applyBorder="1" applyAlignment="1">
      <alignment horizontal="center" vertical="center"/>
    </xf>
    <xf numFmtId="0" fontId="0" fillId="24" borderId="103" xfId="0" applyFill="1" applyBorder="1" applyAlignment="1">
      <alignment horizontal="center" vertical="center"/>
    </xf>
    <xf numFmtId="0" fontId="0" fillId="24" borderId="43" xfId="0" applyFill="1" applyBorder="1" applyAlignment="1">
      <alignment horizontal="center" vertical="center"/>
    </xf>
    <xf numFmtId="0" fontId="0" fillId="24" borderId="0" xfId="0" applyFill="1" applyBorder="1" applyAlignment="1">
      <alignment horizontal="center" vertical="center"/>
    </xf>
    <xf numFmtId="0" fontId="0" fillId="24" borderId="44" xfId="0" applyFill="1" applyBorder="1" applyAlignment="1">
      <alignment horizontal="center" vertical="center"/>
    </xf>
    <xf numFmtId="0" fontId="0" fillId="24" borderId="73" xfId="0" applyFill="1" applyBorder="1" applyAlignment="1">
      <alignment horizontal="center" vertical="center"/>
    </xf>
    <xf numFmtId="0" fontId="0" fillId="24" borderId="10" xfId="0" applyFill="1" applyBorder="1" applyAlignment="1">
      <alignment horizontal="center" vertical="center"/>
    </xf>
    <xf numFmtId="0" fontId="0" fillId="24" borderId="72" xfId="0" applyFill="1" applyBorder="1" applyAlignment="1">
      <alignment horizontal="center" vertical="center"/>
    </xf>
    <xf numFmtId="0" fontId="0" fillId="0" borderId="13" xfId="0" applyFill="1" applyBorder="1" applyAlignment="1"/>
    <xf numFmtId="0" fontId="0" fillId="24" borderId="99" xfId="0" applyFill="1" applyBorder="1" applyAlignment="1">
      <alignment horizontal="center" vertical="center" wrapText="1"/>
    </xf>
    <xf numFmtId="0" fontId="0" fillId="24" borderId="99" xfId="0" applyFill="1" applyBorder="1" applyAlignment="1"/>
    <xf numFmtId="0" fontId="0" fillId="24" borderId="11" xfId="0" applyFill="1" applyBorder="1" applyAlignment="1">
      <alignment horizontal="center" vertical="center"/>
    </xf>
    <xf numFmtId="0" fontId="0" fillId="24" borderId="11" xfId="0" applyFill="1" applyBorder="1" applyAlignment="1"/>
    <xf numFmtId="0" fontId="0" fillId="24" borderId="13" xfId="0" applyFill="1" applyBorder="1" applyAlignment="1"/>
    <xf numFmtId="49" fontId="0" fillId="24" borderId="99" xfId="0" applyNumberFormat="1" applyFill="1" applyBorder="1" applyAlignment="1">
      <alignment horizontal="center" vertical="center" wrapText="1"/>
    </xf>
    <xf numFmtId="49" fontId="0" fillId="24" borderId="11" xfId="0" applyNumberFormat="1" applyFill="1" applyBorder="1" applyAlignment="1">
      <alignment horizontal="center" vertical="center"/>
    </xf>
    <xf numFmtId="0" fontId="0" fillId="24" borderId="99" xfId="0" applyFill="1" applyBorder="1" applyAlignment="1">
      <alignment horizontal="center" vertical="center"/>
    </xf>
    <xf numFmtId="0" fontId="0" fillId="24" borderId="13" xfId="0" applyFill="1" applyBorder="1" applyAlignment="1">
      <alignment horizontal="center" vertical="center"/>
    </xf>
    <xf numFmtId="0" fontId="0" fillId="26" borderId="11" xfId="0" applyFill="1" applyBorder="1" applyAlignment="1">
      <alignment horizontal="center"/>
    </xf>
    <xf numFmtId="0" fontId="0" fillId="27" borderId="30" xfId="0" applyNumberFormat="1" applyFill="1" applyBorder="1" applyAlignment="1">
      <alignment horizontal="center" vertical="center" shrinkToFit="1"/>
    </xf>
    <xf numFmtId="0" fontId="32" fillId="29" borderId="30" xfId="0" applyNumberFormat="1" applyFont="1" applyFill="1" applyBorder="1" applyAlignment="1">
      <alignment horizontal="center" vertical="center" shrinkToFit="1"/>
    </xf>
    <xf numFmtId="0" fontId="32" fillId="29" borderId="31" xfId="0" applyNumberFormat="1" applyFont="1" applyFill="1" applyBorder="1" applyAlignment="1">
      <alignment horizontal="center" vertical="center" shrinkToFit="1"/>
    </xf>
    <xf numFmtId="0" fontId="0" fillId="27" borderId="24" xfId="0" applyNumberFormat="1" applyFill="1" applyBorder="1" applyAlignment="1">
      <alignment horizontal="center" vertical="center" shrinkToFit="1"/>
    </xf>
    <xf numFmtId="0" fontId="32" fillId="29" borderId="24" xfId="0" applyNumberFormat="1" applyFont="1" applyFill="1" applyBorder="1" applyAlignment="1">
      <alignment horizontal="center" vertical="center" shrinkToFit="1"/>
    </xf>
    <xf numFmtId="0" fontId="32" fillId="29" borderId="25" xfId="0" applyNumberFormat="1" applyFont="1" applyFill="1" applyBorder="1" applyAlignment="1">
      <alignment horizontal="center" vertical="center" shrinkToFit="1"/>
    </xf>
    <xf numFmtId="0" fontId="5" fillId="24" borderId="65" xfId="0" applyFont="1" applyFill="1" applyBorder="1" applyAlignment="1" applyProtection="1">
      <alignment horizontal="center" vertical="center"/>
    </xf>
    <xf numFmtId="0" fontId="5" fillId="24" borderId="66" xfId="0" applyFont="1" applyFill="1" applyBorder="1" applyAlignment="1" applyProtection="1">
      <alignment horizontal="center" vertical="center"/>
    </xf>
    <xf numFmtId="0" fontId="0" fillId="24" borderId="27" xfId="0" applyFill="1" applyBorder="1" applyAlignment="1" applyProtection="1">
      <alignment horizontal="center" vertical="center"/>
    </xf>
    <xf numFmtId="0" fontId="0" fillId="27" borderId="28" xfId="0" applyNumberFormat="1" applyFill="1" applyBorder="1" applyAlignment="1">
      <alignment horizontal="center" vertical="center" shrinkToFit="1"/>
    </xf>
    <xf numFmtId="49" fontId="0" fillId="0" borderId="11" xfId="0" applyNumberFormat="1" applyFill="1" applyBorder="1" applyAlignment="1">
      <alignment horizontal="center" vertical="center"/>
    </xf>
    <xf numFmtId="0" fontId="0" fillId="0" borderId="55" xfId="0" applyFill="1" applyBorder="1" applyAlignment="1">
      <alignment horizontal="center" vertical="center"/>
    </xf>
    <xf numFmtId="0" fontId="0" fillId="0" borderId="56" xfId="0" applyFill="1" applyBorder="1" applyAlignment="1">
      <alignment horizontal="center" vertical="center"/>
    </xf>
    <xf numFmtId="0" fontId="0" fillId="26" borderId="17" xfId="0" applyFill="1" applyBorder="1" applyAlignment="1">
      <alignment horizontal="center"/>
    </xf>
    <xf numFmtId="0" fontId="0" fillId="26" borderId="18" xfId="0" applyFill="1" applyBorder="1" applyAlignment="1">
      <alignment horizontal="center"/>
    </xf>
    <xf numFmtId="0" fontId="0" fillId="26" borderId="23" xfId="0" applyFill="1" applyBorder="1" applyAlignment="1">
      <alignment horizontal="center"/>
    </xf>
    <xf numFmtId="0" fontId="0" fillId="0" borderId="88" xfId="0" applyNumberFormat="1" applyFill="1" applyBorder="1" applyAlignment="1">
      <alignment horizontal="center" vertical="center" shrinkToFit="1"/>
    </xf>
    <xf numFmtId="0" fontId="0" fillId="0" borderId="90" xfId="0" applyNumberFormat="1" applyFill="1" applyBorder="1" applyAlignment="1">
      <alignment horizontal="center" vertical="center" shrinkToFit="1"/>
    </xf>
    <xf numFmtId="0" fontId="0" fillId="0" borderId="89" xfId="0" applyNumberFormat="1" applyFill="1" applyBorder="1" applyAlignment="1">
      <alignment horizontal="center" vertical="center" shrinkToFit="1"/>
    </xf>
    <xf numFmtId="0" fontId="0" fillId="0" borderId="91" xfId="0" applyNumberFormat="1" applyFill="1" applyBorder="1" applyAlignment="1">
      <alignment horizontal="center" vertical="center" shrinkToFit="1"/>
    </xf>
    <xf numFmtId="0" fontId="0" fillId="0" borderId="25" xfId="0" applyNumberFormat="1" applyFill="1" applyBorder="1" applyAlignment="1">
      <alignment horizontal="center" vertical="center" shrinkToFit="1"/>
    </xf>
    <xf numFmtId="0" fontId="0" fillId="0" borderId="38" xfId="0" applyNumberFormat="1" applyFill="1" applyBorder="1" applyAlignment="1" applyProtection="1">
      <alignment horizontal="center" vertical="center"/>
      <protection locked="0"/>
    </xf>
    <xf numFmtId="0" fontId="0" fillId="0" borderId="39" xfId="0" applyNumberFormat="1" applyFill="1" applyBorder="1" applyAlignment="1" applyProtection="1">
      <alignment horizontal="center" vertical="center"/>
      <protection locked="0"/>
    </xf>
    <xf numFmtId="0" fontId="0" fillId="0" borderId="89" xfId="0" applyNumberFormat="1" applyFill="1" applyBorder="1" applyAlignment="1" applyProtection="1">
      <alignment horizontal="center" vertical="center"/>
      <protection locked="0"/>
    </xf>
    <xf numFmtId="0" fontId="0" fillId="0" borderId="24" xfId="0" applyNumberFormat="1" applyFill="1" applyBorder="1" applyAlignment="1">
      <alignment horizontal="center" vertical="center" shrinkToFit="1"/>
    </xf>
    <xf numFmtId="0" fontId="1" fillId="0" borderId="24" xfId="0" applyNumberFormat="1" applyFont="1" applyFill="1" applyBorder="1" applyAlignment="1">
      <alignment horizontal="center" vertical="center" shrinkToFit="1"/>
    </xf>
    <xf numFmtId="0" fontId="1" fillId="0" borderId="25" xfId="0" applyNumberFormat="1" applyFont="1" applyFill="1" applyBorder="1" applyAlignment="1">
      <alignment horizontal="center" vertical="center" shrinkToFit="1"/>
    </xf>
    <xf numFmtId="0" fontId="0" fillId="0" borderId="86" xfId="0" applyNumberFormat="1" applyFill="1" applyBorder="1" applyAlignment="1" applyProtection="1">
      <alignment horizontal="center" vertical="center"/>
      <protection locked="0"/>
    </xf>
    <xf numFmtId="0" fontId="0" fillId="0" borderId="87" xfId="0" applyNumberFormat="1" applyFill="1" applyBorder="1" applyAlignment="1" applyProtection="1">
      <alignment horizontal="center" vertical="center"/>
      <protection locked="0"/>
    </xf>
    <xf numFmtId="0" fontId="0" fillId="24" borderId="90" xfId="0" applyNumberFormat="1" applyFill="1" applyBorder="1" applyAlignment="1">
      <alignment horizontal="center" vertical="center"/>
    </xf>
    <xf numFmtId="0" fontId="0" fillId="24" borderId="24" xfId="0" applyNumberFormat="1" applyFill="1" applyBorder="1" applyAlignment="1">
      <alignment horizontal="center" vertical="center"/>
    </xf>
    <xf numFmtId="0" fontId="0" fillId="24" borderId="91" xfId="0" applyNumberFormat="1" applyFill="1" applyBorder="1" applyAlignment="1">
      <alignment horizontal="center" vertical="center"/>
    </xf>
    <xf numFmtId="0" fontId="0" fillId="24" borderId="88" xfId="0" applyNumberFormat="1" applyFill="1" applyBorder="1" applyAlignment="1">
      <alignment horizontal="center" vertical="center"/>
    </xf>
    <xf numFmtId="0" fontId="0" fillId="24" borderId="89" xfId="0" applyNumberFormat="1" applyFill="1" applyBorder="1" applyAlignment="1">
      <alignment horizontal="center" vertical="center"/>
    </xf>
    <xf numFmtId="0" fontId="0" fillId="32" borderId="88" xfId="0" applyNumberFormat="1" applyFill="1" applyBorder="1" applyAlignment="1">
      <alignment horizontal="center" vertical="center"/>
    </xf>
    <xf numFmtId="0" fontId="0" fillId="32" borderId="89" xfId="0" applyNumberFormat="1" applyFill="1" applyBorder="1" applyAlignment="1">
      <alignment horizontal="center" vertical="center"/>
    </xf>
    <xf numFmtId="0" fontId="0" fillId="32" borderId="90" xfId="0" applyNumberFormat="1" applyFill="1" applyBorder="1" applyAlignment="1">
      <alignment horizontal="center" vertical="center"/>
    </xf>
    <xf numFmtId="0" fontId="0" fillId="32" borderId="25" xfId="0" applyNumberFormat="1" applyFill="1" applyBorder="1" applyAlignment="1">
      <alignment horizontal="center" vertical="center"/>
    </xf>
    <xf numFmtId="0" fontId="0" fillId="0" borderId="82" xfId="0" applyNumberFormat="1" applyFill="1" applyBorder="1" applyAlignment="1">
      <alignment horizontal="center" vertical="center" shrinkToFit="1"/>
    </xf>
    <xf numFmtId="0" fontId="0" fillId="0" borderId="83" xfId="0" applyNumberFormat="1" applyFill="1" applyBorder="1" applyAlignment="1">
      <alignment horizontal="center" vertical="center" shrinkToFit="1"/>
    </xf>
    <xf numFmtId="0" fontId="0" fillId="0" borderId="31" xfId="0" applyNumberFormat="1" applyFill="1" applyBorder="1" applyAlignment="1">
      <alignment horizontal="center" vertical="center" shrinkToFit="1"/>
    </xf>
    <xf numFmtId="0" fontId="0" fillId="24" borderId="80" xfId="0" applyNumberFormat="1" applyFill="1" applyBorder="1" applyAlignment="1">
      <alignment horizontal="center" vertical="center"/>
    </xf>
    <xf numFmtId="0" fontId="0" fillId="24" borderId="30" xfId="0" applyNumberFormat="1" applyFill="1" applyBorder="1" applyAlignment="1">
      <alignment horizontal="center" vertical="center"/>
    </xf>
    <xf numFmtId="0" fontId="0" fillId="24" borderId="81" xfId="0" applyNumberFormat="1" applyFill="1" applyBorder="1" applyAlignment="1">
      <alignment horizontal="center" vertical="center"/>
    </xf>
    <xf numFmtId="0" fontId="0" fillId="32" borderId="80" xfId="0" applyNumberFormat="1" applyFill="1" applyBorder="1" applyAlignment="1">
      <alignment horizontal="center" vertical="center"/>
    </xf>
    <xf numFmtId="0" fontId="0" fillId="32" borderId="81" xfId="0" applyNumberFormat="1" applyFill="1" applyBorder="1" applyAlignment="1">
      <alignment horizontal="center" vertical="center"/>
    </xf>
    <xf numFmtId="0" fontId="0" fillId="32" borderId="82" xfId="0" applyNumberFormat="1" applyFill="1" applyBorder="1" applyAlignment="1">
      <alignment horizontal="center" vertical="center"/>
    </xf>
    <xf numFmtId="0" fontId="0" fillId="32" borderId="31" xfId="0" applyNumberFormat="1" applyFill="1" applyBorder="1" applyAlignment="1">
      <alignment horizontal="center" vertical="center"/>
    </xf>
    <xf numFmtId="0" fontId="0" fillId="0" borderId="68" xfId="0" applyNumberFormat="1" applyFill="1" applyBorder="1" applyAlignment="1" applyProtection="1">
      <alignment horizontal="center" vertical="center"/>
      <protection locked="0"/>
    </xf>
    <xf numFmtId="0" fontId="0" fillId="0" borderId="69" xfId="0" applyNumberFormat="1" applyFill="1" applyBorder="1" applyAlignment="1" applyProtection="1">
      <alignment horizontal="center" vertical="center"/>
      <protection locked="0"/>
    </xf>
    <xf numFmtId="0" fontId="0" fillId="0" borderId="81" xfId="0" applyNumberFormat="1" applyFill="1" applyBorder="1" applyAlignment="1" applyProtection="1">
      <alignment horizontal="center" vertical="center"/>
      <protection locked="0"/>
    </xf>
    <xf numFmtId="0" fontId="0" fillId="0" borderId="30" xfId="0" applyNumberFormat="1" applyFill="1" applyBorder="1" applyAlignment="1">
      <alignment horizontal="center" vertical="center" shrinkToFit="1"/>
    </xf>
    <xf numFmtId="0" fontId="0" fillId="24" borderId="82" xfId="0" applyNumberFormat="1" applyFill="1" applyBorder="1" applyAlignment="1">
      <alignment horizontal="center" vertical="center"/>
    </xf>
    <xf numFmtId="0" fontId="0" fillId="24" borderId="83" xfId="0" applyNumberFormat="1" applyFill="1" applyBorder="1" applyAlignment="1">
      <alignment horizontal="center" vertical="center"/>
    </xf>
    <xf numFmtId="0" fontId="0" fillId="0" borderId="80" xfId="0" applyNumberFormat="1" applyFill="1" applyBorder="1" applyAlignment="1">
      <alignment horizontal="center" vertical="center" shrinkToFit="1"/>
    </xf>
    <xf numFmtId="0" fontId="0" fillId="0" borderId="81" xfId="0" applyNumberFormat="1" applyFill="1" applyBorder="1" applyAlignment="1">
      <alignment horizontal="center" vertical="center" shrinkToFit="1"/>
    </xf>
    <xf numFmtId="0" fontId="0" fillId="24" borderId="38" xfId="0" applyFill="1" applyBorder="1" applyAlignment="1"/>
    <xf numFmtId="0" fontId="0" fillId="24" borderId="89" xfId="0" applyFill="1" applyBorder="1" applyAlignment="1"/>
    <xf numFmtId="49" fontId="0" fillId="24" borderId="90" xfId="0" applyNumberFormat="1" applyFill="1" applyBorder="1" applyAlignment="1">
      <alignment horizontal="center" vertical="center"/>
    </xf>
    <xf numFmtId="49" fontId="0" fillId="24" borderId="24" xfId="0" applyNumberFormat="1" applyFill="1" applyBorder="1" applyAlignment="1">
      <alignment horizontal="center" vertical="center"/>
    </xf>
    <xf numFmtId="49" fontId="0" fillId="24" borderId="89" xfId="0" applyNumberFormat="1" applyFill="1" applyBorder="1" applyAlignment="1">
      <alignment horizontal="center" vertical="center"/>
    </xf>
    <xf numFmtId="49" fontId="0" fillId="24" borderId="90" xfId="0" applyNumberFormat="1" applyFill="1" applyBorder="1" applyAlignment="1"/>
    <xf numFmtId="49" fontId="0" fillId="24" borderId="24" xfId="0" applyNumberFormat="1" applyFill="1" applyBorder="1" applyAlignment="1"/>
    <xf numFmtId="49" fontId="0" fillId="24" borderId="24" xfId="0" applyNumberFormat="1" applyFill="1" applyBorder="1" applyAlignment="1">
      <alignment horizontal="left" vertical="center"/>
    </xf>
    <xf numFmtId="49" fontId="0" fillId="24" borderId="89" xfId="0" applyNumberFormat="1" applyFill="1" applyBorder="1" applyAlignment="1">
      <alignment horizontal="left" vertical="center"/>
    </xf>
    <xf numFmtId="49" fontId="0" fillId="24" borderId="91" xfId="0" applyNumberFormat="1" applyFill="1" applyBorder="1" applyAlignment="1"/>
    <xf numFmtId="0" fontId="1" fillId="0" borderId="30" xfId="0" applyNumberFormat="1" applyFont="1" applyFill="1" applyBorder="1" applyAlignment="1">
      <alignment horizontal="center" vertical="center" shrinkToFit="1"/>
    </xf>
    <xf numFmtId="0" fontId="1" fillId="0" borderId="31" xfId="0" applyNumberFormat="1" applyFont="1" applyFill="1" applyBorder="1" applyAlignment="1">
      <alignment horizontal="center" vertical="center" shrinkToFit="1"/>
    </xf>
    <xf numFmtId="0" fontId="0" fillId="0" borderId="78" xfId="0" applyNumberFormat="1" applyFill="1" applyBorder="1" applyAlignment="1" applyProtection="1">
      <alignment horizontal="center" vertical="center"/>
      <protection locked="0"/>
    </xf>
    <xf numFmtId="0" fontId="0" fillId="0" borderId="79" xfId="0" applyNumberFormat="1" applyFill="1" applyBorder="1" applyAlignment="1" applyProtection="1">
      <alignment horizontal="center" vertical="center"/>
      <protection locked="0"/>
    </xf>
    <xf numFmtId="49" fontId="0" fillId="24" borderId="82" xfId="0" applyNumberFormat="1" applyFill="1" applyBorder="1" applyAlignment="1"/>
    <xf numFmtId="49" fontId="0" fillId="24" borderId="30" xfId="0" applyNumberFormat="1" applyFill="1" applyBorder="1" applyAlignment="1"/>
    <xf numFmtId="49" fontId="0" fillId="24" borderId="83" xfId="0" applyNumberFormat="1" applyFill="1" applyBorder="1" applyAlignment="1"/>
    <xf numFmtId="0" fontId="0" fillId="24" borderId="68" xfId="0" applyFill="1" applyBorder="1" applyAlignment="1"/>
    <xf numFmtId="0" fontId="0" fillId="24" borderId="81" xfId="0" applyFill="1" applyBorder="1" applyAlignment="1"/>
    <xf numFmtId="49" fontId="0" fillId="24" borderId="82" xfId="0" applyNumberFormat="1" applyFill="1" applyBorder="1" applyAlignment="1">
      <alignment horizontal="center" vertical="center"/>
    </xf>
    <xf numFmtId="49" fontId="0" fillId="24" borderId="30" xfId="0" applyNumberFormat="1" applyFill="1" applyBorder="1" applyAlignment="1">
      <alignment horizontal="center" vertical="center"/>
    </xf>
    <xf numFmtId="49" fontId="0" fillId="24" borderId="81" xfId="0" applyNumberFormat="1" applyFill="1" applyBorder="1" applyAlignment="1">
      <alignment horizontal="center" vertical="center"/>
    </xf>
    <xf numFmtId="49" fontId="0" fillId="24" borderId="30" xfId="0" applyNumberFormat="1" applyFill="1" applyBorder="1" applyAlignment="1">
      <alignment horizontal="left" vertical="center"/>
    </xf>
    <xf numFmtId="49" fontId="0" fillId="24" borderId="81" xfId="0" applyNumberFormat="1" applyFill="1" applyBorder="1" applyAlignment="1">
      <alignment horizontal="left" vertical="center"/>
    </xf>
    <xf numFmtId="0" fontId="0" fillId="32" borderId="83" xfId="0" applyNumberFormat="1" applyFill="1" applyBorder="1" applyAlignment="1">
      <alignment horizontal="center" vertical="center"/>
    </xf>
    <xf numFmtId="49" fontId="0" fillId="24" borderId="80" xfId="0" applyNumberFormat="1" applyFill="1" applyBorder="1" applyAlignment="1">
      <alignment horizontal="center" vertical="center"/>
    </xf>
    <xf numFmtId="0" fontId="0" fillId="28" borderId="30" xfId="0" applyNumberFormat="1" applyFill="1" applyBorder="1" applyAlignment="1">
      <alignment horizontal="center" vertical="center" shrinkToFit="1"/>
    </xf>
    <xf numFmtId="0" fontId="0" fillId="28" borderId="31" xfId="0" applyNumberFormat="1" applyFill="1" applyBorder="1" applyAlignment="1">
      <alignment horizontal="center" vertical="center" shrinkToFit="1"/>
    </xf>
    <xf numFmtId="49" fontId="0" fillId="26" borderId="145" xfId="0" applyNumberFormat="1" applyFill="1" applyBorder="1" applyAlignment="1">
      <alignment horizontal="center" vertical="center"/>
    </xf>
    <xf numFmtId="176" fontId="0" fillId="28" borderId="145" xfId="0" applyNumberFormat="1" applyFill="1" applyBorder="1" applyAlignment="1">
      <alignment horizontal="center" vertical="center"/>
    </xf>
    <xf numFmtId="176" fontId="0" fillId="32" borderId="79" xfId="0" applyNumberFormat="1" applyFill="1" applyBorder="1" applyAlignment="1">
      <alignment horizontal="center" vertical="center"/>
    </xf>
    <xf numFmtId="176" fontId="0" fillId="32" borderId="108" xfId="0" applyNumberFormat="1" applyFill="1" applyBorder="1" applyAlignment="1">
      <alignment horizontal="center" vertical="center"/>
    </xf>
    <xf numFmtId="0" fontId="0" fillId="28" borderId="146" xfId="0" applyNumberFormat="1" applyFill="1" applyBorder="1" applyAlignment="1" applyProtection="1">
      <alignment horizontal="center" vertical="center"/>
      <protection locked="0"/>
    </xf>
    <xf numFmtId="0" fontId="0" fillId="28" borderId="145" xfId="0" applyNumberFormat="1" applyFill="1" applyBorder="1" applyAlignment="1" applyProtection="1">
      <alignment horizontal="center" vertical="center"/>
      <protection locked="0"/>
    </xf>
    <xf numFmtId="0" fontId="0" fillId="28" borderId="82" xfId="0" applyNumberFormat="1" applyFill="1" applyBorder="1" applyAlignment="1">
      <alignment horizontal="center" vertical="center" shrinkToFit="1"/>
    </xf>
    <xf numFmtId="0" fontId="0" fillId="26" borderId="145" xfId="0" applyNumberFormat="1" applyFill="1" applyBorder="1" applyAlignment="1">
      <alignment horizontal="center" vertical="center"/>
    </xf>
    <xf numFmtId="176" fontId="0" fillId="0" borderId="145" xfId="0" applyNumberFormat="1" applyFill="1" applyBorder="1" applyAlignment="1">
      <alignment horizontal="center" vertical="center"/>
    </xf>
    <xf numFmtId="49" fontId="0" fillId="26" borderId="145" xfId="0" applyNumberFormat="1" applyFill="1" applyBorder="1" applyAlignment="1"/>
    <xf numFmtId="49" fontId="0" fillId="26" borderId="108" xfId="0" applyNumberFormat="1" applyFill="1" applyBorder="1" applyAlignment="1">
      <alignment horizontal="left" vertical="center"/>
    </xf>
    <xf numFmtId="49" fontId="0" fillId="26" borderId="69" xfId="0" applyNumberFormat="1" applyFill="1" applyBorder="1" applyAlignment="1">
      <alignment horizontal="left" vertical="center"/>
    </xf>
    <xf numFmtId="49" fontId="0" fillId="26" borderId="79" xfId="0" applyNumberFormat="1" applyFill="1" applyBorder="1" applyAlignment="1">
      <alignment horizontal="left" vertical="center"/>
    </xf>
    <xf numFmtId="49" fontId="0" fillId="26" borderId="108" xfId="0" applyNumberFormat="1" applyFill="1" applyBorder="1" applyAlignment="1">
      <alignment horizontal="center" vertical="center"/>
    </xf>
    <xf numFmtId="49" fontId="0" fillId="26" borderId="69" xfId="0" applyNumberFormat="1" applyFill="1" applyBorder="1" applyAlignment="1">
      <alignment horizontal="center" vertical="center"/>
    </xf>
    <xf numFmtId="49" fontId="0" fillId="26" borderId="79" xfId="0" applyNumberFormat="1" applyFill="1" applyBorder="1" applyAlignment="1">
      <alignment horizontal="center" vertical="center"/>
    </xf>
    <xf numFmtId="0" fontId="0" fillId="28" borderId="108" xfId="0" applyNumberFormat="1" applyFill="1" applyBorder="1" applyAlignment="1">
      <alignment horizontal="center" vertical="center"/>
    </xf>
    <xf numFmtId="49" fontId="0" fillId="28" borderId="69" xfId="0" applyNumberFormat="1" applyFill="1" applyBorder="1" applyAlignment="1">
      <alignment horizontal="center" vertical="center"/>
    </xf>
    <xf numFmtId="49" fontId="0" fillId="28" borderId="79" xfId="0" applyNumberFormat="1" applyFill="1" applyBorder="1" applyAlignment="1">
      <alignment horizontal="center" vertical="center"/>
    </xf>
    <xf numFmtId="176" fontId="0" fillId="26" borderId="145" xfId="0" applyNumberFormat="1" applyFill="1" applyBorder="1" applyAlignment="1">
      <alignment horizontal="center" vertical="center"/>
    </xf>
    <xf numFmtId="0" fontId="0" fillId="28" borderId="69" xfId="0" applyNumberFormat="1" applyFill="1" applyBorder="1" applyAlignment="1">
      <alignment horizontal="center" vertical="center"/>
    </xf>
    <xf numFmtId="0" fontId="0" fillId="28" borderId="79" xfId="0" applyNumberFormat="1" applyFill="1" applyBorder="1" applyAlignment="1">
      <alignment horizontal="center" vertical="center"/>
    </xf>
    <xf numFmtId="49" fontId="0" fillId="0" borderId="145" xfId="0" applyNumberFormat="1" applyFill="1" applyBorder="1" applyAlignment="1">
      <alignment horizontal="center" vertical="center"/>
    </xf>
    <xf numFmtId="176" fontId="0" fillId="32" borderId="63" xfId="0" applyNumberFormat="1" applyFill="1" applyBorder="1" applyAlignment="1">
      <alignment horizontal="center" vertical="center"/>
    </xf>
    <xf numFmtId="176" fontId="0" fillId="32" borderId="143" xfId="0" applyNumberFormat="1" applyFill="1" applyBorder="1" applyAlignment="1">
      <alignment horizontal="center" vertical="center"/>
    </xf>
    <xf numFmtId="0" fontId="0" fillId="28" borderId="144" xfId="0" applyNumberFormat="1" applyFill="1" applyBorder="1" applyAlignment="1" applyProtection="1">
      <alignment horizontal="center" vertical="center"/>
      <protection locked="0"/>
    </xf>
    <xf numFmtId="0" fontId="0" fillId="28" borderId="142" xfId="0" applyNumberFormat="1" applyFill="1" applyBorder="1" applyAlignment="1" applyProtection="1">
      <alignment horizontal="center" vertical="center"/>
      <protection locked="0"/>
    </xf>
    <xf numFmtId="0" fontId="0" fillId="28" borderId="76" xfId="0" applyNumberFormat="1" applyFill="1" applyBorder="1" applyAlignment="1">
      <alignment horizontal="center" vertical="center" shrinkToFit="1"/>
    </xf>
    <xf numFmtId="0" fontId="0" fillId="28" borderId="28" xfId="0" applyNumberFormat="1" applyFill="1" applyBorder="1" applyAlignment="1">
      <alignment horizontal="center" vertical="center" shrinkToFit="1"/>
    </xf>
    <xf numFmtId="0" fontId="0" fillId="28" borderId="29" xfId="0" applyNumberFormat="1" applyFill="1" applyBorder="1" applyAlignment="1">
      <alignment horizontal="center" vertical="center" shrinkToFit="1"/>
    </xf>
    <xf numFmtId="0" fontId="0" fillId="0" borderId="62" xfId="0" applyNumberFormat="1" applyFill="1" applyBorder="1" applyAlignment="1" applyProtection="1">
      <alignment horizontal="center" vertical="center"/>
      <protection locked="0"/>
    </xf>
    <xf numFmtId="0" fontId="0" fillId="0" borderId="63" xfId="0" applyNumberFormat="1" applyFill="1" applyBorder="1" applyAlignment="1" applyProtection="1">
      <alignment horizontal="center" vertical="center"/>
      <protection locked="0"/>
    </xf>
    <xf numFmtId="0" fontId="0" fillId="0" borderId="64" xfId="0" applyNumberFormat="1" applyFill="1" applyBorder="1" applyAlignment="1" applyProtection="1">
      <alignment horizontal="center" vertical="center"/>
      <protection locked="0"/>
    </xf>
    <xf numFmtId="176" fontId="0" fillId="26" borderId="142" xfId="0" applyNumberFormat="1" applyFill="1" applyBorder="1" applyAlignment="1">
      <alignment horizontal="center" vertical="center"/>
    </xf>
    <xf numFmtId="49" fontId="0" fillId="26" borderId="142" xfId="0" applyNumberFormat="1" applyFill="1" applyBorder="1" applyAlignment="1">
      <alignment horizontal="center" vertical="center"/>
    </xf>
    <xf numFmtId="0" fontId="0" fillId="32" borderId="84" xfId="0" applyNumberFormat="1" applyFill="1" applyBorder="1" applyAlignment="1">
      <alignment horizontal="center" vertical="center"/>
    </xf>
    <xf numFmtId="0" fontId="0" fillId="32" borderId="85" xfId="0" applyNumberFormat="1" applyFill="1" applyBorder="1" applyAlignment="1">
      <alignment horizontal="center" vertical="center"/>
    </xf>
    <xf numFmtId="49" fontId="0" fillId="26" borderId="142" xfId="0" applyNumberFormat="1" applyFill="1" applyBorder="1" applyAlignment="1">
      <alignment horizontal="left" vertical="center"/>
    </xf>
    <xf numFmtId="0" fontId="0" fillId="26" borderId="142" xfId="0" applyNumberFormat="1" applyFill="1" applyBorder="1" applyAlignment="1">
      <alignment horizontal="center" vertical="center"/>
    </xf>
    <xf numFmtId="0" fontId="0" fillId="28" borderId="143" xfId="0" applyNumberFormat="1" applyFill="1" applyBorder="1" applyAlignment="1">
      <alignment horizontal="center" vertical="center"/>
    </xf>
    <xf numFmtId="0" fontId="0" fillId="28" borderId="64" xfId="0" applyNumberFormat="1" applyFill="1" applyBorder="1" applyAlignment="1">
      <alignment horizontal="center" vertical="center"/>
    </xf>
    <xf numFmtId="0" fontId="0" fillId="28" borderId="63" xfId="0" applyNumberFormat="1" applyFill="1" applyBorder="1" applyAlignment="1">
      <alignment horizontal="center" vertical="center"/>
    </xf>
    <xf numFmtId="0" fontId="2" fillId="0" borderId="54" xfId="48" applyFont="1" applyBorder="1" applyAlignment="1">
      <alignment horizontal="center" vertical="center" shrinkToFit="1"/>
    </xf>
    <xf numFmtId="0" fontId="2" fillId="0" borderId="18" xfId="48" applyBorder="1" applyAlignment="1">
      <alignment horizontal="center" vertical="center" shrinkToFit="1"/>
    </xf>
    <xf numFmtId="0" fontId="2" fillId="0" borderId="23" xfId="48" applyBorder="1" applyAlignment="1">
      <alignment horizontal="center" vertical="center" shrinkToFit="1"/>
    </xf>
    <xf numFmtId="0" fontId="2" fillId="0" borderId="33" xfId="48" applyFont="1" applyBorder="1" applyAlignment="1">
      <alignment horizontal="center" vertical="center" shrinkToFit="1"/>
    </xf>
    <xf numFmtId="0" fontId="0" fillId="24" borderId="104" xfId="0" applyFill="1" applyBorder="1" applyAlignment="1">
      <alignment horizontal="center" vertical="center"/>
    </xf>
    <xf numFmtId="0" fontId="0" fillId="24" borderId="36" xfId="0" applyFill="1" applyBorder="1" applyAlignment="1">
      <alignment horizontal="center" vertical="center"/>
    </xf>
    <xf numFmtId="0" fontId="0" fillId="24" borderId="37" xfId="0" applyFill="1" applyBorder="1" applyAlignment="1">
      <alignment horizontal="center" vertical="center"/>
    </xf>
    <xf numFmtId="49" fontId="0" fillId="0" borderId="17" xfId="0" applyNumberFormat="1" applyFill="1" applyBorder="1" applyAlignment="1">
      <alignment horizontal="center" vertical="center"/>
    </xf>
    <xf numFmtId="49" fontId="0" fillId="0" borderId="18" xfId="0" applyNumberFormat="1" applyFill="1" applyBorder="1" applyAlignment="1">
      <alignment horizontal="center" vertical="center"/>
    </xf>
    <xf numFmtId="49" fontId="0" fillId="0" borderId="23" xfId="0" applyNumberFormat="1" applyFill="1" applyBorder="1" applyAlignment="1">
      <alignment horizontal="center" vertical="center"/>
    </xf>
    <xf numFmtId="0" fontId="0" fillId="28" borderId="17" xfId="0" applyNumberFormat="1" applyFont="1" applyFill="1" applyBorder="1" applyAlignment="1">
      <alignment horizontal="center" vertical="center"/>
    </xf>
    <xf numFmtId="0" fontId="0" fillId="28" borderId="18" xfId="0" applyNumberFormat="1" applyFont="1" applyFill="1" applyBorder="1" applyAlignment="1">
      <alignment horizontal="center" vertical="center"/>
    </xf>
    <xf numFmtId="0" fontId="0" fillId="28" borderId="23" xfId="0" applyNumberFormat="1" applyFont="1" applyFill="1" applyBorder="1" applyAlignment="1">
      <alignment horizontal="center" vertical="center"/>
    </xf>
    <xf numFmtId="0" fontId="5" fillId="24" borderId="13" xfId="0" applyFont="1" applyFill="1" applyBorder="1" applyAlignment="1">
      <alignment horizontal="center" vertical="center"/>
    </xf>
    <xf numFmtId="0" fontId="5" fillId="32" borderId="13" xfId="0" applyFont="1" applyFill="1" applyBorder="1" applyAlignment="1">
      <alignment horizontal="center" vertical="center"/>
    </xf>
    <xf numFmtId="0" fontId="0" fillId="32" borderId="13" xfId="0" applyFill="1" applyBorder="1" applyAlignment="1">
      <alignment horizontal="center" vertical="center"/>
    </xf>
    <xf numFmtId="0" fontId="5" fillId="32" borderId="125" xfId="0" applyFont="1" applyFill="1" applyBorder="1" applyAlignment="1">
      <alignment horizontal="center" vertical="center"/>
    </xf>
    <xf numFmtId="0" fontId="0" fillId="32" borderId="124" xfId="0" applyFill="1" applyBorder="1" applyAlignment="1">
      <alignment horizontal="center" vertical="center"/>
    </xf>
    <xf numFmtId="0" fontId="0" fillId="0" borderId="84" xfId="0" applyNumberFormat="1" applyFill="1" applyBorder="1" applyAlignment="1">
      <alignment horizontal="center" vertical="center" shrinkToFit="1"/>
    </xf>
    <xf numFmtId="0" fontId="0" fillId="0" borderId="85" xfId="0" applyNumberFormat="1" applyFill="1" applyBorder="1" applyAlignment="1">
      <alignment horizontal="center" vertical="center" shrinkToFit="1"/>
    </xf>
    <xf numFmtId="0" fontId="0" fillId="0" borderId="76" xfId="0" applyNumberFormat="1" applyFill="1" applyBorder="1" applyAlignment="1">
      <alignment horizontal="center" vertical="center" shrinkToFit="1"/>
    </xf>
    <xf numFmtId="0" fontId="0" fillId="0" borderId="77" xfId="0" applyNumberFormat="1" applyFill="1" applyBorder="1" applyAlignment="1">
      <alignment horizontal="center" vertical="center" shrinkToFit="1"/>
    </xf>
    <xf numFmtId="0" fontId="0" fillId="0" borderId="29" xfId="0" applyNumberFormat="1" applyFill="1" applyBorder="1" applyAlignment="1">
      <alignment horizontal="center" vertical="center" shrinkToFit="1"/>
    </xf>
    <xf numFmtId="0" fontId="1" fillId="31" borderId="96" xfId="0" applyFont="1" applyFill="1" applyBorder="1" applyAlignment="1">
      <alignment horizontal="center"/>
    </xf>
    <xf numFmtId="0" fontId="0" fillId="24" borderId="98" xfId="0" applyFill="1" applyBorder="1" applyAlignment="1">
      <alignment horizontal="center" vertical="center"/>
    </xf>
    <xf numFmtId="0" fontId="0" fillId="24" borderId="100" xfId="0" applyFill="1" applyBorder="1" applyAlignment="1">
      <alignment horizontal="center" vertical="center"/>
    </xf>
    <xf numFmtId="0" fontId="0" fillId="24" borderId="101" xfId="0" applyFill="1" applyBorder="1" applyAlignment="1"/>
    <xf numFmtId="0" fontId="1" fillId="31" borderId="0" xfId="0" applyFont="1" applyFill="1" applyAlignment="1">
      <alignment horizontal="center"/>
    </xf>
    <xf numFmtId="0" fontId="0" fillId="24" borderId="67" xfId="0" applyFill="1" applyBorder="1" applyAlignment="1"/>
    <xf numFmtId="0" fontId="0" fillId="24" borderId="85" xfId="0" applyFill="1" applyBorder="1" applyAlignment="1"/>
    <xf numFmtId="49" fontId="0" fillId="26" borderId="143" xfId="0" applyNumberFormat="1" applyFill="1" applyBorder="1" applyAlignment="1">
      <alignment horizontal="left" vertical="center"/>
    </xf>
    <xf numFmtId="49" fontId="0" fillId="26" borderId="64" xfId="0" applyNumberFormat="1" applyFill="1" applyBorder="1" applyAlignment="1">
      <alignment horizontal="left" vertical="center"/>
    </xf>
    <xf numFmtId="49" fontId="0" fillId="26" borderId="63" xfId="0" applyNumberFormat="1" applyFill="1" applyBorder="1" applyAlignment="1">
      <alignment horizontal="left" vertical="center"/>
    </xf>
    <xf numFmtId="0" fontId="5" fillId="0" borderId="13" xfId="0" applyFont="1" applyFill="1" applyBorder="1" applyAlignment="1" applyProtection="1">
      <alignment horizontal="center" vertical="center"/>
    </xf>
    <xf numFmtId="0" fontId="0" fillId="0" borderId="13" xfId="0" applyFill="1" applyBorder="1" applyAlignment="1" applyProtection="1">
      <alignment horizontal="center" vertical="center"/>
    </xf>
    <xf numFmtId="0" fontId="5" fillId="0" borderId="106" xfId="0" applyFont="1" applyFill="1" applyBorder="1" applyAlignment="1">
      <alignment horizontal="center" vertical="center" shrinkToFit="1"/>
    </xf>
    <xf numFmtId="0" fontId="0" fillId="0" borderId="26" xfId="0" applyFill="1" applyBorder="1" applyAlignment="1">
      <alignment shrinkToFit="1"/>
    </xf>
    <xf numFmtId="0" fontId="5" fillId="0" borderId="26" xfId="0" applyFont="1" applyFill="1" applyBorder="1" applyAlignment="1">
      <alignment horizontal="center" vertical="center" shrinkToFit="1"/>
    </xf>
    <xf numFmtId="0" fontId="0" fillId="0" borderId="27" xfId="0" applyFill="1" applyBorder="1" applyAlignment="1">
      <alignment horizontal="center" vertical="center" shrinkToFit="1"/>
    </xf>
    <xf numFmtId="0" fontId="0" fillId="32" borderId="11" xfId="0" applyFill="1" applyBorder="1" applyAlignment="1">
      <alignment horizontal="center" vertical="center"/>
    </xf>
    <xf numFmtId="0" fontId="0" fillId="32" borderId="49" xfId="0" applyFill="1" applyBorder="1" applyAlignment="1">
      <alignment horizontal="center" vertical="center"/>
    </xf>
    <xf numFmtId="0" fontId="0" fillId="24" borderId="11" xfId="0" applyFont="1" applyFill="1" applyBorder="1" applyAlignment="1">
      <alignment horizontal="center" vertical="center"/>
    </xf>
    <xf numFmtId="0" fontId="34" fillId="24" borderId="134" xfId="0" applyFont="1" applyFill="1" applyBorder="1" applyAlignment="1">
      <alignment horizontal="center" vertical="center"/>
    </xf>
    <xf numFmtId="0" fontId="34" fillId="24" borderId="135" xfId="0" applyFont="1" applyFill="1" applyBorder="1" applyAlignment="1">
      <alignment horizontal="center" vertical="center"/>
    </xf>
    <xf numFmtId="0" fontId="34" fillId="24" borderId="136" xfId="0" applyFont="1" applyFill="1" applyBorder="1" applyAlignment="1">
      <alignment horizontal="center" vertical="center"/>
    </xf>
    <xf numFmtId="0" fontId="34" fillId="24" borderId="137" xfId="0" applyFont="1" applyFill="1" applyBorder="1" applyAlignment="1">
      <alignment horizontal="center" vertical="center"/>
    </xf>
    <xf numFmtId="0" fontId="34" fillId="24" borderId="0" xfId="0" applyFont="1" applyFill="1" applyBorder="1" applyAlignment="1">
      <alignment horizontal="center" vertical="center"/>
    </xf>
    <xf numFmtId="0" fontId="34" fillId="24" borderId="138" xfId="0" applyFont="1" applyFill="1" applyBorder="1" applyAlignment="1">
      <alignment horizontal="center" vertical="center"/>
    </xf>
    <xf numFmtId="0" fontId="34" fillId="24" borderId="139" xfId="0" applyFont="1" applyFill="1" applyBorder="1" applyAlignment="1">
      <alignment horizontal="center" vertical="center"/>
    </xf>
    <xf numFmtId="0" fontId="34" fillId="24" borderId="140" xfId="0" applyFont="1" applyFill="1" applyBorder="1" applyAlignment="1">
      <alignment horizontal="center" vertical="center"/>
    </xf>
    <xf numFmtId="0" fontId="34" fillId="24" borderId="141" xfId="0" applyFont="1" applyFill="1" applyBorder="1" applyAlignment="1">
      <alignment horizontal="center" vertical="center"/>
    </xf>
    <xf numFmtId="0" fontId="35" fillId="24" borderId="92" xfId="0" applyFont="1" applyFill="1" applyBorder="1" applyAlignment="1">
      <alignment horizontal="center" vertical="center" wrapText="1" shrinkToFit="1"/>
    </xf>
    <xf numFmtId="0" fontId="35" fillId="24" borderId="93" xfId="0" applyFont="1" applyFill="1" applyBorder="1" applyAlignment="1">
      <alignment horizontal="center" vertical="center" shrinkToFit="1"/>
    </xf>
    <xf numFmtId="0" fontId="35" fillId="24" borderId="94" xfId="0" applyFont="1" applyFill="1" applyBorder="1" applyAlignment="1">
      <alignment horizontal="center" vertical="center" shrinkToFit="1"/>
    </xf>
    <xf numFmtId="0" fontId="35" fillId="24" borderId="52" xfId="0" applyFont="1" applyFill="1" applyBorder="1" applyAlignment="1">
      <alignment horizontal="center" vertical="center" shrinkToFit="1"/>
    </xf>
    <xf numFmtId="0" fontId="35" fillId="24" borderId="0" xfId="0" applyFont="1" applyFill="1" applyBorder="1" applyAlignment="1">
      <alignment horizontal="center" vertical="center" shrinkToFit="1"/>
    </xf>
    <xf numFmtId="0" fontId="35" fillId="24" borderId="95" xfId="0" applyFont="1" applyFill="1" applyBorder="1" applyAlignment="1">
      <alignment horizontal="center" vertical="center" shrinkToFit="1"/>
    </xf>
    <xf numFmtId="0" fontId="35" fillId="24" borderId="53" xfId="0" applyFont="1" applyFill="1" applyBorder="1" applyAlignment="1">
      <alignment horizontal="center" vertical="center" shrinkToFit="1"/>
    </xf>
    <xf numFmtId="0" fontId="35" fillId="24" borderId="96" xfId="0" applyFont="1" applyFill="1" applyBorder="1" applyAlignment="1">
      <alignment horizontal="center" vertical="center" shrinkToFit="1"/>
    </xf>
    <xf numFmtId="0" fontId="35" fillId="24" borderId="97" xfId="0" applyFont="1" applyFill="1" applyBorder="1" applyAlignment="1">
      <alignment horizontal="center" vertical="center" shrinkToFit="1"/>
    </xf>
    <xf numFmtId="31" fontId="0" fillId="24" borderId="11" xfId="0" applyNumberFormat="1" applyFont="1" applyFill="1" applyBorder="1" applyAlignment="1">
      <alignment horizontal="center" vertical="center"/>
    </xf>
    <xf numFmtId="0" fontId="0" fillId="24" borderId="11" xfId="0" applyFill="1" applyBorder="1" applyAlignment="1">
      <alignment shrinkToFit="1"/>
    </xf>
    <xf numFmtId="0" fontId="0" fillId="26" borderId="92" xfId="0" applyFill="1" applyBorder="1" applyAlignment="1">
      <alignment horizontal="center" vertical="center"/>
    </xf>
    <xf numFmtId="0" fontId="0" fillId="26" borderId="93" xfId="0" applyFill="1" applyBorder="1" applyAlignment="1">
      <alignment horizontal="center" vertical="center"/>
    </xf>
    <xf numFmtId="0" fontId="0" fillId="26" borderId="103" xfId="0" applyFill="1" applyBorder="1" applyAlignment="1">
      <alignment horizontal="center" vertical="center"/>
    </xf>
    <xf numFmtId="0" fontId="0" fillId="26" borderId="52" xfId="0" applyFill="1" applyBorder="1" applyAlignment="1">
      <alignment horizontal="center" vertical="center"/>
    </xf>
    <xf numFmtId="0" fontId="0" fillId="26" borderId="0" xfId="0" applyFill="1" applyBorder="1" applyAlignment="1">
      <alignment horizontal="center" vertical="center"/>
    </xf>
    <xf numFmtId="0" fontId="0" fillId="26" borderId="44" xfId="0" applyFill="1" applyBorder="1" applyAlignment="1">
      <alignment horizontal="center" vertical="center"/>
    </xf>
    <xf numFmtId="0" fontId="0" fillId="26" borderId="53" xfId="0" applyFill="1" applyBorder="1" applyAlignment="1">
      <alignment horizontal="center" vertical="center"/>
    </xf>
    <xf numFmtId="0" fontId="0" fillId="26" borderId="96" xfId="0" applyFill="1" applyBorder="1" applyAlignment="1">
      <alignment horizontal="center" vertical="center"/>
    </xf>
    <xf numFmtId="0" fontId="0" fillId="26" borderId="147" xfId="0" applyFill="1" applyBorder="1" applyAlignment="1">
      <alignment horizontal="center" vertical="center"/>
    </xf>
    <xf numFmtId="0" fontId="0" fillId="26" borderId="102" xfId="0" applyFill="1" applyBorder="1" applyAlignment="1">
      <alignment horizontal="center" vertical="center"/>
    </xf>
    <xf numFmtId="0" fontId="0" fillId="26" borderId="43" xfId="0" applyFill="1" applyBorder="1" applyAlignment="1">
      <alignment horizontal="center" vertical="center"/>
    </xf>
    <xf numFmtId="0" fontId="0" fillId="26" borderId="148" xfId="0" applyFill="1" applyBorder="1" applyAlignment="1">
      <alignment horizontal="center" vertical="center"/>
    </xf>
    <xf numFmtId="0" fontId="0" fillId="0" borderId="102" xfId="0" applyFill="1" applyBorder="1" applyAlignment="1">
      <alignment horizontal="center" vertical="center"/>
    </xf>
    <xf numFmtId="0" fontId="0" fillId="0" borderId="93" xfId="0" applyFill="1" applyBorder="1" applyAlignment="1">
      <alignment horizontal="center" vertical="center"/>
    </xf>
    <xf numFmtId="0" fontId="0" fillId="0" borderId="103" xfId="0" applyFill="1" applyBorder="1" applyAlignment="1">
      <alignment horizontal="center" vertical="center"/>
    </xf>
    <xf numFmtId="0" fontId="0" fillId="0" borderId="43" xfId="0" applyFill="1" applyBorder="1" applyAlignment="1">
      <alignment horizontal="center" vertical="center"/>
    </xf>
    <xf numFmtId="0" fontId="0" fillId="0" borderId="0" xfId="0" applyFill="1" applyBorder="1" applyAlignment="1">
      <alignment horizontal="center" vertical="center"/>
    </xf>
    <xf numFmtId="0" fontId="0" fillId="0" borderId="44" xfId="0" applyFill="1" applyBorder="1" applyAlignment="1">
      <alignment horizontal="center" vertical="center"/>
    </xf>
    <xf numFmtId="0" fontId="0" fillId="0" borderId="148" xfId="0" applyFill="1" applyBorder="1" applyAlignment="1">
      <alignment horizontal="center" vertical="center"/>
    </xf>
    <xf numFmtId="0" fontId="0" fillId="0" borderId="96" xfId="0" applyFill="1" applyBorder="1" applyAlignment="1">
      <alignment horizontal="center" vertical="center"/>
    </xf>
    <xf numFmtId="0" fontId="0" fillId="0" borderId="147" xfId="0" applyFill="1" applyBorder="1" applyAlignment="1">
      <alignment horizontal="center" vertical="center"/>
    </xf>
    <xf numFmtId="5" fontId="0" fillId="26" borderId="102" xfId="0" applyNumberFormat="1" applyFill="1" applyBorder="1" applyAlignment="1">
      <alignment horizontal="center" vertical="center"/>
    </xf>
    <xf numFmtId="5" fontId="0" fillId="26" borderId="93" xfId="0" applyNumberFormat="1" applyFill="1" applyBorder="1" applyAlignment="1">
      <alignment horizontal="center" vertical="center"/>
    </xf>
    <xf numFmtId="5" fontId="0" fillId="26" borderId="94" xfId="0" applyNumberFormat="1" applyFill="1" applyBorder="1" applyAlignment="1">
      <alignment horizontal="center" vertical="center"/>
    </xf>
    <xf numFmtId="5" fontId="0" fillId="26" borderId="43" xfId="0" applyNumberFormat="1" applyFill="1" applyBorder="1" applyAlignment="1">
      <alignment horizontal="center" vertical="center"/>
    </xf>
    <xf numFmtId="5" fontId="0" fillId="26" borderId="0" xfId="0" applyNumberFormat="1" applyFill="1" applyBorder="1" applyAlignment="1">
      <alignment horizontal="center" vertical="center"/>
    </xf>
    <xf numFmtId="5" fontId="0" fillId="26" borderId="95" xfId="0" applyNumberFormat="1" applyFill="1" applyBorder="1" applyAlignment="1">
      <alignment horizontal="center" vertical="center"/>
    </xf>
    <xf numFmtId="5" fontId="0" fillId="26" borderId="148" xfId="0" applyNumberFormat="1" applyFill="1" applyBorder="1" applyAlignment="1">
      <alignment horizontal="center" vertical="center"/>
    </xf>
    <xf numFmtId="5" fontId="0" fillId="26" borderId="96" xfId="0" applyNumberFormat="1" applyFill="1" applyBorder="1" applyAlignment="1">
      <alignment horizontal="center" vertical="center"/>
    </xf>
    <xf numFmtId="5" fontId="0" fillId="26" borderId="97" xfId="0" applyNumberFormat="1" applyFill="1" applyBorder="1" applyAlignment="1">
      <alignment horizontal="center" vertical="center"/>
    </xf>
    <xf numFmtId="0" fontId="0" fillId="32" borderId="24" xfId="0" applyNumberFormat="1" applyFill="1" applyBorder="1" applyAlignment="1">
      <alignment horizontal="center" vertical="center"/>
    </xf>
    <xf numFmtId="0" fontId="0" fillId="32" borderId="30" xfId="0" applyNumberFormat="1" applyFill="1" applyBorder="1" applyAlignment="1">
      <alignment horizontal="center" vertical="center"/>
    </xf>
    <xf numFmtId="49" fontId="0" fillId="24" borderId="108" xfId="0" applyNumberFormat="1" applyFill="1" applyBorder="1" applyAlignment="1"/>
    <xf numFmtId="49" fontId="0" fillId="24" borderId="69" xfId="0" applyNumberFormat="1" applyFill="1" applyBorder="1" applyAlignment="1"/>
    <xf numFmtId="49" fontId="0" fillId="24" borderId="79" xfId="0" applyNumberFormat="1" applyFill="1" applyBorder="1" applyAlignment="1"/>
    <xf numFmtId="0" fontId="0" fillId="24" borderId="108" xfId="0" applyNumberFormat="1" applyFill="1" applyBorder="1" applyAlignment="1">
      <alignment horizontal="center" vertical="center"/>
    </xf>
    <xf numFmtId="0" fontId="0" fillId="24" borderId="79" xfId="0" applyNumberFormat="1" applyFill="1" applyBorder="1" applyAlignment="1">
      <alignment horizontal="center" vertical="center"/>
    </xf>
    <xf numFmtId="0" fontId="2" fillId="24" borderId="80" xfId="0" applyNumberFormat="1" applyFont="1" applyFill="1" applyBorder="1" applyAlignment="1">
      <alignment horizontal="center" vertical="center"/>
    </xf>
    <xf numFmtId="0" fontId="2" fillId="24" borderId="30" xfId="0" applyNumberFormat="1" applyFont="1" applyFill="1" applyBorder="1" applyAlignment="1">
      <alignment horizontal="center" vertical="center"/>
    </xf>
    <xf numFmtId="0" fontId="0" fillId="32" borderId="76" xfId="0" applyNumberFormat="1" applyFill="1" applyBorder="1" applyAlignment="1">
      <alignment horizontal="center" vertical="center"/>
    </xf>
    <xf numFmtId="0" fontId="0" fillId="32" borderId="28" xfId="0" applyNumberFormat="1" applyFill="1" applyBorder="1" applyAlignment="1">
      <alignment horizontal="center" vertical="center"/>
    </xf>
    <xf numFmtId="0" fontId="0" fillId="32" borderId="29" xfId="0" applyNumberFormat="1" applyFill="1" applyBorder="1" applyAlignment="1">
      <alignment horizontal="center" vertical="center"/>
    </xf>
    <xf numFmtId="0" fontId="0" fillId="0" borderId="67" xfId="0" applyNumberFormat="1" applyFill="1" applyBorder="1" applyAlignment="1" applyProtection="1">
      <alignment horizontal="center" vertical="center"/>
      <protection locked="0"/>
    </xf>
    <xf numFmtId="0" fontId="0" fillId="0" borderId="85" xfId="0" applyNumberFormat="1" applyFill="1" applyBorder="1" applyAlignment="1" applyProtection="1">
      <alignment horizontal="center" vertical="center"/>
      <protection locked="0"/>
    </xf>
    <xf numFmtId="0" fontId="0" fillId="0" borderId="28" xfId="0" applyNumberFormat="1" applyFill="1" applyBorder="1" applyAlignment="1">
      <alignment horizontal="center" vertical="center" shrinkToFit="1"/>
    </xf>
    <xf numFmtId="49" fontId="0" fillId="24" borderId="76" xfId="0" applyNumberFormat="1" applyFill="1" applyBorder="1" applyAlignment="1">
      <alignment horizontal="center" vertical="center"/>
    </xf>
    <xf numFmtId="49" fontId="0" fillId="24" borderId="28" xfId="0" applyNumberFormat="1" applyFill="1" applyBorder="1" applyAlignment="1">
      <alignment horizontal="center" vertical="center"/>
    </xf>
    <xf numFmtId="49" fontId="0" fillId="24" borderId="85" xfId="0" applyNumberFormat="1" applyFill="1" applyBorder="1" applyAlignment="1">
      <alignment horizontal="center" vertical="center"/>
    </xf>
    <xf numFmtId="49" fontId="0" fillId="24" borderId="76" xfId="0" applyNumberFormat="1" applyFill="1" applyBorder="1" applyAlignment="1">
      <alignment horizontal="left" vertical="center"/>
    </xf>
    <xf numFmtId="49" fontId="0" fillId="24" borderId="28" xfId="0" applyNumberFormat="1" applyFill="1" applyBorder="1" applyAlignment="1">
      <alignment horizontal="left" vertical="center"/>
    </xf>
    <xf numFmtId="49" fontId="0" fillId="24" borderId="85" xfId="0" applyNumberFormat="1" applyFill="1" applyBorder="1" applyAlignment="1">
      <alignment horizontal="left" vertical="center"/>
    </xf>
    <xf numFmtId="49" fontId="0" fillId="24" borderId="77" xfId="0" applyNumberFormat="1" applyFill="1" applyBorder="1" applyAlignment="1">
      <alignment horizontal="left" vertical="center"/>
    </xf>
    <xf numFmtId="0" fontId="0" fillId="24" borderId="84" xfId="0" applyNumberFormat="1" applyFill="1" applyBorder="1" applyAlignment="1">
      <alignment horizontal="center" vertical="center"/>
    </xf>
    <xf numFmtId="0" fontId="0" fillId="24" borderId="85" xfId="0" applyNumberFormat="1" applyFill="1" applyBorder="1" applyAlignment="1">
      <alignment horizontal="center" vertical="center"/>
    </xf>
    <xf numFmtId="0" fontId="0" fillId="24" borderId="76" xfId="0" applyNumberFormat="1" applyFill="1" applyBorder="1" applyAlignment="1">
      <alignment horizontal="center" vertical="center"/>
    </xf>
    <xf numFmtId="0" fontId="0" fillId="24" borderId="28" xfId="0" applyNumberFormat="1" applyFill="1" applyBorder="1" applyAlignment="1">
      <alignment horizontal="center" vertical="center"/>
    </xf>
    <xf numFmtId="0" fontId="0" fillId="24" borderId="77" xfId="0" applyNumberFormat="1" applyFill="1" applyBorder="1" applyAlignment="1">
      <alignment horizontal="center" vertical="center"/>
    </xf>
    <xf numFmtId="0" fontId="5" fillId="0" borderId="65" xfId="0" applyFont="1" applyFill="1" applyBorder="1" applyAlignment="1" applyProtection="1">
      <alignment horizontal="center" vertical="center"/>
    </xf>
    <xf numFmtId="0" fontId="5" fillId="0" borderId="66" xfId="0" applyFont="1" applyFill="1" applyBorder="1" applyAlignment="1" applyProtection="1">
      <alignment horizontal="center" vertical="center"/>
    </xf>
    <xf numFmtId="0" fontId="0" fillId="0" borderId="105" xfId="0" applyFill="1" applyBorder="1" applyAlignment="1" applyProtection="1">
      <alignment horizontal="center" vertical="center"/>
    </xf>
    <xf numFmtId="0" fontId="0" fillId="32" borderId="107" xfId="0" applyFill="1" applyBorder="1" applyAlignment="1">
      <alignment horizontal="center" vertical="center"/>
    </xf>
    <xf numFmtId="0" fontId="4" fillId="24" borderId="11" xfId="44" applyFill="1" applyBorder="1" applyAlignment="1" applyProtection="1">
      <alignment horizontal="center"/>
    </xf>
    <xf numFmtId="0" fontId="0" fillId="24" borderId="11" xfId="0" applyFill="1" applyBorder="1" applyAlignment="1">
      <alignment horizontal="center"/>
    </xf>
    <xf numFmtId="0" fontId="0" fillId="24" borderId="17" xfId="0" applyFill="1" applyBorder="1" applyAlignment="1">
      <alignment horizontal="center" vertical="center"/>
    </xf>
    <xf numFmtId="0" fontId="0" fillId="24" borderId="18" xfId="0" applyFill="1" applyBorder="1" applyAlignment="1">
      <alignment horizontal="center" vertical="center"/>
    </xf>
    <xf numFmtId="0" fontId="0" fillId="24" borderId="23" xfId="0" applyFill="1" applyBorder="1" applyAlignment="1">
      <alignment horizontal="center" vertical="center"/>
    </xf>
    <xf numFmtId="49" fontId="0" fillId="24" borderId="17" xfId="0" applyNumberFormat="1" applyFill="1" applyBorder="1" applyAlignment="1">
      <alignment horizontal="center" vertical="center"/>
    </xf>
    <xf numFmtId="49" fontId="0" fillId="24" borderId="18" xfId="0" applyNumberFormat="1" applyFill="1" applyBorder="1" applyAlignment="1">
      <alignment horizontal="center" vertical="center"/>
    </xf>
    <xf numFmtId="49" fontId="0" fillId="24" borderId="23" xfId="0" applyNumberFormat="1" applyFill="1" applyBorder="1" applyAlignment="1">
      <alignment horizontal="center" vertical="center"/>
    </xf>
    <xf numFmtId="0" fontId="0" fillId="24" borderId="17" xfId="0" applyNumberFormat="1" applyFill="1" applyBorder="1" applyAlignment="1">
      <alignment horizontal="center" vertical="center"/>
    </xf>
    <xf numFmtId="0" fontId="0" fillId="24" borderId="18" xfId="0" applyNumberFormat="1" applyFill="1" applyBorder="1" applyAlignment="1">
      <alignment horizontal="center" vertical="center"/>
    </xf>
    <xf numFmtId="0" fontId="0" fillId="24" borderId="23" xfId="0" applyNumberFormat="1" applyFill="1" applyBorder="1" applyAlignment="1">
      <alignment horizontal="center" vertical="center"/>
    </xf>
    <xf numFmtId="0" fontId="29" fillId="24" borderId="92" xfId="0" applyFont="1" applyFill="1" applyBorder="1" applyAlignment="1">
      <alignment horizontal="center" vertical="center" wrapText="1"/>
    </xf>
    <xf numFmtId="0" fontId="30" fillId="24" borderId="93" xfId="0" applyFont="1" applyFill="1" applyBorder="1" applyAlignment="1">
      <alignment horizontal="center" vertical="center"/>
    </xf>
    <xf numFmtId="0" fontId="30" fillId="24" borderId="94" xfId="0" applyFont="1" applyFill="1" applyBorder="1" applyAlignment="1">
      <alignment horizontal="center" vertical="center"/>
    </xf>
    <xf numFmtId="0" fontId="30" fillId="24" borderId="52" xfId="0" applyFont="1" applyFill="1" applyBorder="1" applyAlignment="1">
      <alignment horizontal="center" vertical="center"/>
    </xf>
    <xf numFmtId="0" fontId="30" fillId="24" borderId="0" xfId="0" applyFont="1" applyFill="1" applyBorder="1" applyAlignment="1">
      <alignment horizontal="center" vertical="center"/>
    </xf>
    <xf numFmtId="0" fontId="30" fillId="24" borderId="95" xfId="0" applyFont="1" applyFill="1" applyBorder="1" applyAlignment="1">
      <alignment horizontal="center" vertical="center"/>
    </xf>
    <xf numFmtId="0" fontId="30" fillId="24" borderId="53" xfId="0" applyFont="1" applyFill="1" applyBorder="1" applyAlignment="1">
      <alignment horizontal="center" vertical="center"/>
    </xf>
    <xf numFmtId="0" fontId="30" fillId="24" borderId="96" xfId="0" applyFont="1" applyFill="1" applyBorder="1" applyAlignment="1">
      <alignment horizontal="center" vertical="center"/>
    </xf>
    <xf numFmtId="0" fontId="30" fillId="24" borderId="97" xfId="0" applyFont="1" applyFill="1" applyBorder="1" applyAlignment="1">
      <alignment horizontal="center" vertical="center"/>
    </xf>
    <xf numFmtId="0" fontId="0" fillId="24" borderId="30" xfId="0" applyNumberFormat="1" applyFill="1" applyBorder="1" applyAlignment="1"/>
    <xf numFmtId="0" fontId="0" fillId="24" borderId="24" xfId="0" applyNumberFormat="1" applyFill="1" applyBorder="1" applyAlignment="1"/>
    <xf numFmtId="0" fontId="0" fillId="24" borderId="24" xfId="0" applyNumberFormat="1" applyFill="1" applyBorder="1" applyAlignment="1">
      <alignment horizontal="left" vertical="center"/>
    </xf>
    <xf numFmtId="0" fontId="0" fillId="24" borderId="89" xfId="0" applyNumberFormat="1" applyFill="1" applyBorder="1" applyAlignment="1">
      <alignment horizontal="left" vertical="center"/>
    </xf>
    <xf numFmtId="0" fontId="0" fillId="24" borderId="91" xfId="0" applyNumberFormat="1" applyFill="1" applyBorder="1" applyAlignment="1"/>
    <xf numFmtId="49" fontId="0" fillId="24" borderId="88" xfId="0" applyNumberFormat="1" applyFill="1" applyBorder="1" applyAlignment="1">
      <alignment horizontal="center" vertical="center"/>
    </xf>
    <xf numFmtId="0" fontId="0" fillId="24" borderId="30" xfId="0" applyNumberFormat="1" applyFill="1" applyBorder="1" applyAlignment="1">
      <alignment horizontal="left" vertical="center"/>
    </xf>
    <xf numFmtId="0" fontId="0" fillId="24" borderId="81" xfId="0" applyNumberFormat="1" applyFill="1" applyBorder="1" applyAlignment="1">
      <alignment horizontal="left" vertical="center"/>
    </xf>
    <xf numFmtId="0" fontId="0" fillId="24" borderId="83" xfId="0" applyNumberFormat="1" applyFill="1" applyBorder="1" applyAlignment="1"/>
    <xf numFmtId="0" fontId="0" fillId="0" borderId="20" xfId="0" applyBorder="1" applyAlignment="1">
      <alignment horizontal="left" vertical="center"/>
    </xf>
    <xf numFmtId="0" fontId="0" fillId="0" borderId="21" xfId="0" applyBorder="1" applyAlignment="1">
      <alignment horizontal="left" vertical="center"/>
    </xf>
    <xf numFmtId="0" fontId="0" fillId="32" borderId="20" xfId="0" applyFill="1" applyBorder="1" applyAlignment="1">
      <alignment horizontal="left" vertical="center"/>
    </xf>
    <xf numFmtId="0" fontId="0" fillId="32" borderId="21" xfId="0" applyFill="1" applyBorder="1" applyAlignment="1">
      <alignment horizontal="left" vertical="center"/>
    </xf>
    <xf numFmtId="0" fontId="0" fillId="32" borderId="22" xfId="0" applyFill="1"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0" fillId="32" borderId="17" xfId="0" applyFill="1" applyBorder="1" applyAlignment="1">
      <alignment horizontal="left" vertical="center"/>
    </xf>
    <xf numFmtId="0" fontId="0" fillId="32" borderId="18" xfId="0" applyFill="1" applyBorder="1" applyAlignment="1">
      <alignment horizontal="left" vertical="center"/>
    </xf>
    <xf numFmtId="0" fontId="0" fillId="32" borderId="19" xfId="0" applyFill="1" applyBorder="1" applyAlignment="1">
      <alignment horizontal="left" vertical="center"/>
    </xf>
    <xf numFmtId="0" fontId="0" fillId="0" borderId="19" xfId="0" applyBorder="1" applyAlignment="1">
      <alignment horizontal="lef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45" xfId="0" applyBorder="1" applyAlignment="1">
      <alignment horizontal="left" vertical="center"/>
    </xf>
    <xf numFmtId="0" fontId="0" fillId="0" borderId="33" xfId="0" applyBorder="1" applyAlignment="1">
      <alignment horizontal="left" vertical="center"/>
    </xf>
    <xf numFmtId="0" fontId="0" fillId="0" borderId="34" xfId="0" applyBorder="1" applyAlignment="1">
      <alignment horizontal="left" vertical="center"/>
    </xf>
    <xf numFmtId="0" fontId="0" fillId="0" borderId="51" xfId="0" applyBorder="1" applyAlignment="1">
      <alignment horizontal="center" vertical="center"/>
    </xf>
    <xf numFmtId="0" fontId="0" fillId="0" borderId="32" xfId="0" applyBorder="1" applyAlignment="1">
      <alignment horizontal="center" vertical="center"/>
    </xf>
    <xf numFmtId="0" fontId="0" fillId="0" borderId="40" xfId="0" applyBorder="1" applyAlignment="1">
      <alignment horizontal="left" vertical="center"/>
    </xf>
    <xf numFmtId="0" fontId="0" fillId="0" borderId="41" xfId="0" applyBorder="1" applyAlignment="1">
      <alignment horizontal="left" vertical="center"/>
    </xf>
    <xf numFmtId="0" fontId="0" fillId="0" borderId="126" xfId="0" applyBorder="1" applyAlignment="1">
      <alignment horizontal="center" vertical="center"/>
    </xf>
    <xf numFmtId="0" fontId="0" fillId="0" borderId="12" xfId="0" applyBorder="1" applyAlignment="1">
      <alignment horizontal="center" vertical="center"/>
    </xf>
    <xf numFmtId="0" fontId="0" fillId="0" borderId="12" xfId="0" applyBorder="1" applyAlignment="1"/>
    <xf numFmtId="0" fontId="0" fillId="0" borderId="50" xfId="0" applyBorder="1" applyAlignment="1"/>
    <xf numFmtId="0" fontId="0" fillId="0" borderId="20" xfId="0" applyBorder="1" applyAlignment="1"/>
    <xf numFmtId="0" fontId="0" fillId="0" borderId="21" xfId="0" applyBorder="1" applyAlignment="1"/>
    <xf numFmtId="0" fontId="0" fillId="0" borderId="22" xfId="0" applyBorder="1" applyAlignment="1"/>
    <xf numFmtId="0" fontId="0" fillId="0" borderId="11" xfId="0" applyBorder="1" applyAlignment="1"/>
    <xf numFmtId="0" fontId="0" fillId="0" borderId="49" xfId="0" applyBorder="1" applyAlignment="1"/>
    <xf numFmtId="0" fontId="0" fillId="0" borderId="17" xfId="0" applyBorder="1" applyAlignment="1"/>
    <xf numFmtId="0" fontId="0" fillId="0" borderId="18" xfId="0" applyBorder="1" applyAlignment="1"/>
    <xf numFmtId="0" fontId="0" fillId="0" borderId="19" xfId="0" applyBorder="1" applyAlignment="1"/>
    <xf numFmtId="0" fontId="0" fillId="0" borderId="100" xfId="0" applyBorder="1" applyAlignment="1">
      <alignment horizontal="center" vertical="center"/>
    </xf>
    <xf numFmtId="0" fontId="0" fillId="0" borderId="11" xfId="0" applyBorder="1" applyAlignment="1">
      <alignment horizontal="center" vertical="center"/>
    </xf>
    <xf numFmtId="0" fontId="0" fillId="0" borderId="118" xfId="0" applyBorder="1" applyAlignment="1">
      <alignment horizontal="center" vertical="center" shrinkToFit="1"/>
    </xf>
    <xf numFmtId="0" fontId="0" fillId="0" borderId="58" xfId="0" applyBorder="1" applyAlignment="1">
      <alignment horizontal="center" vertical="center" shrinkToFit="1"/>
    </xf>
    <xf numFmtId="0" fontId="0" fillId="0" borderId="59" xfId="0" applyBorder="1" applyAlignment="1">
      <alignment horizontal="center" vertical="center" shrinkToFit="1"/>
    </xf>
    <xf numFmtId="0" fontId="0" fillId="0" borderId="45" xfId="0" applyBorder="1" applyAlignment="1"/>
    <xf numFmtId="0" fontId="0" fillId="0" borderId="33" xfId="0" applyBorder="1" applyAlignment="1"/>
    <xf numFmtId="0" fontId="0" fillId="0" borderId="34" xfId="0" applyBorder="1" applyAlignment="1"/>
    <xf numFmtId="0" fontId="0" fillId="24" borderId="28" xfId="0" applyNumberFormat="1" applyFill="1" applyBorder="1" applyAlignment="1">
      <alignment horizontal="left" vertical="center"/>
    </xf>
    <xf numFmtId="0" fontId="0" fillId="24" borderId="85" xfId="0" applyNumberFormat="1" applyFill="1" applyBorder="1" applyAlignment="1">
      <alignment horizontal="left" vertical="center"/>
    </xf>
    <xf numFmtId="0" fontId="0" fillId="24" borderId="77" xfId="0" applyNumberFormat="1" applyFill="1" applyBorder="1" applyAlignment="1">
      <alignment horizontal="left" vertical="center"/>
    </xf>
    <xf numFmtId="49" fontId="0" fillId="24" borderId="84" xfId="0" applyNumberFormat="1" applyFill="1" applyBorder="1" applyAlignment="1">
      <alignment horizontal="center" vertical="center"/>
    </xf>
    <xf numFmtId="0" fontId="5" fillId="24" borderId="124" xfId="0" applyFont="1" applyFill="1" applyBorder="1" applyAlignment="1">
      <alignment horizontal="center" vertical="center"/>
    </xf>
    <xf numFmtId="0" fontId="0" fillId="24" borderId="125" xfId="0" applyFill="1" applyBorder="1" applyAlignment="1"/>
    <xf numFmtId="0" fontId="0" fillId="24" borderId="125" xfId="0" applyFill="1" applyBorder="1" applyAlignment="1">
      <alignment horizontal="center" vertical="center"/>
    </xf>
    <xf numFmtId="0" fontId="0" fillId="24" borderId="105" xfId="0" applyFill="1" applyBorder="1" applyAlignment="1" applyProtection="1">
      <alignment horizontal="center" vertical="center"/>
    </xf>
    <xf numFmtId="0" fontId="5" fillId="24" borderId="106" xfId="0" applyFont="1" applyFill="1" applyBorder="1" applyAlignment="1">
      <alignment horizontal="center" vertical="center" shrinkToFit="1"/>
    </xf>
    <xf numFmtId="49" fontId="0" fillId="24" borderId="99" xfId="0" applyNumberFormat="1" applyFill="1" applyBorder="1" applyAlignment="1">
      <alignment horizontal="center" vertical="center"/>
    </xf>
    <xf numFmtId="0" fontId="0" fillId="24" borderId="102" xfId="0" applyFill="1" applyBorder="1" applyAlignment="1">
      <alignment horizontal="center" vertical="center"/>
    </xf>
    <xf numFmtId="0" fontId="0" fillId="24" borderId="126" xfId="0" applyFill="1" applyBorder="1" applyAlignment="1"/>
    <xf numFmtId="0" fontId="0" fillId="24" borderId="12" xfId="0" applyFill="1" applyBorder="1" applyAlignment="1"/>
    <xf numFmtId="0" fontId="0" fillId="24" borderId="127" xfId="0" applyFill="1" applyBorder="1" applyAlignment="1"/>
    <xf numFmtId="0" fontId="0" fillId="24" borderId="61" xfId="0" applyFill="1" applyBorder="1" applyAlignment="1">
      <alignment horizontal="center"/>
    </xf>
    <xf numFmtId="0" fontId="0" fillId="24" borderId="12" xfId="0" applyFill="1" applyBorder="1" applyAlignment="1">
      <alignment horizontal="center"/>
    </xf>
    <xf numFmtId="0" fontId="0" fillId="24" borderId="50" xfId="0" applyFill="1" applyBorder="1" applyAlignment="1">
      <alignment horizontal="center"/>
    </xf>
    <xf numFmtId="0" fontId="0" fillId="26" borderId="128" xfId="0" applyFill="1" applyBorder="1" applyAlignment="1">
      <alignment horizontal="center" vertical="center"/>
    </xf>
    <xf numFmtId="0" fontId="0" fillId="26" borderId="129" xfId="0" applyFill="1" applyBorder="1" applyAlignment="1">
      <alignment horizontal="center" vertical="center"/>
    </xf>
    <xf numFmtId="0" fontId="0" fillId="26" borderId="130" xfId="0" applyFill="1" applyBorder="1" applyAlignment="1">
      <alignment horizontal="center" vertical="center"/>
    </xf>
    <xf numFmtId="0" fontId="0" fillId="26" borderId="131" xfId="0" applyFill="1" applyBorder="1" applyAlignment="1">
      <alignment horizontal="center" vertical="center"/>
    </xf>
    <xf numFmtId="0" fontId="0" fillId="26" borderId="132" xfId="0" applyFill="1" applyBorder="1" applyAlignment="1">
      <alignment horizontal="center" vertical="center"/>
    </xf>
    <xf numFmtId="5" fontId="0" fillId="26" borderId="129" xfId="0" applyNumberFormat="1" applyFill="1" applyBorder="1" applyAlignment="1">
      <alignment vertical="center"/>
    </xf>
    <xf numFmtId="0" fontId="0" fillId="26" borderId="129" xfId="0" applyFill="1" applyBorder="1" applyAlignment="1">
      <alignment vertical="center"/>
    </xf>
    <xf numFmtId="0" fontId="0" fillId="26" borderId="133" xfId="0" applyFill="1" applyBorder="1" applyAlignment="1">
      <alignment vertical="center"/>
    </xf>
    <xf numFmtId="0" fontId="0" fillId="24" borderId="111" xfId="0" applyFill="1" applyBorder="1" applyAlignment="1">
      <alignment horizontal="center" vertical="center"/>
    </xf>
    <xf numFmtId="0" fontId="0" fillId="24" borderId="100" xfId="0" applyFill="1" applyBorder="1" applyAlignment="1"/>
    <xf numFmtId="0" fontId="0" fillId="24" borderId="114" xfId="0" applyFill="1" applyBorder="1" applyAlignment="1"/>
    <xf numFmtId="0" fontId="0" fillId="24" borderId="113" xfId="0" applyFill="1" applyBorder="1" applyAlignment="1">
      <alignment horizontal="center"/>
    </xf>
    <xf numFmtId="0" fontId="0" fillId="24" borderId="18" xfId="0" applyFill="1" applyBorder="1" applyAlignment="1">
      <alignment horizontal="center"/>
    </xf>
    <xf numFmtId="0" fontId="0" fillId="24" borderId="19" xfId="0" applyFill="1" applyBorder="1" applyAlignment="1">
      <alignment horizontal="center"/>
    </xf>
    <xf numFmtId="0" fontId="0" fillId="24" borderId="118" xfId="0" applyFill="1" applyBorder="1" applyAlignment="1">
      <alignment horizontal="center" vertical="center"/>
    </xf>
    <xf numFmtId="0" fontId="0" fillId="24" borderId="15" xfId="0" applyFill="1" applyBorder="1" applyAlignment="1">
      <alignment horizontal="center" vertical="center"/>
    </xf>
    <xf numFmtId="5" fontId="0" fillId="24" borderId="15" xfId="0" applyNumberFormat="1" applyFill="1" applyBorder="1" applyAlignment="1">
      <alignment vertical="center"/>
    </xf>
    <xf numFmtId="5" fontId="0" fillId="24" borderId="123" xfId="0" applyNumberFormat="1" applyFill="1" applyBorder="1" applyAlignment="1">
      <alignment vertical="center"/>
    </xf>
    <xf numFmtId="0" fontId="0" fillId="24" borderId="121" xfId="0" applyFill="1" applyBorder="1" applyAlignment="1">
      <alignment horizontal="center" vertical="center"/>
    </xf>
    <xf numFmtId="0" fontId="0" fillId="24" borderId="16" xfId="0" applyFill="1" applyBorder="1" applyAlignment="1">
      <alignment horizontal="center" vertical="center"/>
    </xf>
    <xf numFmtId="0" fontId="0" fillId="24" borderId="16" xfId="0" applyFill="1" applyBorder="1" applyAlignment="1">
      <alignment horizontal="center" vertical="center" wrapText="1"/>
    </xf>
    <xf numFmtId="5" fontId="0" fillId="24" borderId="16" xfId="0" applyNumberFormat="1" applyFill="1" applyBorder="1" applyAlignment="1">
      <alignment vertical="center"/>
    </xf>
    <xf numFmtId="5" fontId="0" fillId="24" borderId="122" xfId="0" applyNumberFormat="1" applyFill="1" applyBorder="1" applyAlignment="1">
      <alignment vertical="center"/>
    </xf>
    <xf numFmtId="5" fontId="0" fillId="24" borderId="11" xfId="0" applyNumberFormat="1" applyFill="1" applyBorder="1" applyAlignment="1">
      <alignment vertical="center"/>
    </xf>
    <xf numFmtId="5" fontId="0" fillId="24" borderId="49" xfId="0" applyNumberFormat="1" applyFill="1" applyBorder="1" applyAlignment="1">
      <alignment vertical="center"/>
    </xf>
    <xf numFmtId="0" fontId="0" fillId="0" borderId="54" xfId="0" applyBorder="1" applyAlignment="1">
      <alignment horizontal="center" vertical="center"/>
    </xf>
    <xf numFmtId="0" fontId="0" fillId="0" borderId="23" xfId="0" applyBorder="1" applyAlignment="1">
      <alignment horizontal="center" vertical="center"/>
    </xf>
    <xf numFmtId="0" fontId="0" fillId="24" borderId="101" xfId="0" applyFill="1" applyBorder="1" applyAlignment="1">
      <alignment horizontal="center" vertical="center"/>
    </xf>
    <xf numFmtId="0" fontId="0" fillId="24" borderId="107" xfId="0" applyFill="1" applyBorder="1" applyAlignment="1"/>
    <xf numFmtId="0" fontId="0" fillId="24" borderId="110" xfId="0" applyFill="1" applyBorder="1" applyAlignment="1">
      <alignment horizontal="center"/>
    </xf>
    <xf numFmtId="0" fontId="0" fillId="24" borderId="99" xfId="0" applyFill="1" applyBorder="1" applyAlignment="1">
      <alignment horizontal="center"/>
    </xf>
    <xf numFmtId="0" fontId="0" fillId="24" borderId="111" xfId="0" applyFill="1" applyBorder="1" applyAlignment="1">
      <alignment horizont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24" borderId="54" xfId="0" applyFill="1" applyBorder="1" applyAlignment="1">
      <alignment horizontal="left"/>
    </xf>
    <xf numFmtId="0" fontId="0" fillId="24" borderId="18" xfId="0" applyFill="1" applyBorder="1" applyAlignment="1">
      <alignment horizontal="left"/>
    </xf>
    <xf numFmtId="0" fontId="0" fillId="24" borderId="112" xfId="0" applyFill="1" applyBorder="1" applyAlignment="1">
      <alignment horizontal="left"/>
    </xf>
    <xf numFmtId="0" fontId="0" fillId="32" borderId="46" xfId="0" applyFill="1" applyBorder="1" applyAlignment="1">
      <alignment horizontal="center" vertical="center"/>
    </xf>
    <xf numFmtId="0" fontId="0" fillId="32" borderId="47" xfId="0" applyFill="1" applyBorder="1" applyAlignment="1">
      <alignment horizontal="center" vertical="center"/>
    </xf>
    <xf numFmtId="0" fontId="0" fillId="32" borderId="48" xfId="0" applyFill="1" applyBorder="1" applyAlignment="1">
      <alignment horizontal="center" vertical="center"/>
    </xf>
    <xf numFmtId="31" fontId="0" fillId="24" borderId="23" xfId="0" applyNumberFormat="1" applyFill="1" applyBorder="1" applyAlignment="1">
      <alignment horizontal="center"/>
    </xf>
    <xf numFmtId="0" fontId="0" fillId="24" borderId="49" xfId="0" applyFill="1" applyBorder="1" applyAlignment="1">
      <alignment horizont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115" xfId="0" applyBorder="1" applyAlignment="1"/>
    <xf numFmtId="0" fontId="0" fillId="0" borderId="116" xfId="0" applyBorder="1" applyAlignment="1"/>
    <xf numFmtId="0" fontId="0" fillId="0" borderId="117" xfId="0" applyBorder="1" applyAlignment="1"/>
    <xf numFmtId="0" fontId="0" fillId="0" borderId="70" xfId="0" applyBorder="1" applyAlignment="1">
      <alignment horizontal="center" vertical="center"/>
    </xf>
    <xf numFmtId="0" fontId="0" fillId="0" borderId="115" xfId="0" applyBorder="1" applyAlignment="1">
      <alignment horizontal="left" vertical="center"/>
    </xf>
    <xf numFmtId="0" fontId="0" fillId="0" borderId="116" xfId="0" applyBorder="1" applyAlignment="1">
      <alignment horizontal="left" vertical="center"/>
    </xf>
    <xf numFmtId="0" fontId="0" fillId="0" borderId="117" xfId="0" applyBorder="1" applyAlignment="1">
      <alignment horizontal="left" vertical="center"/>
    </xf>
    <xf numFmtId="0" fontId="0" fillId="32" borderId="57" xfId="0" applyFill="1" applyBorder="1" applyAlignment="1">
      <alignment horizontal="center" vertical="center"/>
    </xf>
    <xf numFmtId="0" fontId="0" fillId="32" borderId="58" xfId="0" applyFill="1" applyBorder="1" applyAlignment="1">
      <alignment horizontal="center" vertical="center"/>
    </xf>
    <xf numFmtId="0" fontId="0" fillId="32" borderId="59" xfId="0" applyFill="1" applyBorder="1" applyAlignment="1">
      <alignment horizontal="center" vertical="center"/>
    </xf>
    <xf numFmtId="0" fontId="0" fillId="32" borderId="115" xfId="0" applyFill="1" applyBorder="1" applyAlignment="1">
      <alignment horizontal="left" vertical="center"/>
    </xf>
    <xf numFmtId="0" fontId="0" fillId="32" borderId="116" xfId="0" applyFill="1" applyBorder="1" applyAlignment="1">
      <alignment horizontal="left" vertical="center"/>
    </xf>
    <xf numFmtId="0" fontId="0" fillId="32" borderId="117" xfId="0" applyFill="1" applyBorder="1" applyAlignment="1">
      <alignment horizontal="left" vertical="center"/>
    </xf>
    <xf numFmtId="0" fontId="0" fillId="24" borderId="118" xfId="0" applyFill="1" applyBorder="1" applyAlignment="1"/>
    <xf numFmtId="0" fontId="0" fillId="24" borderId="15" xfId="0" applyFill="1" applyBorder="1" applyAlignment="1"/>
    <xf numFmtId="0" fontId="0" fillId="24" borderId="119" xfId="0" applyFill="1" applyBorder="1" applyAlignment="1"/>
    <xf numFmtId="0" fontId="0" fillId="24" borderId="23" xfId="0" applyFill="1" applyBorder="1" applyAlignment="1">
      <alignment horizontal="center"/>
    </xf>
    <xf numFmtId="49" fontId="0" fillId="24" borderId="113" xfId="0" applyNumberFormat="1" applyFill="1" applyBorder="1" applyAlignment="1">
      <alignment horizontal="center"/>
    </xf>
    <xf numFmtId="0" fontId="0" fillId="24" borderId="17" xfId="0" applyFill="1" applyBorder="1" applyAlignment="1">
      <alignment horizontal="center"/>
    </xf>
    <xf numFmtId="0" fontId="0" fillId="24" borderId="17" xfId="0" applyNumberFormat="1" applyFill="1" applyBorder="1" applyAlignment="1">
      <alignment horizontal="center"/>
    </xf>
    <xf numFmtId="0" fontId="0" fillId="24" borderId="18" xfId="0" applyNumberFormat="1" applyFill="1" applyBorder="1" applyAlignment="1">
      <alignment horizontal="center"/>
    </xf>
    <xf numFmtId="0" fontId="0" fillId="24" borderId="19" xfId="0" applyNumberFormat="1" applyFill="1" applyBorder="1" applyAlignment="1">
      <alignment horizontal="center"/>
    </xf>
    <xf numFmtId="0" fontId="0" fillId="24" borderId="32" xfId="0" applyFill="1" applyBorder="1" applyAlignment="1">
      <alignment shrinkToFit="1"/>
    </xf>
    <xf numFmtId="0" fontId="0" fillId="24" borderId="33" xfId="0" applyFill="1" applyBorder="1" applyAlignment="1">
      <alignment shrinkToFit="1"/>
    </xf>
    <xf numFmtId="0" fontId="0" fillId="24" borderId="120" xfId="0" applyFill="1" applyBorder="1" applyAlignment="1">
      <alignment shrinkToFit="1"/>
    </xf>
    <xf numFmtId="0" fontId="0" fillId="0" borderId="40" xfId="0" applyBorder="1" applyAlignment="1"/>
    <xf numFmtId="0" fontId="0" fillId="0" borderId="41" xfId="0" applyBorder="1" applyAlignment="1"/>
    <xf numFmtId="0" fontId="0" fillId="0" borderId="74" xfId="0" applyBorder="1" applyAlignment="1"/>
    <xf numFmtId="0" fontId="0" fillId="24" borderId="54" xfId="0" applyFill="1" applyBorder="1" applyAlignment="1"/>
    <xf numFmtId="0" fontId="0" fillId="24" borderId="18" xfId="0" applyFill="1" applyBorder="1" applyAlignment="1"/>
    <xf numFmtId="0" fontId="0" fillId="24" borderId="112" xfId="0" applyFill="1" applyBorder="1" applyAlignment="1"/>
    <xf numFmtId="0" fontId="29" fillId="24" borderId="93" xfId="0" applyFont="1" applyFill="1" applyBorder="1" applyAlignment="1">
      <alignment horizontal="center" vertical="center" wrapText="1"/>
    </xf>
    <xf numFmtId="0" fontId="29" fillId="24" borderId="94" xfId="0" applyFont="1" applyFill="1" applyBorder="1" applyAlignment="1">
      <alignment horizontal="center" vertical="center" wrapText="1"/>
    </xf>
    <xf numFmtId="0" fontId="29" fillId="24" borderId="52" xfId="0" applyFont="1" applyFill="1" applyBorder="1" applyAlignment="1">
      <alignment horizontal="center" vertical="center" wrapText="1"/>
    </xf>
    <xf numFmtId="0" fontId="29" fillId="24" borderId="0" xfId="0" applyFont="1" applyFill="1" applyBorder="1" applyAlignment="1">
      <alignment horizontal="center" vertical="center" wrapText="1"/>
    </xf>
    <xf numFmtId="0" fontId="29" fillId="24" borderId="95" xfId="0" applyFont="1" applyFill="1" applyBorder="1" applyAlignment="1">
      <alignment horizontal="center" vertical="center" wrapText="1"/>
    </xf>
    <xf numFmtId="0" fontId="29" fillId="24" borderId="53" xfId="0" applyFont="1" applyFill="1" applyBorder="1" applyAlignment="1">
      <alignment horizontal="center" vertical="center" wrapText="1"/>
    </xf>
    <xf numFmtId="0" fontId="29" fillId="24" borderId="96" xfId="0" applyFont="1" applyFill="1" applyBorder="1" applyAlignment="1">
      <alignment horizontal="center" vertical="center" wrapText="1"/>
    </xf>
    <xf numFmtId="0" fontId="29" fillId="24" borderId="97" xfId="0" applyFont="1" applyFill="1" applyBorder="1" applyAlignment="1">
      <alignment horizontal="center" vertical="center" wrapText="1"/>
    </xf>
    <xf numFmtId="0" fontId="0" fillId="24" borderId="98" xfId="0" applyFill="1" applyBorder="1" applyAlignment="1"/>
    <xf numFmtId="0" fontId="0" fillId="24" borderId="109" xfId="0" applyFill="1" applyBorder="1" applyAlignment="1"/>
    <xf numFmtId="0" fontId="29" fillId="24" borderId="93" xfId="0" applyFont="1" applyFill="1" applyBorder="1" applyAlignment="1">
      <alignment horizontal="center" vertical="center"/>
    </xf>
    <xf numFmtId="0" fontId="29" fillId="24" borderId="94" xfId="0" applyFont="1" applyFill="1" applyBorder="1" applyAlignment="1">
      <alignment horizontal="center" vertical="center"/>
    </xf>
    <xf numFmtId="0" fontId="29" fillId="24" borderId="52" xfId="0" applyFont="1" applyFill="1" applyBorder="1" applyAlignment="1">
      <alignment horizontal="center" vertical="center"/>
    </xf>
    <xf numFmtId="0" fontId="29" fillId="24" borderId="0" xfId="0" applyFont="1" applyFill="1" applyBorder="1" applyAlignment="1">
      <alignment horizontal="center" vertical="center"/>
    </xf>
    <xf numFmtId="0" fontId="29" fillId="24" borderId="95" xfId="0" applyFont="1" applyFill="1" applyBorder="1" applyAlignment="1">
      <alignment horizontal="center" vertical="center"/>
    </xf>
    <xf numFmtId="0" fontId="29" fillId="24" borderId="53" xfId="0" applyFont="1" applyFill="1" applyBorder="1" applyAlignment="1">
      <alignment horizontal="center" vertical="center"/>
    </xf>
    <xf numFmtId="0" fontId="29" fillId="24" borderId="96" xfId="0" applyFont="1" applyFill="1" applyBorder="1" applyAlignment="1">
      <alignment horizontal="center" vertical="center"/>
    </xf>
    <xf numFmtId="0" fontId="29" fillId="24" borderId="97" xfId="0" applyFont="1" applyFill="1" applyBorder="1" applyAlignment="1">
      <alignment horizontal="center" vertical="center"/>
    </xf>
  </cellXfs>
  <cellStyles count="49">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heck Cell" xfId="27" xr:uid="{00000000-0005-0000-0000-00001A000000}"/>
    <cellStyle name="Explanatory Text" xfId="28" xr:uid="{00000000-0005-0000-0000-00001B000000}"/>
    <cellStyle name="Good" xfId="29" xr:uid="{00000000-0005-0000-0000-00001C000000}"/>
    <cellStyle name="Heading 1" xfId="30" xr:uid="{00000000-0005-0000-0000-00001D000000}"/>
    <cellStyle name="Heading 2" xfId="31" xr:uid="{00000000-0005-0000-0000-00001E000000}"/>
    <cellStyle name="Heading 3" xfId="32" xr:uid="{00000000-0005-0000-0000-00001F000000}"/>
    <cellStyle name="Heading 4" xfId="33" xr:uid="{00000000-0005-0000-0000-000020000000}"/>
    <cellStyle name="Input" xfId="34" xr:uid="{00000000-0005-0000-0000-000021000000}"/>
    <cellStyle name="Linked Cell" xfId="35" xr:uid="{00000000-0005-0000-0000-000022000000}"/>
    <cellStyle name="Neutral" xfId="36" xr:uid="{00000000-0005-0000-0000-000023000000}"/>
    <cellStyle name="Normal_Revised Scoresheet for multi scores" xfId="37" xr:uid="{00000000-0005-0000-0000-000024000000}"/>
    <cellStyle name="Note" xfId="38" xr:uid="{00000000-0005-0000-0000-000025000000}"/>
    <cellStyle name="Output" xfId="39" xr:uid="{00000000-0005-0000-0000-000026000000}"/>
    <cellStyle name="Standard_KURBEWER" xfId="40" xr:uid="{00000000-0005-0000-0000-000027000000}"/>
    <cellStyle name="Title" xfId="41" xr:uid="{00000000-0005-0000-0000-000028000000}"/>
    <cellStyle name="Total" xfId="42" xr:uid="{00000000-0005-0000-0000-000029000000}"/>
    <cellStyle name="Warning Text" xfId="43" xr:uid="{00000000-0005-0000-0000-00002A000000}"/>
    <cellStyle name="ハイパーリンク" xfId="44" builtinId="8"/>
    <cellStyle name="標準" xfId="0" builtinId="0"/>
    <cellStyle name="標準 2" xfId="45" xr:uid="{00000000-0005-0000-0000-00002D000000}"/>
    <cellStyle name="標準 3" xfId="46" xr:uid="{00000000-0005-0000-0000-00002E000000}"/>
    <cellStyle name="標準 4" xfId="47" xr:uid="{00000000-0005-0000-0000-00002F000000}"/>
    <cellStyle name="標準_Book1" xfId="48" xr:uid="{00000000-0005-0000-0000-000030000000}"/>
  </cellStyles>
  <dxfs count="4">
    <dxf>
      <font>
        <color rgb="FFFF0000"/>
      </font>
      <fill>
        <patternFill>
          <bgColor rgb="FFFFFF00"/>
        </patternFill>
      </fill>
    </dxf>
    <dxf>
      <fill>
        <patternFill patternType="none">
          <bgColor auto="1"/>
        </patternFill>
      </fill>
    </dxf>
    <dxf>
      <font>
        <color rgb="FFFF0000"/>
      </font>
      <fill>
        <patternFill>
          <bgColor rgb="FFFFFF00"/>
        </patternFill>
      </fill>
    </dxf>
    <dxf>
      <fill>
        <patternFill patternType="none">
          <bgColor auto="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9525</xdr:colOff>
      <xdr:row>30</xdr:row>
      <xdr:rowOff>19050</xdr:rowOff>
    </xdr:from>
    <xdr:to>
      <xdr:col>24</xdr:col>
      <xdr:colOff>104775</xdr:colOff>
      <xdr:row>42</xdr:row>
      <xdr:rowOff>0</xdr:rowOff>
    </xdr:to>
    <xdr:pic>
      <xdr:nvPicPr>
        <xdr:cNvPr id="15962" name="Picture 1">
          <a:extLst>
            <a:ext uri="{FF2B5EF4-FFF2-40B4-BE49-F238E27FC236}">
              <a16:creationId xmlns:a16="http://schemas.microsoft.com/office/drawing/2014/main" id="{00000000-0008-0000-0000-00005A3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123825</xdr:colOff>
      <xdr:row>144</xdr:row>
      <xdr:rowOff>76200</xdr:rowOff>
    </xdr:from>
    <xdr:to>
      <xdr:col>14</xdr:col>
      <xdr:colOff>28575</xdr:colOff>
      <xdr:row>145</xdr:row>
      <xdr:rowOff>85725</xdr:rowOff>
    </xdr:to>
    <xdr:sp macro="" textlink="">
      <xdr:nvSpPr>
        <xdr:cNvPr id="15963" name="AutoShape 2">
          <a:extLst>
            <a:ext uri="{FF2B5EF4-FFF2-40B4-BE49-F238E27FC236}">
              <a16:creationId xmlns:a16="http://schemas.microsoft.com/office/drawing/2014/main" id="{00000000-0008-0000-0000-00005B3E0000}"/>
            </a:ext>
          </a:extLst>
        </xdr:cNvPr>
        <xdr:cNvSpPr>
          <a:spLocks noChangeArrowheads="1"/>
        </xdr:cNvSpPr>
      </xdr:nvSpPr>
      <xdr:spPr bwMode="auto">
        <a:xfrm>
          <a:off x="2314575" y="2874645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21</xdr:col>
      <xdr:colOff>133350</xdr:colOff>
      <xdr:row>144</xdr:row>
      <xdr:rowOff>76200</xdr:rowOff>
    </xdr:from>
    <xdr:to>
      <xdr:col>24</xdr:col>
      <xdr:colOff>38100</xdr:colOff>
      <xdr:row>145</xdr:row>
      <xdr:rowOff>85725</xdr:rowOff>
    </xdr:to>
    <xdr:sp macro="" textlink="">
      <xdr:nvSpPr>
        <xdr:cNvPr id="15964" name="AutoShape 3">
          <a:extLst>
            <a:ext uri="{FF2B5EF4-FFF2-40B4-BE49-F238E27FC236}">
              <a16:creationId xmlns:a16="http://schemas.microsoft.com/office/drawing/2014/main" id="{00000000-0008-0000-0000-00005C3E0000}"/>
            </a:ext>
          </a:extLst>
        </xdr:cNvPr>
        <xdr:cNvSpPr>
          <a:spLocks noChangeArrowheads="1"/>
        </xdr:cNvSpPr>
      </xdr:nvSpPr>
      <xdr:spPr bwMode="auto">
        <a:xfrm>
          <a:off x="4133850" y="2874645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31</xdr:col>
      <xdr:colOff>123825</xdr:colOff>
      <xdr:row>144</xdr:row>
      <xdr:rowOff>85725</xdr:rowOff>
    </xdr:from>
    <xdr:to>
      <xdr:col>34</xdr:col>
      <xdr:colOff>28575</xdr:colOff>
      <xdr:row>145</xdr:row>
      <xdr:rowOff>95250</xdr:rowOff>
    </xdr:to>
    <xdr:sp macro="" textlink="">
      <xdr:nvSpPr>
        <xdr:cNvPr id="15965" name="AutoShape 4">
          <a:extLst>
            <a:ext uri="{FF2B5EF4-FFF2-40B4-BE49-F238E27FC236}">
              <a16:creationId xmlns:a16="http://schemas.microsoft.com/office/drawing/2014/main" id="{00000000-0008-0000-0000-00005D3E0000}"/>
            </a:ext>
          </a:extLst>
        </xdr:cNvPr>
        <xdr:cNvSpPr>
          <a:spLocks noChangeArrowheads="1"/>
        </xdr:cNvSpPr>
      </xdr:nvSpPr>
      <xdr:spPr bwMode="auto">
        <a:xfrm>
          <a:off x="5934075" y="28755975"/>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25</xdr:col>
      <xdr:colOff>28575</xdr:colOff>
      <xdr:row>65</xdr:row>
      <xdr:rowOff>28575</xdr:rowOff>
    </xdr:from>
    <xdr:to>
      <xdr:col>25</xdr:col>
      <xdr:colOff>161925</xdr:colOff>
      <xdr:row>81</xdr:row>
      <xdr:rowOff>0</xdr:rowOff>
    </xdr:to>
    <xdr:sp macro="" textlink="">
      <xdr:nvSpPr>
        <xdr:cNvPr id="15967" name="AutoShape 6">
          <a:extLst>
            <a:ext uri="{FF2B5EF4-FFF2-40B4-BE49-F238E27FC236}">
              <a16:creationId xmlns:a16="http://schemas.microsoft.com/office/drawing/2014/main" id="{00000000-0008-0000-0000-00005F3E0000}"/>
            </a:ext>
          </a:extLst>
        </xdr:cNvPr>
        <xdr:cNvSpPr>
          <a:spLocks/>
        </xdr:cNvSpPr>
      </xdr:nvSpPr>
      <xdr:spPr bwMode="auto">
        <a:xfrm>
          <a:off x="4752975" y="1532572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123825</xdr:colOff>
      <xdr:row>144</xdr:row>
      <xdr:rowOff>76200</xdr:rowOff>
    </xdr:from>
    <xdr:to>
      <xdr:col>14</xdr:col>
      <xdr:colOff>28575</xdr:colOff>
      <xdr:row>145</xdr:row>
      <xdr:rowOff>85725</xdr:rowOff>
    </xdr:to>
    <xdr:sp macro="" textlink="">
      <xdr:nvSpPr>
        <xdr:cNvPr id="15969" name="AutoShape 2">
          <a:extLst>
            <a:ext uri="{FF2B5EF4-FFF2-40B4-BE49-F238E27FC236}">
              <a16:creationId xmlns:a16="http://schemas.microsoft.com/office/drawing/2014/main" id="{00000000-0008-0000-0000-0000613E0000}"/>
            </a:ext>
          </a:extLst>
        </xdr:cNvPr>
        <xdr:cNvSpPr>
          <a:spLocks noChangeArrowheads="1"/>
        </xdr:cNvSpPr>
      </xdr:nvSpPr>
      <xdr:spPr bwMode="auto">
        <a:xfrm>
          <a:off x="2314575" y="2874645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editAs="oneCell">
    <xdr:from>
      <xdr:col>3</xdr:col>
      <xdr:colOff>9525</xdr:colOff>
      <xdr:row>30</xdr:row>
      <xdr:rowOff>19050</xdr:rowOff>
    </xdr:from>
    <xdr:to>
      <xdr:col>24</xdr:col>
      <xdr:colOff>104775</xdr:colOff>
      <xdr:row>42</xdr:row>
      <xdr:rowOff>0</xdr:rowOff>
    </xdr:to>
    <xdr:pic>
      <xdr:nvPicPr>
        <xdr:cNvPr id="15970" name="Picture 1">
          <a:extLst>
            <a:ext uri="{FF2B5EF4-FFF2-40B4-BE49-F238E27FC236}">
              <a16:creationId xmlns:a16="http://schemas.microsoft.com/office/drawing/2014/main" id="{00000000-0008-0000-0000-0000623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123825</xdr:colOff>
      <xdr:row>144</xdr:row>
      <xdr:rowOff>76200</xdr:rowOff>
    </xdr:from>
    <xdr:to>
      <xdr:col>14</xdr:col>
      <xdr:colOff>28575</xdr:colOff>
      <xdr:row>145</xdr:row>
      <xdr:rowOff>85725</xdr:rowOff>
    </xdr:to>
    <xdr:sp macro="" textlink="">
      <xdr:nvSpPr>
        <xdr:cNvPr id="15971" name="AutoShape 2">
          <a:extLst>
            <a:ext uri="{FF2B5EF4-FFF2-40B4-BE49-F238E27FC236}">
              <a16:creationId xmlns:a16="http://schemas.microsoft.com/office/drawing/2014/main" id="{00000000-0008-0000-0000-0000633E0000}"/>
            </a:ext>
          </a:extLst>
        </xdr:cNvPr>
        <xdr:cNvSpPr>
          <a:spLocks noChangeArrowheads="1"/>
        </xdr:cNvSpPr>
      </xdr:nvSpPr>
      <xdr:spPr bwMode="auto">
        <a:xfrm>
          <a:off x="2314575" y="2874645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21</xdr:col>
      <xdr:colOff>133350</xdr:colOff>
      <xdr:row>144</xdr:row>
      <xdr:rowOff>76200</xdr:rowOff>
    </xdr:from>
    <xdr:to>
      <xdr:col>24</xdr:col>
      <xdr:colOff>38100</xdr:colOff>
      <xdr:row>145</xdr:row>
      <xdr:rowOff>85725</xdr:rowOff>
    </xdr:to>
    <xdr:sp macro="" textlink="">
      <xdr:nvSpPr>
        <xdr:cNvPr id="15972" name="AutoShape 3">
          <a:extLst>
            <a:ext uri="{FF2B5EF4-FFF2-40B4-BE49-F238E27FC236}">
              <a16:creationId xmlns:a16="http://schemas.microsoft.com/office/drawing/2014/main" id="{00000000-0008-0000-0000-0000643E0000}"/>
            </a:ext>
          </a:extLst>
        </xdr:cNvPr>
        <xdr:cNvSpPr>
          <a:spLocks noChangeArrowheads="1"/>
        </xdr:cNvSpPr>
      </xdr:nvSpPr>
      <xdr:spPr bwMode="auto">
        <a:xfrm>
          <a:off x="4133850" y="2874645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31</xdr:col>
      <xdr:colOff>123825</xdr:colOff>
      <xdr:row>144</xdr:row>
      <xdr:rowOff>85725</xdr:rowOff>
    </xdr:from>
    <xdr:to>
      <xdr:col>34</xdr:col>
      <xdr:colOff>28575</xdr:colOff>
      <xdr:row>145</xdr:row>
      <xdr:rowOff>95250</xdr:rowOff>
    </xdr:to>
    <xdr:sp macro="" textlink="">
      <xdr:nvSpPr>
        <xdr:cNvPr id="15973" name="AutoShape 4">
          <a:extLst>
            <a:ext uri="{FF2B5EF4-FFF2-40B4-BE49-F238E27FC236}">
              <a16:creationId xmlns:a16="http://schemas.microsoft.com/office/drawing/2014/main" id="{00000000-0008-0000-0000-0000653E0000}"/>
            </a:ext>
          </a:extLst>
        </xdr:cNvPr>
        <xdr:cNvSpPr>
          <a:spLocks noChangeArrowheads="1"/>
        </xdr:cNvSpPr>
      </xdr:nvSpPr>
      <xdr:spPr bwMode="auto">
        <a:xfrm>
          <a:off x="5934075" y="28755975"/>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25</xdr:col>
      <xdr:colOff>28575</xdr:colOff>
      <xdr:row>65</xdr:row>
      <xdr:rowOff>28575</xdr:rowOff>
    </xdr:from>
    <xdr:to>
      <xdr:col>25</xdr:col>
      <xdr:colOff>161925</xdr:colOff>
      <xdr:row>81</xdr:row>
      <xdr:rowOff>0</xdr:rowOff>
    </xdr:to>
    <xdr:sp macro="" textlink="">
      <xdr:nvSpPr>
        <xdr:cNvPr id="15975" name="AutoShape 6">
          <a:extLst>
            <a:ext uri="{FF2B5EF4-FFF2-40B4-BE49-F238E27FC236}">
              <a16:creationId xmlns:a16="http://schemas.microsoft.com/office/drawing/2014/main" id="{00000000-0008-0000-0000-0000673E0000}"/>
            </a:ext>
          </a:extLst>
        </xdr:cNvPr>
        <xdr:cNvSpPr>
          <a:spLocks/>
        </xdr:cNvSpPr>
      </xdr:nvSpPr>
      <xdr:spPr bwMode="auto">
        <a:xfrm>
          <a:off x="4752975" y="1532572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9525</xdr:colOff>
      <xdr:row>30</xdr:row>
      <xdr:rowOff>19050</xdr:rowOff>
    </xdr:from>
    <xdr:to>
      <xdr:col>24</xdr:col>
      <xdr:colOff>104775</xdr:colOff>
      <xdr:row>42</xdr:row>
      <xdr:rowOff>0</xdr:rowOff>
    </xdr:to>
    <xdr:pic>
      <xdr:nvPicPr>
        <xdr:cNvPr id="27" name="Picture 1">
          <a:extLst>
            <a:ext uri="{FF2B5EF4-FFF2-40B4-BE49-F238E27FC236}">
              <a16:creationId xmlns:a16="http://schemas.microsoft.com/office/drawing/2014/main" id="{00000000-0008-0000-00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123825</xdr:colOff>
      <xdr:row>144</xdr:row>
      <xdr:rowOff>76200</xdr:rowOff>
    </xdr:from>
    <xdr:to>
      <xdr:col>14</xdr:col>
      <xdr:colOff>28575</xdr:colOff>
      <xdr:row>145</xdr:row>
      <xdr:rowOff>85725</xdr:rowOff>
    </xdr:to>
    <xdr:sp macro="" textlink="">
      <xdr:nvSpPr>
        <xdr:cNvPr id="28" name="AutoShape 2">
          <a:extLst>
            <a:ext uri="{FF2B5EF4-FFF2-40B4-BE49-F238E27FC236}">
              <a16:creationId xmlns:a16="http://schemas.microsoft.com/office/drawing/2014/main" id="{00000000-0008-0000-0000-00001C000000}"/>
            </a:ext>
          </a:extLst>
        </xdr:cNvPr>
        <xdr:cNvSpPr>
          <a:spLocks noChangeArrowheads="1"/>
        </xdr:cNvSpPr>
      </xdr:nvSpPr>
      <xdr:spPr bwMode="auto">
        <a:xfrm>
          <a:off x="2314575" y="2893695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21</xdr:col>
      <xdr:colOff>133350</xdr:colOff>
      <xdr:row>144</xdr:row>
      <xdr:rowOff>76200</xdr:rowOff>
    </xdr:from>
    <xdr:to>
      <xdr:col>24</xdr:col>
      <xdr:colOff>38100</xdr:colOff>
      <xdr:row>145</xdr:row>
      <xdr:rowOff>85725</xdr:rowOff>
    </xdr:to>
    <xdr:sp macro="" textlink="">
      <xdr:nvSpPr>
        <xdr:cNvPr id="29" name="AutoShape 3">
          <a:extLst>
            <a:ext uri="{FF2B5EF4-FFF2-40B4-BE49-F238E27FC236}">
              <a16:creationId xmlns:a16="http://schemas.microsoft.com/office/drawing/2014/main" id="{00000000-0008-0000-0000-00001D000000}"/>
            </a:ext>
          </a:extLst>
        </xdr:cNvPr>
        <xdr:cNvSpPr>
          <a:spLocks noChangeArrowheads="1"/>
        </xdr:cNvSpPr>
      </xdr:nvSpPr>
      <xdr:spPr bwMode="auto">
        <a:xfrm>
          <a:off x="4133850" y="2893695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31</xdr:col>
      <xdr:colOff>123825</xdr:colOff>
      <xdr:row>144</xdr:row>
      <xdr:rowOff>85725</xdr:rowOff>
    </xdr:from>
    <xdr:to>
      <xdr:col>34</xdr:col>
      <xdr:colOff>28575</xdr:colOff>
      <xdr:row>145</xdr:row>
      <xdr:rowOff>95250</xdr:rowOff>
    </xdr:to>
    <xdr:sp macro="" textlink="">
      <xdr:nvSpPr>
        <xdr:cNvPr id="30" name="AutoShape 4">
          <a:extLst>
            <a:ext uri="{FF2B5EF4-FFF2-40B4-BE49-F238E27FC236}">
              <a16:creationId xmlns:a16="http://schemas.microsoft.com/office/drawing/2014/main" id="{00000000-0008-0000-0000-00001E000000}"/>
            </a:ext>
          </a:extLst>
        </xdr:cNvPr>
        <xdr:cNvSpPr>
          <a:spLocks noChangeArrowheads="1"/>
        </xdr:cNvSpPr>
      </xdr:nvSpPr>
      <xdr:spPr bwMode="auto">
        <a:xfrm>
          <a:off x="5934075" y="28946475"/>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25</xdr:col>
      <xdr:colOff>28575</xdr:colOff>
      <xdr:row>65</xdr:row>
      <xdr:rowOff>28575</xdr:rowOff>
    </xdr:from>
    <xdr:to>
      <xdr:col>25</xdr:col>
      <xdr:colOff>161925</xdr:colOff>
      <xdr:row>81</xdr:row>
      <xdr:rowOff>0</xdr:rowOff>
    </xdr:to>
    <xdr:sp macro="" textlink="">
      <xdr:nvSpPr>
        <xdr:cNvPr id="32" name="AutoShape 6">
          <a:extLst>
            <a:ext uri="{FF2B5EF4-FFF2-40B4-BE49-F238E27FC236}">
              <a16:creationId xmlns:a16="http://schemas.microsoft.com/office/drawing/2014/main" id="{00000000-0008-0000-0000-000020000000}"/>
            </a:ext>
          </a:extLst>
        </xdr:cNvPr>
        <xdr:cNvSpPr>
          <a:spLocks/>
        </xdr:cNvSpPr>
      </xdr:nvSpPr>
      <xdr:spPr bwMode="auto">
        <a:xfrm>
          <a:off x="4752975" y="1532572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123825</xdr:colOff>
      <xdr:row>144</xdr:row>
      <xdr:rowOff>76200</xdr:rowOff>
    </xdr:from>
    <xdr:to>
      <xdr:col>14</xdr:col>
      <xdr:colOff>28575</xdr:colOff>
      <xdr:row>145</xdr:row>
      <xdr:rowOff>85725</xdr:rowOff>
    </xdr:to>
    <xdr:sp macro="" textlink="">
      <xdr:nvSpPr>
        <xdr:cNvPr id="39" name="AutoShape 2">
          <a:extLst>
            <a:ext uri="{FF2B5EF4-FFF2-40B4-BE49-F238E27FC236}">
              <a16:creationId xmlns:a16="http://schemas.microsoft.com/office/drawing/2014/main" id="{00000000-0008-0000-0000-000027000000}"/>
            </a:ext>
          </a:extLst>
        </xdr:cNvPr>
        <xdr:cNvSpPr>
          <a:spLocks noChangeArrowheads="1"/>
        </xdr:cNvSpPr>
      </xdr:nvSpPr>
      <xdr:spPr bwMode="auto">
        <a:xfrm>
          <a:off x="2314575" y="2893695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editAs="oneCell">
    <xdr:from>
      <xdr:col>3</xdr:col>
      <xdr:colOff>9525</xdr:colOff>
      <xdr:row>30</xdr:row>
      <xdr:rowOff>19050</xdr:rowOff>
    </xdr:from>
    <xdr:to>
      <xdr:col>24</xdr:col>
      <xdr:colOff>104775</xdr:colOff>
      <xdr:row>42</xdr:row>
      <xdr:rowOff>0</xdr:rowOff>
    </xdr:to>
    <xdr:pic>
      <xdr:nvPicPr>
        <xdr:cNvPr id="40" name="Picture 1">
          <a:extLst>
            <a:ext uri="{FF2B5EF4-FFF2-40B4-BE49-F238E27FC236}">
              <a16:creationId xmlns:a16="http://schemas.microsoft.com/office/drawing/2014/main" id="{00000000-0008-0000-00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123825</xdr:colOff>
      <xdr:row>144</xdr:row>
      <xdr:rowOff>76200</xdr:rowOff>
    </xdr:from>
    <xdr:to>
      <xdr:col>14</xdr:col>
      <xdr:colOff>28575</xdr:colOff>
      <xdr:row>145</xdr:row>
      <xdr:rowOff>85725</xdr:rowOff>
    </xdr:to>
    <xdr:sp macro="" textlink="">
      <xdr:nvSpPr>
        <xdr:cNvPr id="41" name="AutoShape 2">
          <a:extLst>
            <a:ext uri="{FF2B5EF4-FFF2-40B4-BE49-F238E27FC236}">
              <a16:creationId xmlns:a16="http://schemas.microsoft.com/office/drawing/2014/main" id="{00000000-0008-0000-0000-000029000000}"/>
            </a:ext>
          </a:extLst>
        </xdr:cNvPr>
        <xdr:cNvSpPr>
          <a:spLocks noChangeArrowheads="1"/>
        </xdr:cNvSpPr>
      </xdr:nvSpPr>
      <xdr:spPr bwMode="auto">
        <a:xfrm>
          <a:off x="2314575" y="2893695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21</xdr:col>
      <xdr:colOff>133350</xdr:colOff>
      <xdr:row>144</xdr:row>
      <xdr:rowOff>76200</xdr:rowOff>
    </xdr:from>
    <xdr:to>
      <xdr:col>24</xdr:col>
      <xdr:colOff>38100</xdr:colOff>
      <xdr:row>145</xdr:row>
      <xdr:rowOff>85725</xdr:rowOff>
    </xdr:to>
    <xdr:sp macro="" textlink="">
      <xdr:nvSpPr>
        <xdr:cNvPr id="42" name="AutoShape 3">
          <a:extLst>
            <a:ext uri="{FF2B5EF4-FFF2-40B4-BE49-F238E27FC236}">
              <a16:creationId xmlns:a16="http://schemas.microsoft.com/office/drawing/2014/main" id="{00000000-0008-0000-0000-00002A000000}"/>
            </a:ext>
          </a:extLst>
        </xdr:cNvPr>
        <xdr:cNvSpPr>
          <a:spLocks noChangeArrowheads="1"/>
        </xdr:cNvSpPr>
      </xdr:nvSpPr>
      <xdr:spPr bwMode="auto">
        <a:xfrm>
          <a:off x="4133850" y="2893695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31</xdr:col>
      <xdr:colOff>123825</xdr:colOff>
      <xdr:row>144</xdr:row>
      <xdr:rowOff>85725</xdr:rowOff>
    </xdr:from>
    <xdr:to>
      <xdr:col>34</xdr:col>
      <xdr:colOff>28575</xdr:colOff>
      <xdr:row>145</xdr:row>
      <xdr:rowOff>95250</xdr:rowOff>
    </xdr:to>
    <xdr:sp macro="" textlink="">
      <xdr:nvSpPr>
        <xdr:cNvPr id="43" name="AutoShape 4">
          <a:extLst>
            <a:ext uri="{FF2B5EF4-FFF2-40B4-BE49-F238E27FC236}">
              <a16:creationId xmlns:a16="http://schemas.microsoft.com/office/drawing/2014/main" id="{00000000-0008-0000-0000-00002B000000}"/>
            </a:ext>
          </a:extLst>
        </xdr:cNvPr>
        <xdr:cNvSpPr>
          <a:spLocks noChangeArrowheads="1"/>
        </xdr:cNvSpPr>
      </xdr:nvSpPr>
      <xdr:spPr bwMode="auto">
        <a:xfrm>
          <a:off x="5934075" y="28946475"/>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25</xdr:col>
      <xdr:colOff>28575</xdr:colOff>
      <xdr:row>65</xdr:row>
      <xdr:rowOff>28575</xdr:rowOff>
    </xdr:from>
    <xdr:to>
      <xdr:col>25</xdr:col>
      <xdr:colOff>161925</xdr:colOff>
      <xdr:row>81</xdr:row>
      <xdr:rowOff>0</xdr:rowOff>
    </xdr:to>
    <xdr:sp macro="" textlink="">
      <xdr:nvSpPr>
        <xdr:cNvPr id="45" name="AutoShape 6">
          <a:extLst>
            <a:ext uri="{FF2B5EF4-FFF2-40B4-BE49-F238E27FC236}">
              <a16:creationId xmlns:a16="http://schemas.microsoft.com/office/drawing/2014/main" id="{00000000-0008-0000-0000-00002D000000}"/>
            </a:ext>
          </a:extLst>
        </xdr:cNvPr>
        <xdr:cNvSpPr>
          <a:spLocks/>
        </xdr:cNvSpPr>
      </xdr:nvSpPr>
      <xdr:spPr bwMode="auto">
        <a:xfrm>
          <a:off x="4752975" y="1532572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25</xdr:col>
      <xdr:colOff>31750</xdr:colOff>
      <xdr:row>9</xdr:row>
      <xdr:rowOff>79375</xdr:rowOff>
    </xdr:from>
    <xdr:to>
      <xdr:col>45</xdr:col>
      <xdr:colOff>71437</xdr:colOff>
      <xdr:row>16</xdr:row>
      <xdr:rowOff>103187</xdr:rowOff>
    </xdr:to>
    <xdr:sp macro="" textlink="">
      <xdr:nvSpPr>
        <xdr:cNvPr id="2" name="正方形/長方形 1">
          <a:extLst>
            <a:ext uri="{FF2B5EF4-FFF2-40B4-BE49-F238E27FC236}">
              <a16:creationId xmlns:a16="http://schemas.microsoft.com/office/drawing/2014/main" id="{40623749-0722-401C-8A6A-7456380A9420}"/>
            </a:ext>
          </a:extLst>
        </xdr:cNvPr>
        <xdr:cNvSpPr/>
      </xdr:nvSpPr>
      <xdr:spPr>
        <a:xfrm>
          <a:off x="4198938" y="2159000"/>
          <a:ext cx="3373437" cy="16351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P210"/>
  <sheetViews>
    <sheetView tabSelected="1" zoomScaleNormal="100" workbookViewId="0">
      <selection sqref="A1:BC1"/>
    </sheetView>
  </sheetViews>
  <sheetFormatPr defaultColWidth="13" defaultRowHeight="13" x14ac:dyDescent="0.2"/>
  <cols>
    <col min="1" max="1" width="5" style="14" customWidth="1"/>
    <col min="2" max="40" width="2.36328125" style="14" customWidth="1"/>
    <col min="41" max="41" width="2.453125" style="14" customWidth="1"/>
    <col min="42" max="81" width="2.36328125" style="14" customWidth="1"/>
    <col min="82" max="16384" width="13" style="14"/>
  </cols>
  <sheetData>
    <row r="1" spans="1:55" ht="81" customHeight="1" x14ac:dyDescent="0.4">
      <c r="A1" s="210" t="s">
        <v>199</v>
      </c>
      <c r="B1" s="210"/>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row>
    <row r="2" spans="1:55" ht="16.5" x14ac:dyDescent="0.25">
      <c r="A2" s="159">
        <v>42535</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row>
    <row r="3" spans="1:55" ht="16.5" x14ac:dyDescent="0.25">
      <c r="A3" s="160" t="s">
        <v>200</v>
      </c>
      <c r="B3" s="160"/>
      <c r="C3" s="160"/>
      <c r="D3" s="160"/>
      <c r="E3" s="160"/>
      <c r="F3" s="160"/>
      <c r="G3" s="160"/>
      <c r="H3" s="160"/>
      <c r="I3" s="160"/>
      <c r="J3" s="160"/>
      <c r="K3" s="160"/>
      <c r="L3" s="160"/>
      <c r="M3" s="160"/>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row>
    <row r="4" spans="1:55" ht="20.25" customHeight="1" x14ac:dyDescent="0.2"/>
    <row r="5" spans="1:55" ht="19" x14ac:dyDescent="0.3">
      <c r="A5" s="37" t="s">
        <v>55</v>
      </c>
    </row>
    <row r="6" spans="1:55" ht="19" x14ac:dyDescent="0.3">
      <c r="A6" s="37"/>
    </row>
    <row r="7" spans="1:55" x14ac:dyDescent="0.2">
      <c r="A7" s="14" t="s">
        <v>210</v>
      </c>
    </row>
    <row r="8" spans="1:55" x14ac:dyDescent="0.2">
      <c r="B8" s="16" t="s">
        <v>211</v>
      </c>
      <c r="C8" s="14" t="s">
        <v>111</v>
      </c>
    </row>
    <row r="9" spans="1:55" x14ac:dyDescent="0.2">
      <c r="B9" s="15"/>
    </row>
    <row r="10" spans="1:55" x14ac:dyDescent="0.2">
      <c r="A10" s="14" t="s">
        <v>112</v>
      </c>
      <c r="B10" s="15"/>
    </row>
    <row r="11" spans="1:55" x14ac:dyDescent="0.2">
      <c r="B11" s="16" t="s">
        <v>211</v>
      </c>
      <c r="C11" s="14" t="s">
        <v>56</v>
      </c>
    </row>
    <row r="12" spans="1:55" x14ac:dyDescent="0.2">
      <c r="B12" s="16"/>
    </row>
    <row r="13" spans="1:55" x14ac:dyDescent="0.2">
      <c r="B13" s="15" t="s">
        <v>212</v>
      </c>
      <c r="C13" s="14" t="s">
        <v>107</v>
      </c>
    </row>
    <row r="14" spans="1:55" x14ac:dyDescent="0.2">
      <c r="B14" s="15" t="s">
        <v>212</v>
      </c>
      <c r="C14" s="14" t="s">
        <v>121</v>
      </c>
    </row>
    <row r="15" spans="1:55" x14ac:dyDescent="0.2">
      <c r="B15" s="15" t="s">
        <v>212</v>
      </c>
      <c r="C15" s="14" t="s">
        <v>57</v>
      </c>
    </row>
    <row r="16" spans="1:55" x14ac:dyDescent="0.2">
      <c r="B16" s="15" t="s">
        <v>212</v>
      </c>
      <c r="C16" s="14" t="s">
        <v>58</v>
      </c>
    </row>
    <row r="17" spans="1:4" x14ac:dyDescent="0.2">
      <c r="B17" s="15" t="s">
        <v>212</v>
      </c>
      <c r="C17" s="14" t="s">
        <v>59</v>
      </c>
    </row>
    <row r="18" spans="1:4" x14ac:dyDescent="0.2">
      <c r="B18" s="15"/>
    </row>
    <row r="19" spans="1:4" x14ac:dyDescent="0.2">
      <c r="A19" s="14" t="s">
        <v>106</v>
      </c>
      <c r="B19" s="15"/>
    </row>
    <row r="20" spans="1:4" x14ac:dyDescent="0.2">
      <c r="B20" s="16" t="s">
        <v>211</v>
      </c>
      <c r="C20" s="14" t="s">
        <v>105</v>
      </c>
    </row>
    <row r="21" spans="1:4" s="46" customFormat="1" x14ac:dyDescent="0.2">
      <c r="B21" s="83" t="s">
        <v>211</v>
      </c>
      <c r="C21" s="47" t="s">
        <v>108</v>
      </c>
    </row>
    <row r="22" spans="1:4" x14ac:dyDescent="0.2">
      <c r="B22" s="15"/>
    </row>
    <row r="23" spans="1:4" x14ac:dyDescent="0.2">
      <c r="B23" s="15" t="s">
        <v>212</v>
      </c>
      <c r="C23" s="14" t="s">
        <v>60</v>
      </c>
    </row>
    <row r="24" spans="1:4" x14ac:dyDescent="0.2">
      <c r="B24" s="15" t="s">
        <v>212</v>
      </c>
      <c r="C24" s="14" t="s">
        <v>61</v>
      </c>
    </row>
    <row r="25" spans="1:4" x14ac:dyDescent="0.2">
      <c r="B25" s="15" t="s">
        <v>212</v>
      </c>
      <c r="C25" s="14" t="s">
        <v>62</v>
      </c>
    </row>
    <row r="26" spans="1:4" x14ac:dyDescent="0.2">
      <c r="B26" s="15"/>
      <c r="D26" s="14" t="s">
        <v>63</v>
      </c>
    </row>
    <row r="27" spans="1:4" x14ac:dyDescent="0.2">
      <c r="B27" s="15"/>
      <c r="D27" s="14" t="s">
        <v>64</v>
      </c>
    </row>
    <row r="28" spans="1:4" x14ac:dyDescent="0.2">
      <c r="B28" s="15"/>
      <c r="D28" s="14" t="s">
        <v>213</v>
      </c>
    </row>
    <row r="29" spans="1:4" x14ac:dyDescent="0.2">
      <c r="B29" s="15"/>
    </row>
    <row r="30" spans="1:4" x14ac:dyDescent="0.2">
      <c r="B30" s="15"/>
      <c r="D30" s="14" t="s">
        <v>65</v>
      </c>
    </row>
    <row r="31" spans="1:4" x14ac:dyDescent="0.2">
      <c r="B31" s="15"/>
    </row>
    <row r="32" spans="1:4" x14ac:dyDescent="0.2">
      <c r="B32" s="15"/>
    </row>
    <row r="33" spans="1:3" x14ac:dyDescent="0.2">
      <c r="B33" s="15"/>
    </row>
    <row r="34" spans="1:3" x14ac:dyDescent="0.2">
      <c r="B34" s="15"/>
    </row>
    <row r="35" spans="1:3" x14ac:dyDescent="0.2">
      <c r="B35" s="15"/>
    </row>
    <row r="36" spans="1:3" x14ac:dyDescent="0.2">
      <c r="B36" s="15"/>
    </row>
    <row r="37" spans="1:3" x14ac:dyDescent="0.2">
      <c r="B37" s="15"/>
    </row>
    <row r="38" spans="1:3" x14ac:dyDescent="0.2">
      <c r="B38" s="15"/>
    </row>
    <row r="39" spans="1:3" x14ac:dyDescent="0.2">
      <c r="B39" s="15"/>
    </row>
    <row r="40" spans="1:3" x14ac:dyDescent="0.2">
      <c r="B40" s="15"/>
    </row>
    <row r="41" spans="1:3" x14ac:dyDescent="0.2">
      <c r="B41" s="15"/>
    </row>
    <row r="42" spans="1:3" x14ac:dyDescent="0.2">
      <c r="B42" s="15"/>
    </row>
    <row r="43" spans="1:3" x14ac:dyDescent="0.2">
      <c r="B43" s="15"/>
    </row>
    <row r="44" spans="1:3" x14ac:dyDescent="0.2">
      <c r="A44" s="14" t="s">
        <v>334</v>
      </c>
      <c r="B44" s="15"/>
    </row>
    <row r="45" spans="1:3" x14ac:dyDescent="0.2">
      <c r="B45" s="16" t="s">
        <v>211</v>
      </c>
      <c r="C45" s="14" t="s">
        <v>214</v>
      </c>
    </row>
    <row r="46" spans="1:3" x14ac:dyDescent="0.2">
      <c r="B46" s="16"/>
      <c r="C46" s="14" t="s">
        <v>109</v>
      </c>
    </row>
    <row r="47" spans="1:3" x14ac:dyDescent="0.2">
      <c r="B47" s="16" t="s">
        <v>211</v>
      </c>
      <c r="C47" s="14" t="s">
        <v>110</v>
      </c>
    </row>
    <row r="48" spans="1:3" x14ac:dyDescent="0.2">
      <c r="B48" s="16" t="s">
        <v>211</v>
      </c>
      <c r="C48" s="14" t="s">
        <v>114</v>
      </c>
    </row>
    <row r="49" spans="1:94" x14ac:dyDescent="0.2">
      <c r="B49" s="16"/>
    </row>
    <row r="50" spans="1:94" x14ac:dyDescent="0.2">
      <c r="B50" s="15"/>
    </row>
    <row r="51" spans="1:94" ht="19" x14ac:dyDescent="0.3">
      <c r="A51" s="37" t="s">
        <v>113</v>
      </c>
      <c r="B51" s="15"/>
    </row>
    <row r="52" spans="1:94" x14ac:dyDescent="0.2">
      <c r="B52" s="15"/>
    </row>
    <row r="53" spans="1:94" x14ac:dyDescent="0.2">
      <c r="A53" s="14" t="s">
        <v>66</v>
      </c>
      <c r="B53" s="15"/>
    </row>
    <row r="54" spans="1:94" x14ac:dyDescent="0.2">
      <c r="B54" s="16" t="s">
        <v>211</v>
      </c>
      <c r="C54" s="14" t="s">
        <v>67</v>
      </c>
    </row>
    <row r="55" spans="1:94" customFormat="1" x14ac:dyDescent="0.2">
      <c r="B55" s="17"/>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row>
    <row r="56" spans="1:94" x14ac:dyDescent="0.2">
      <c r="B56" s="15"/>
      <c r="C56" s="14" t="s">
        <v>68</v>
      </c>
    </row>
    <row r="57" spans="1:94" x14ac:dyDescent="0.2">
      <c r="B57" s="15"/>
      <c r="C57" s="224" t="s">
        <v>69</v>
      </c>
      <c r="D57" s="224"/>
      <c r="E57" s="224"/>
      <c r="F57" s="224"/>
      <c r="G57" s="224"/>
      <c r="H57" s="228" t="s">
        <v>344</v>
      </c>
      <c r="I57" s="229"/>
      <c r="J57" s="229"/>
      <c r="K57" s="229"/>
      <c r="L57" s="229"/>
      <c r="M57" s="229"/>
      <c r="N57" s="229"/>
      <c r="O57" s="229"/>
      <c r="P57" s="229"/>
      <c r="Q57" s="229"/>
      <c r="R57" s="229"/>
      <c r="S57" s="229"/>
      <c r="T57" s="229"/>
      <c r="U57" s="229"/>
      <c r="V57" s="229"/>
      <c r="W57" s="229"/>
      <c r="X57" s="229"/>
      <c r="Y57" s="229"/>
    </row>
    <row r="58" spans="1:94" ht="13.5" customHeight="1" x14ac:dyDescent="0.2">
      <c r="B58" s="15"/>
      <c r="C58" s="224" t="s">
        <v>70</v>
      </c>
      <c r="D58" s="224"/>
      <c r="E58" s="224"/>
      <c r="F58" s="224"/>
      <c r="G58" s="224"/>
      <c r="H58" s="230" t="s">
        <v>367</v>
      </c>
      <c r="I58" s="231"/>
      <c r="J58" s="231"/>
      <c r="K58" s="231"/>
      <c r="L58" s="231"/>
      <c r="M58" s="231"/>
      <c r="N58" s="231"/>
      <c r="O58" s="231"/>
      <c r="P58" s="231"/>
      <c r="Q58" s="231"/>
      <c r="R58" s="231"/>
      <c r="S58" s="231"/>
      <c r="T58" s="231"/>
      <c r="U58" s="231"/>
      <c r="V58" s="231"/>
      <c r="W58" s="231"/>
      <c r="X58" s="231"/>
      <c r="Y58" s="231"/>
    </row>
    <row r="59" spans="1:94" x14ac:dyDescent="0.2">
      <c r="B59" s="15"/>
      <c r="C59" s="224" t="s">
        <v>71</v>
      </c>
      <c r="D59" s="224"/>
      <c r="E59" s="224"/>
      <c r="F59" s="224"/>
      <c r="G59" s="224"/>
      <c r="H59" s="228" t="s">
        <v>347</v>
      </c>
      <c r="I59" s="231"/>
      <c r="J59" s="231"/>
      <c r="K59" s="231"/>
      <c r="L59" s="231"/>
      <c r="M59" s="231"/>
      <c r="N59" s="231"/>
      <c r="O59" s="231"/>
      <c r="P59" s="231"/>
      <c r="Q59" s="231"/>
      <c r="R59" s="231"/>
      <c r="S59" s="231"/>
      <c r="T59" s="231"/>
      <c r="U59" s="231"/>
      <c r="V59" s="231"/>
      <c r="W59" s="231"/>
      <c r="X59" s="231"/>
      <c r="Y59" s="231"/>
    </row>
    <row r="60" spans="1:94" x14ac:dyDescent="0.2">
      <c r="B60" s="15"/>
    </row>
    <row r="61" spans="1:94" x14ac:dyDescent="0.2">
      <c r="B61" s="15"/>
    </row>
    <row r="62" spans="1:94" x14ac:dyDescent="0.2">
      <c r="A62" s="14" t="s">
        <v>72</v>
      </c>
      <c r="B62" s="15"/>
    </row>
    <row r="63" spans="1:94" x14ac:dyDescent="0.2">
      <c r="B63" s="16" t="s">
        <v>215</v>
      </c>
      <c r="C63" s="14" t="s">
        <v>73</v>
      </c>
    </row>
    <row r="64" spans="1:94" x14ac:dyDescent="0.2">
      <c r="B64" s="15"/>
    </row>
    <row r="65" spans="2:45" x14ac:dyDescent="0.2">
      <c r="B65" s="15"/>
      <c r="C65" s="14" t="s">
        <v>74</v>
      </c>
    </row>
    <row r="66" spans="2:45" x14ac:dyDescent="0.2">
      <c r="B66" s="15"/>
      <c r="C66" s="224" t="s">
        <v>30</v>
      </c>
      <c r="D66" s="224"/>
      <c r="E66" s="224"/>
      <c r="F66" s="224"/>
      <c r="G66" s="224"/>
      <c r="H66" s="231" t="s">
        <v>201</v>
      </c>
      <c r="I66" s="231"/>
      <c r="J66" s="231"/>
      <c r="K66" s="231"/>
      <c r="L66" s="231"/>
      <c r="M66" s="231"/>
      <c r="N66" s="231"/>
      <c r="O66" s="231"/>
      <c r="P66" s="231"/>
      <c r="Q66" s="231"/>
      <c r="R66" s="231"/>
      <c r="S66" s="231"/>
      <c r="T66" s="231"/>
      <c r="U66" s="231"/>
      <c r="V66" s="231"/>
      <c r="W66" s="231"/>
      <c r="X66" s="231"/>
      <c r="Y66" s="231"/>
      <c r="AA66" s="14" t="s">
        <v>216</v>
      </c>
      <c r="AC66" s="14" t="s">
        <v>75</v>
      </c>
    </row>
    <row r="67" spans="2:45" x14ac:dyDescent="0.2">
      <c r="B67" s="15"/>
      <c r="C67" s="212" t="s">
        <v>126</v>
      </c>
      <c r="D67" s="212"/>
      <c r="E67" s="212"/>
      <c r="F67" s="212"/>
      <c r="G67" s="212"/>
      <c r="H67" s="213" t="s">
        <v>202</v>
      </c>
      <c r="I67" s="213"/>
      <c r="J67" s="213"/>
      <c r="K67" s="213"/>
      <c r="L67" s="213"/>
      <c r="M67" s="213"/>
      <c r="N67" s="213"/>
      <c r="O67" s="213"/>
      <c r="P67" s="213"/>
      <c r="Q67" s="213"/>
      <c r="R67" s="213"/>
      <c r="S67" s="213"/>
      <c r="T67" s="213"/>
      <c r="U67" s="213"/>
      <c r="V67" s="213"/>
      <c r="W67" s="213"/>
      <c r="X67" s="213"/>
      <c r="Y67" s="213"/>
      <c r="AA67" s="14" t="s">
        <v>216</v>
      </c>
      <c r="AC67" s="47" t="s">
        <v>338</v>
      </c>
    </row>
    <row r="68" spans="2:45" x14ac:dyDescent="0.2">
      <c r="B68" s="15"/>
      <c r="C68" s="224" t="s">
        <v>31</v>
      </c>
      <c r="D68" s="224"/>
      <c r="E68" s="224"/>
      <c r="F68" s="224"/>
      <c r="G68" s="224"/>
      <c r="H68" s="231" t="s">
        <v>76</v>
      </c>
      <c r="I68" s="231"/>
      <c r="J68" s="231"/>
      <c r="K68" s="231"/>
      <c r="L68" s="231"/>
      <c r="M68" s="231"/>
      <c r="N68" s="231"/>
      <c r="O68" s="231"/>
      <c r="P68" s="231"/>
      <c r="Q68" s="231"/>
      <c r="R68" s="231"/>
      <c r="S68" s="231"/>
      <c r="T68" s="231"/>
      <c r="U68" s="231"/>
      <c r="V68" s="231"/>
      <c r="W68" s="231"/>
      <c r="X68" s="231"/>
      <c r="Y68" s="231"/>
    </row>
    <row r="69" spans="2:45" x14ac:dyDescent="0.2">
      <c r="B69" s="15"/>
      <c r="C69" s="224" t="s">
        <v>32</v>
      </c>
      <c r="D69" s="224"/>
      <c r="E69" s="224"/>
      <c r="F69" s="224"/>
      <c r="G69" s="224"/>
      <c r="H69" s="214" t="s">
        <v>217</v>
      </c>
      <c r="I69" s="215"/>
      <c r="J69" s="215"/>
      <c r="K69" s="215"/>
      <c r="L69" s="215"/>
      <c r="M69" s="215"/>
      <c r="N69" s="215"/>
      <c r="O69" s="215"/>
      <c r="P69" s="216"/>
      <c r="Q69" s="217" t="s">
        <v>124</v>
      </c>
      <c r="R69" s="218"/>
      <c r="S69" s="219"/>
      <c r="T69" s="220" t="s">
        <v>153</v>
      </c>
      <c r="U69" s="221"/>
      <c r="V69" s="221"/>
      <c r="W69" s="221"/>
      <c r="X69" s="221"/>
      <c r="Y69" s="222"/>
      <c r="AA69" s="14" t="s">
        <v>218</v>
      </c>
      <c r="AC69" s="14" t="s">
        <v>77</v>
      </c>
    </row>
    <row r="70" spans="2:45" x14ac:dyDescent="0.2">
      <c r="B70" s="15"/>
      <c r="C70" s="224" t="s">
        <v>33</v>
      </c>
      <c r="D70" s="224"/>
      <c r="E70" s="224"/>
      <c r="F70" s="224"/>
      <c r="G70" s="224"/>
      <c r="H70" s="251" t="s">
        <v>78</v>
      </c>
      <c r="I70" s="251"/>
      <c r="J70" s="251"/>
      <c r="K70" s="251"/>
      <c r="L70" s="251"/>
      <c r="M70" s="251"/>
      <c r="N70" s="251"/>
      <c r="O70" s="251"/>
      <c r="P70" s="251"/>
      <c r="Q70" s="251"/>
      <c r="R70" s="251"/>
      <c r="S70" s="251"/>
      <c r="T70" s="251"/>
      <c r="U70" s="251"/>
      <c r="V70" s="251"/>
      <c r="W70" s="251"/>
      <c r="X70" s="251"/>
      <c r="Y70" s="251"/>
      <c r="AC70" s="47" t="s">
        <v>156</v>
      </c>
      <c r="AD70" s="47"/>
      <c r="AE70" s="47"/>
      <c r="AF70" s="47"/>
      <c r="AG70" s="47"/>
      <c r="AH70" s="47"/>
      <c r="AI70" s="47"/>
      <c r="AJ70" s="47"/>
      <c r="AK70" s="47"/>
      <c r="AL70" s="47"/>
      <c r="AM70" s="47"/>
      <c r="AN70" s="47"/>
      <c r="AO70" s="47"/>
      <c r="AP70" s="47"/>
      <c r="AQ70" s="47"/>
      <c r="AR70" s="47"/>
      <c r="AS70" s="47"/>
    </row>
    <row r="71" spans="2:45" x14ac:dyDescent="0.2">
      <c r="B71" s="15"/>
      <c r="C71" s="224" t="s">
        <v>34</v>
      </c>
      <c r="D71" s="224"/>
      <c r="E71" s="224"/>
      <c r="F71" s="224"/>
      <c r="G71" s="224"/>
      <c r="H71" s="231" t="s">
        <v>219</v>
      </c>
      <c r="I71" s="231"/>
      <c r="J71" s="231"/>
      <c r="K71" s="231"/>
      <c r="L71" s="231"/>
      <c r="M71" s="231"/>
      <c r="N71" s="231"/>
      <c r="O71" s="231"/>
      <c r="P71" s="231"/>
      <c r="Q71" s="231"/>
      <c r="R71" s="231"/>
      <c r="S71" s="231"/>
      <c r="T71" s="231"/>
      <c r="U71" s="231"/>
      <c r="V71" s="231"/>
      <c r="W71" s="231"/>
      <c r="X71" s="231"/>
      <c r="Y71" s="231"/>
    </row>
    <row r="72" spans="2:45" x14ac:dyDescent="0.2">
      <c r="B72" s="15"/>
      <c r="C72" s="224" t="s">
        <v>35</v>
      </c>
      <c r="D72" s="224"/>
      <c r="E72" s="224"/>
      <c r="F72" s="224"/>
      <c r="G72" s="224"/>
      <c r="H72" s="231" t="s">
        <v>220</v>
      </c>
      <c r="I72" s="231"/>
      <c r="J72" s="231"/>
      <c r="K72" s="231"/>
      <c r="L72" s="231"/>
      <c r="M72" s="231"/>
      <c r="N72" s="231"/>
      <c r="O72" s="231"/>
      <c r="P72" s="231"/>
      <c r="Q72" s="231"/>
      <c r="R72" s="231"/>
      <c r="S72" s="231"/>
      <c r="T72" s="231"/>
      <c r="U72" s="231"/>
      <c r="V72" s="231"/>
      <c r="W72" s="231"/>
      <c r="X72" s="231"/>
      <c r="Y72" s="231"/>
    </row>
    <row r="73" spans="2:45" x14ac:dyDescent="0.2">
      <c r="B73" s="15"/>
      <c r="C73" s="224" t="s">
        <v>36</v>
      </c>
      <c r="D73" s="224"/>
      <c r="E73" s="224"/>
      <c r="F73" s="224"/>
      <c r="G73" s="224"/>
      <c r="H73" s="231" t="s">
        <v>79</v>
      </c>
      <c r="I73" s="231"/>
      <c r="J73" s="231"/>
      <c r="K73" s="231"/>
      <c r="L73" s="231"/>
      <c r="M73" s="231"/>
      <c r="N73" s="231"/>
      <c r="O73" s="231"/>
      <c r="P73" s="231"/>
      <c r="Q73" s="231"/>
      <c r="R73" s="231"/>
      <c r="S73" s="231"/>
      <c r="T73" s="231"/>
      <c r="U73" s="231"/>
      <c r="V73" s="231"/>
      <c r="W73" s="231"/>
      <c r="X73" s="231"/>
      <c r="Y73" s="231"/>
      <c r="Z73" s="18"/>
      <c r="AC73" s="18"/>
      <c r="AD73" s="18"/>
      <c r="AE73" s="19"/>
      <c r="AF73" s="20"/>
      <c r="AG73" s="20"/>
      <c r="AH73" s="20"/>
      <c r="AI73" s="20"/>
    </row>
    <row r="74" spans="2:45" x14ac:dyDescent="0.2">
      <c r="B74" s="15"/>
      <c r="C74" s="224" t="s">
        <v>37</v>
      </c>
      <c r="D74" s="224"/>
      <c r="E74" s="224"/>
      <c r="F74" s="224"/>
      <c r="G74" s="224"/>
      <c r="H74" s="251" t="s">
        <v>80</v>
      </c>
      <c r="I74" s="251"/>
      <c r="J74" s="251"/>
      <c r="K74" s="251"/>
      <c r="L74" s="251"/>
      <c r="M74" s="251"/>
      <c r="N74" s="251"/>
      <c r="O74" s="251"/>
      <c r="P74" s="251"/>
      <c r="Q74" s="251"/>
      <c r="R74" s="251"/>
      <c r="S74" s="251"/>
      <c r="T74" s="251"/>
      <c r="U74" s="251"/>
      <c r="V74" s="251"/>
      <c r="W74" s="251"/>
      <c r="X74" s="251"/>
      <c r="Y74" s="251"/>
      <c r="Z74" s="18"/>
      <c r="AA74" s="14" t="s">
        <v>218</v>
      </c>
      <c r="AC74" s="14" t="s">
        <v>81</v>
      </c>
      <c r="AE74" s="19"/>
      <c r="AF74" s="20"/>
      <c r="AG74" s="20"/>
      <c r="AH74" s="20"/>
      <c r="AI74" s="20"/>
    </row>
    <row r="75" spans="2:45" x14ac:dyDescent="0.2">
      <c r="B75" s="15"/>
      <c r="C75" s="224" t="s">
        <v>221</v>
      </c>
      <c r="D75" s="224"/>
      <c r="E75" s="224"/>
      <c r="F75" s="224"/>
      <c r="G75" s="224"/>
      <c r="H75" s="231" t="s">
        <v>222</v>
      </c>
      <c r="I75" s="231"/>
      <c r="J75" s="231"/>
      <c r="K75" s="231"/>
      <c r="L75" s="231"/>
      <c r="M75" s="231"/>
      <c r="N75" s="231"/>
      <c r="O75" s="231"/>
      <c r="P75" s="231"/>
      <c r="Q75" s="231"/>
      <c r="R75" s="231"/>
      <c r="S75" s="231"/>
      <c r="T75" s="231"/>
      <c r="U75" s="231"/>
      <c r="V75" s="231"/>
      <c r="W75" s="231"/>
      <c r="X75" s="231"/>
      <c r="Y75" s="231"/>
      <c r="Z75" s="18"/>
      <c r="AC75" s="18"/>
      <c r="AD75" s="18"/>
      <c r="AE75" s="19"/>
      <c r="AF75" s="20"/>
      <c r="AG75" s="20"/>
      <c r="AH75" s="20"/>
      <c r="AI75" s="20"/>
    </row>
    <row r="76" spans="2:45" x14ac:dyDescent="0.2">
      <c r="B76" s="15"/>
      <c r="C76" s="224" t="s">
        <v>223</v>
      </c>
      <c r="D76" s="224"/>
      <c r="E76" s="224"/>
      <c r="F76" s="224"/>
      <c r="G76" s="224"/>
      <c r="H76" s="231" t="s">
        <v>82</v>
      </c>
      <c r="I76" s="231"/>
      <c r="J76" s="231"/>
      <c r="K76" s="231"/>
      <c r="L76" s="231"/>
      <c r="M76" s="231"/>
      <c r="N76" s="231"/>
      <c r="O76" s="231"/>
      <c r="P76" s="231"/>
      <c r="Q76" s="231"/>
      <c r="R76" s="231"/>
      <c r="S76" s="231"/>
      <c r="T76" s="231"/>
      <c r="U76" s="231"/>
      <c r="V76" s="231"/>
      <c r="W76" s="231"/>
      <c r="X76" s="231"/>
      <c r="Y76" s="231"/>
      <c r="Z76" s="18"/>
      <c r="AC76" s="18"/>
      <c r="AD76" s="18"/>
      <c r="AE76" s="19"/>
      <c r="AF76" s="20"/>
      <c r="AG76" s="20"/>
      <c r="AH76" s="20"/>
      <c r="AI76" s="20"/>
    </row>
    <row r="77" spans="2:45" x14ac:dyDescent="0.2">
      <c r="B77" s="15"/>
      <c r="C77" s="224" t="s">
        <v>40</v>
      </c>
      <c r="D77" s="224"/>
      <c r="E77" s="224"/>
      <c r="F77" s="224"/>
      <c r="G77" s="224"/>
      <c r="H77" s="231" t="s">
        <v>224</v>
      </c>
      <c r="I77" s="231"/>
      <c r="J77" s="231"/>
      <c r="K77" s="231"/>
      <c r="L77" s="231"/>
      <c r="M77" s="231"/>
      <c r="N77" s="231"/>
      <c r="O77" s="231"/>
      <c r="P77" s="231"/>
      <c r="Q77" s="231"/>
      <c r="R77" s="231"/>
      <c r="S77" s="231"/>
      <c r="T77" s="231"/>
      <c r="U77" s="231"/>
      <c r="V77" s="231"/>
      <c r="W77" s="231"/>
      <c r="X77" s="231"/>
      <c r="Y77" s="231"/>
      <c r="Z77" s="18"/>
      <c r="AC77" s="18"/>
      <c r="AD77" s="18"/>
      <c r="AE77" s="19"/>
      <c r="AF77" s="20"/>
      <c r="AG77" s="20"/>
      <c r="AH77" s="20"/>
      <c r="AI77" s="20"/>
    </row>
    <row r="78" spans="2:45" x14ac:dyDescent="0.2">
      <c r="B78" s="15"/>
      <c r="C78" s="224" t="s">
        <v>225</v>
      </c>
      <c r="D78" s="224"/>
      <c r="E78" s="224"/>
      <c r="F78" s="224"/>
      <c r="G78" s="224"/>
      <c r="H78" s="265" t="s">
        <v>226</v>
      </c>
      <c r="I78" s="266"/>
      <c r="J78" s="266"/>
      <c r="K78" s="266"/>
      <c r="L78" s="266"/>
      <c r="M78" s="266"/>
      <c r="N78" s="266"/>
      <c r="O78" s="266"/>
      <c r="P78" s="266"/>
      <c r="Q78" s="266"/>
      <c r="R78" s="266"/>
      <c r="S78" s="266"/>
      <c r="T78" s="266"/>
      <c r="U78" s="266"/>
      <c r="V78" s="266"/>
      <c r="W78" s="266"/>
      <c r="X78" s="266"/>
      <c r="Y78" s="267"/>
      <c r="Z78" s="18"/>
      <c r="AC78" s="18"/>
      <c r="AD78" s="18"/>
      <c r="AE78" s="19"/>
      <c r="AF78" s="20"/>
      <c r="AG78" s="20"/>
      <c r="AH78" s="20"/>
      <c r="AI78" s="20"/>
    </row>
    <row r="79" spans="2:45" x14ac:dyDescent="0.2">
      <c r="B79" s="15"/>
      <c r="C79" s="18"/>
      <c r="D79" s="18"/>
      <c r="E79" s="18"/>
      <c r="F79" s="18"/>
      <c r="G79" s="18"/>
      <c r="H79" s="21"/>
      <c r="I79" s="21"/>
      <c r="J79" s="21"/>
      <c r="K79" s="21"/>
      <c r="L79" s="21"/>
      <c r="M79" s="21"/>
      <c r="N79" s="21"/>
      <c r="O79" s="21"/>
      <c r="P79" s="21"/>
      <c r="Q79" s="21"/>
      <c r="R79" s="21"/>
      <c r="S79" s="21"/>
      <c r="T79" s="21"/>
      <c r="U79" s="21"/>
      <c r="V79" s="21"/>
      <c r="W79" s="21"/>
      <c r="X79" s="21"/>
      <c r="Y79" s="21"/>
      <c r="Z79" s="18"/>
      <c r="AA79" s="18"/>
      <c r="AB79" s="18"/>
      <c r="AC79" s="18"/>
      <c r="AD79" s="18"/>
      <c r="AE79" s="19"/>
      <c r="AF79" s="20"/>
      <c r="AG79" s="20"/>
      <c r="AH79" s="20"/>
      <c r="AI79" s="20"/>
    </row>
    <row r="80" spans="2:45" x14ac:dyDescent="0.2">
      <c r="B80" s="15"/>
      <c r="C80" s="224" t="s">
        <v>42</v>
      </c>
      <c r="D80" s="224"/>
      <c r="E80" s="224"/>
      <c r="F80" s="224"/>
      <c r="G80" s="224"/>
      <c r="H80" s="231" t="s">
        <v>154</v>
      </c>
      <c r="I80" s="231"/>
      <c r="J80" s="231"/>
      <c r="K80" s="231"/>
      <c r="L80" s="231"/>
      <c r="M80" s="231"/>
      <c r="N80" s="231"/>
      <c r="O80" s="231"/>
      <c r="P80" s="231"/>
      <c r="Q80" s="231"/>
      <c r="R80" s="231"/>
      <c r="S80" s="231"/>
      <c r="T80" s="231"/>
      <c r="U80" s="231"/>
      <c r="V80" s="231"/>
      <c r="W80" s="231"/>
      <c r="X80" s="231"/>
      <c r="Y80" s="231"/>
      <c r="Z80" s="18"/>
      <c r="AA80" s="18"/>
      <c r="AB80" s="18"/>
      <c r="AC80" s="18"/>
      <c r="AD80" s="18"/>
      <c r="AE80" s="19"/>
      <c r="AF80" s="20"/>
      <c r="AG80" s="20"/>
      <c r="AH80" s="20"/>
      <c r="AI80" s="20"/>
    </row>
    <row r="81" spans="1:49" x14ac:dyDescent="0.2">
      <c r="B81" s="15"/>
      <c r="C81" s="224" t="s">
        <v>43</v>
      </c>
      <c r="D81" s="224"/>
      <c r="E81" s="224"/>
      <c r="F81" s="224"/>
      <c r="G81" s="224"/>
      <c r="H81" s="231" t="s">
        <v>155</v>
      </c>
      <c r="I81" s="231"/>
      <c r="J81" s="231"/>
      <c r="K81" s="231"/>
      <c r="L81" s="231"/>
      <c r="M81" s="231"/>
      <c r="N81" s="231"/>
      <c r="O81" s="231"/>
      <c r="P81" s="231"/>
      <c r="Q81" s="231"/>
      <c r="R81" s="231"/>
      <c r="S81" s="231"/>
      <c r="T81" s="231"/>
      <c r="U81" s="231"/>
      <c r="V81" s="231"/>
      <c r="W81" s="231"/>
      <c r="X81" s="231"/>
      <c r="Y81" s="231"/>
      <c r="Z81" s="18"/>
      <c r="AA81" s="18"/>
      <c r="AB81" s="18"/>
      <c r="AC81" s="18"/>
      <c r="AD81" s="18"/>
      <c r="AE81" s="19"/>
      <c r="AF81" s="20"/>
      <c r="AG81" s="20"/>
      <c r="AH81" s="20"/>
      <c r="AI81" s="20"/>
    </row>
    <row r="82" spans="1:49" x14ac:dyDescent="0.2">
      <c r="B82" s="22"/>
      <c r="C82" s="20"/>
      <c r="D82" s="20"/>
      <c r="E82" s="20"/>
      <c r="F82" s="20"/>
      <c r="G82" s="77"/>
      <c r="H82" s="77"/>
      <c r="I82" s="77"/>
      <c r="J82" s="77"/>
      <c r="K82" s="77"/>
      <c r="L82" s="77"/>
      <c r="M82" s="77"/>
      <c r="N82" s="77"/>
      <c r="O82" s="77"/>
      <c r="P82" s="77"/>
      <c r="Q82" s="77"/>
      <c r="R82" s="77"/>
      <c r="S82" s="77"/>
      <c r="T82" s="77"/>
      <c r="U82" s="77"/>
      <c r="V82" s="77"/>
      <c r="W82" s="77"/>
      <c r="X82" s="77"/>
      <c r="Y82" s="18"/>
      <c r="Z82" s="18"/>
      <c r="AA82" s="18"/>
      <c r="AB82" s="18"/>
      <c r="AC82" s="18"/>
      <c r="AD82" s="19"/>
      <c r="AE82" s="20"/>
      <c r="AF82" s="20"/>
      <c r="AG82" s="20"/>
      <c r="AH82" s="20"/>
      <c r="AI82" s="20"/>
      <c r="AJ82" s="20"/>
      <c r="AK82" s="20"/>
      <c r="AL82" s="20"/>
      <c r="AM82" s="20"/>
      <c r="AN82" s="20"/>
      <c r="AO82" s="20"/>
      <c r="AP82" s="20"/>
      <c r="AQ82" s="20"/>
      <c r="AR82" s="20"/>
      <c r="AS82" s="20"/>
      <c r="AT82" s="20"/>
      <c r="AU82" s="20"/>
      <c r="AV82" s="20"/>
      <c r="AW82" s="20"/>
    </row>
    <row r="83" spans="1:49" x14ac:dyDescent="0.2">
      <c r="A83" s="14" t="s">
        <v>83</v>
      </c>
      <c r="B83" s="22"/>
      <c r="C83" s="20"/>
      <c r="D83" s="20"/>
      <c r="E83" s="20"/>
      <c r="F83" s="20"/>
      <c r="G83" s="77"/>
      <c r="H83" s="77"/>
      <c r="I83" s="77"/>
      <c r="J83" s="77"/>
      <c r="K83" s="77"/>
      <c r="L83" s="77"/>
      <c r="M83" s="77"/>
      <c r="N83" s="77"/>
      <c r="O83" s="77"/>
      <c r="P83" s="77"/>
      <c r="Q83" s="77"/>
      <c r="R83" s="77"/>
      <c r="S83" s="77"/>
      <c r="T83" s="77"/>
      <c r="U83" s="77"/>
      <c r="V83" s="77"/>
      <c r="W83" s="77"/>
      <c r="X83" s="77"/>
      <c r="Y83" s="18"/>
      <c r="Z83" s="18"/>
      <c r="AA83" s="18"/>
      <c r="AB83" s="18"/>
      <c r="AC83" s="18"/>
      <c r="AD83" s="19"/>
      <c r="AE83" s="20"/>
      <c r="AF83" s="20"/>
      <c r="AG83" s="20"/>
      <c r="AH83" s="20"/>
      <c r="AI83" s="20"/>
      <c r="AJ83" s="20"/>
      <c r="AK83" s="20"/>
      <c r="AL83" s="20"/>
      <c r="AM83" s="20"/>
      <c r="AN83" s="20"/>
      <c r="AO83" s="20"/>
      <c r="AP83" s="20"/>
      <c r="AQ83" s="20"/>
      <c r="AR83" s="20"/>
      <c r="AS83" s="20"/>
      <c r="AT83" s="20"/>
      <c r="AU83" s="20"/>
      <c r="AV83" s="20"/>
      <c r="AW83" s="20"/>
    </row>
    <row r="84" spans="1:49" x14ac:dyDescent="0.2">
      <c r="B84" s="16" t="s">
        <v>227</v>
      </c>
      <c r="C84" s="20" t="s">
        <v>335</v>
      </c>
      <c r="D84" s="20"/>
      <c r="E84" s="20"/>
      <c r="F84" s="20"/>
      <c r="G84" s="77"/>
      <c r="H84" s="77"/>
      <c r="I84" s="77"/>
      <c r="J84" s="77"/>
      <c r="K84" s="77"/>
      <c r="L84" s="77"/>
      <c r="M84" s="77"/>
      <c r="N84" s="77"/>
      <c r="O84" s="77"/>
      <c r="P84" s="77"/>
      <c r="Q84" s="77"/>
      <c r="R84" s="77"/>
      <c r="S84" s="77"/>
      <c r="T84" s="77"/>
      <c r="U84" s="77"/>
      <c r="V84" s="77"/>
      <c r="W84" s="77"/>
      <c r="X84" s="77"/>
      <c r="Y84" s="18"/>
      <c r="Z84" s="18"/>
      <c r="AA84" s="18"/>
      <c r="AB84" s="18"/>
      <c r="AC84" s="18"/>
      <c r="AD84" s="19"/>
      <c r="AE84" s="20"/>
      <c r="AF84" s="20"/>
      <c r="AG84" s="20"/>
      <c r="AH84" s="20"/>
      <c r="AI84" s="20"/>
      <c r="AJ84" s="20"/>
      <c r="AK84" s="20"/>
      <c r="AL84" s="20"/>
      <c r="AM84" s="20"/>
      <c r="AN84" s="20"/>
      <c r="AO84" s="20"/>
      <c r="AP84" s="20"/>
      <c r="AQ84" s="20"/>
      <c r="AR84" s="20"/>
      <c r="AS84" s="20"/>
      <c r="AT84" s="20"/>
      <c r="AU84" s="20"/>
      <c r="AV84" s="20"/>
      <c r="AW84" s="20"/>
    </row>
    <row r="85" spans="1:49" x14ac:dyDescent="0.2">
      <c r="C85" s="20" t="s">
        <v>84</v>
      </c>
      <c r="D85" s="20"/>
      <c r="E85" s="20"/>
      <c r="F85" s="20"/>
      <c r="G85" s="77"/>
      <c r="H85" s="77"/>
      <c r="I85" s="77"/>
      <c r="J85" s="77"/>
      <c r="K85" s="77"/>
      <c r="L85" s="77"/>
      <c r="M85" s="77"/>
      <c r="N85" s="77"/>
      <c r="O85" s="77"/>
      <c r="P85" s="77"/>
      <c r="Q85" s="77"/>
      <c r="R85" s="77"/>
      <c r="S85" s="77"/>
      <c r="T85" s="77"/>
      <c r="U85" s="77"/>
      <c r="V85" s="77"/>
      <c r="W85" s="77"/>
      <c r="X85" s="77"/>
      <c r="Y85" s="18"/>
      <c r="Z85" s="18"/>
      <c r="AA85" s="18"/>
      <c r="AB85" s="18"/>
      <c r="AC85" s="18"/>
      <c r="AD85" s="19"/>
      <c r="AE85" s="20"/>
      <c r="AF85" s="20"/>
      <c r="AG85" s="20"/>
      <c r="AH85" s="20"/>
      <c r="AI85" s="20"/>
      <c r="AJ85" s="20"/>
      <c r="AK85" s="20"/>
      <c r="AL85" s="20"/>
      <c r="AM85" s="20"/>
      <c r="AN85" s="20"/>
      <c r="AO85" s="20"/>
      <c r="AP85" s="20"/>
      <c r="AQ85" s="20"/>
      <c r="AR85" s="20"/>
      <c r="AS85" s="20"/>
      <c r="AT85" s="20"/>
      <c r="AU85" s="20"/>
      <c r="AV85" s="20"/>
      <c r="AW85" s="20"/>
    </row>
    <row r="86" spans="1:49" x14ac:dyDescent="0.2">
      <c r="B86" s="15"/>
      <c r="C86" s="20" t="s">
        <v>85</v>
      </c>
      <c r="D86" s="20"/>
      <c r="E86" s="20"/>
      <c r="F86" s="20"/>
      <c r="G86" s="77"/>
      <c r="H86" s="77"/>
      <c r="I86" s="77"/>
      <c r="J86" s="77"/>
      <c r="K86" s="77"/>
      <c r="L86" s="77"/>
      <c r="M86" s="77"/>
      <c r="N86" s="77"/>
      <c r="O86" s="77"/>
      <c r="P86" s="77"/>
      <c r="Q86" s="77"/>
      <c r="R86" s="77"/>
      <c r="S86" s="77"/>
      <c r="T86" s="77"/>
      <c r="U86" s="77"/>
      <c r="V86" s="77"/>
      <c r="W86" s="77"/>
      <c r="X86" s="77"/>
      <c r="Y86" s="18"/>
      <c r="Z86" s="18"/>
      <c r="AA86" s="18"/>
      <c r="AB86" s="18"/>
      <c r="AC86" s="18"/>
      <c r="AD86" s="19"/>
      <c r="AE86" s="20"/>
      <c r="AF86" s="20"/>
      <c r="AG86" s="20"/>
      <c r="AH86" s="20"/>
      <c r="AI86" s="20"/>
      <c r="AJ86" s="20"/>
      <c r="AK86" s="20"/>
      <c r="AL86" s="20"/>
      <c r="AM86" s="20"/>
      <c r="AN86" s="20"/>
      <c r="AO86" s="20"/>
      <c r="AP86" s="20"/>
      <c r="AQ86" s="20"/>
      <c r="AR86" s="20"/>
      <c r="AS86" s="20"/>
      <c r="AT86" s="20"/>
      <c r="AU86" s="20"/>
      <c r="AV86" s="20"/>
      <c r="AW86" s="20"/>
    </row>
    <row r="87" spans="1:49" x14ac:dyDescent="0.2">
      <c r="D87" s="20"/>
      <c r="E87" s="20"/>
      <c r="F87" s="20"/>
      <c r="G87" s="77"/>
      <c r="H87" s="77"/>
      <c r="I87" s="77"/>
      <c r="J87" s="77"/>
      <c r="K87" s="77"/>
      <c r="L87" s="77"/>
      <c r="M87" s="77"/>
      <c r="N87" s="77"/>
      <c r="O87" s="77"/>
      <c r="P87" s="77"/>
      <c r="Q87" s="77"/>
      <c r="R87" s="77"/>
      <c r="S87" s="77"/>
      <c r="T87" s="77"/>
      <c r="U87" s="77"/>
      <c r="V87" s="77"/>
      <c r="W87" s="77"/>
      <c r="X87" s="77"/>
      <c r="Y87" s="18"/>
      <c r="Z87" s="18"/>
      <c r="AA87" s="18"/>
      <c r="AB87" s="18"/>
      <c r="AC87" s="18"/>
      <c r="AD87" s="19"/>
      <c r="AE87" s="20"/>
      <c r="AF87" s="20"/>
      <c r="AG87" s="20"/>
      <c r="AH87" s="20"/>
      <c r="AI87" s="20"/>
      <c r="AJ87" s="20"/>
      <c r="AK87" s="20"/>
      <c r="AL87" s="20"/>
      <c r="AM87" s="20"/>
      <c r="AN87" s="20"/>
      <c r="AO87" s="20"/>
      <c r="AP87" s="20"/>
      <c r="AQ87" s="20"/>
      <c r="AR87" s="20"/>
      <c r="AS87" s="20"/>
      <c r="AT87" s="20"/>
      <c r="AU87" s="20"/>
      <c r="AV87" s="20"/>
      <c r="AW87" s="20"/>
    </row>
    <row r="88" spans="1:49" x14ac:dyDescent="0.2">
      <c r="B88" s="15" t="s">
        <v>228</v>
      </c>
      <c r="C88" s="20" t="s">
        <v>229</v>
      </c>
      <c r="D88" s="20"/>
      <c r="E88" s="20"/>
      <c r="F88" s="20"/>
      <c r="G88" s="77"/>
      <c r="H88" s="77"/>
      <c r="I88" s="77"/>
      <c r="J88" s="77"/>
      <c r="K88" s="77"/>
      <c r="L88" s="77"/>
      <c r="M88" s="77"/>
      <c r="N88" s="77"/>
      <c r="O88" s="77"/>
      <c r="P88" s="14" t="s">
        <v>218</v>
      </c>
      <c r="Q88" s="77"/>
      <c r="R88" s="23" t="s">
        <v>86</v>
      </c>
      <c r="S88" s="77"/>
      <c r="T88" s="77"/>
      <c r="U88" s="77"/>
      <c r="V88" s="77"/>
      <c r="W88" s="77"/>
      <c r="X88" s="77"/>
      <c r="Y88" s="18"/>
      <c r="Z88" s="18"/>
      <c r="AA88" s="18"/>
      <c r="AB88" s="18"/>
      <c r="AC88" s="18"/>
      <c r="AD88" s="19"/>
      <c r="AE88" s="20"/>
      <c r="AF88" s="20"/>
      <c r="AG88" s="20"/>
      <c r="AH88" s="20"/>
      <c r="AI88" s="20"/>
      <c r="AJ88" s="20"/>
      <c r="AK88" s="20"/>
      <c r="AL88" s="20"/>
      <c r="AM88" s="20"/>
      <c r="AN88" s="20"/>
      <c r="AO88" s="20"/>
      <c r="AP88" s="20"/>
      <c r="AQ88" s="20"/>
      <c r="AR88" s="20"/>
      <c r="AS88" s="20"/>
      <c r="AT88" s="20"/>
      <c r="AU88" s="20"/>
      <c r="AV88" s="20"/>
      <c r="AW88" s="20"/>
    </row>
    <row r="89" spans="1:49" x14ac:dyDescent="0.2">
      <c r="B89" s="15" t="s">
        <v>228</v>
      </c>
      <c r="C89" s="20" t="s">
        <v>230</v>
      </c>
      <c r="D89" s="20"/>
      <c r="E89" s="20"/>
      <c r="F89" s="20"/>
      <c r="G89" s="77"/>
      <c r="H89" s="77"/>
      <c r="I89" s="77"/>
      <c r="J89" s="77"/>
      <c r="K89" s="77"/>
      <c r="L89" s="77"/>
      <c r="M89" s="77"/>
      <c r="N89" s="77"/>
      <c r="O89" s="77"/>
      <c r="P89" s="14" t="s">
        <v>218</v>
      </c>
      <c r="Q89" s="77"/>
      <c r="R89" s="23" t="s">
        <v>87</v>
      </c>
      <c r="S89" s="77"/>
      <c r="T89" s="77"/>
      <c r="U89" s="77"/>
      <c r="V89" s="77"/>
      <c r="W89" s="77"/>
      <c r="X89" s="77"/>
      <c r="Y89" s="18"/>
      <c r="Z89" s="18"/>
      <c r="AA89" s="18"/>
      <c r="AB89" s="18"/>
      <c r="AC89" s="18"/>
      <c r="AD89" s="19"/>
      <c r="AE89" s="20"/>
      <c r="AF89" s="20"/>
      <c r="AG89" s="20"/>
      <c r="AH89" s="20"/>
      <c r="AI89" s="20"/>
      <c r="AJ89" s="20"/>
      <c r="AK89" s="20"/>
      <c r="AL89" s="20"/>
      <c r="AM89" s="20"/>
      <c r="AN89" s="20"/>
      <c r="AO89" s="20"/>
      <c r="AP89" s="20"/>
      <c r="AQ89" s="20"/>
      <c r="AR89" s="20"/>
      <c r="AS89" s="20"/>
      <c r="AT89" s="20"/>
      <c r="AU89" s="20"/>
      <c r="AV89" s="20"/>
      <c r="AW89" s="20"/>
    </row>
    <row r="90" spans="1:49" x14ac:dyDescent="0.2">
      <c r="B90" s="15" t="s">
        <v>228</v>
      </c>
      <c r="C90" s="20" t="s">
        <v>203</v>
      </c>
      <c r="D90" s="20"/>
      <c r="E90" s="20"/>
      <c r="F90" s="20"/>
      <c r="G90" s="77"/>
      <c r="H90" s="77"/>
      <c r="I90" s="77"/>
      <c r="J90" s="77"/>
      <c r="K90" s="77"/>
      <c r="L90" s="77"/>
      <c r="M90" s="77"/>
      <c r="N90" s="77"/>
      <c r="O90" s="77"/>
      <c r="P90" s="14" t="s">
        <v>218</v>
      </c>
      <c r="Q90" s="77"/>
      <c r="R90" s="20" t="s">
        <v>204</v>
      </c>
      <c r="S90" s="77"/>
      <c r="T90" s="77"/>
      <c r="U90" s="77"/>
      <c r="V90" s="77"/>
      <c r="W90" s="77"/>
      <c r="X90" s="77"/>
      <c r="Y90" s="18"/>
      <c r="Z90" s="18"/>
      <c r="AA90" s="18"/>
      <c r="AB90" s="18"/>
      <c r="AC90" s="18"/>
      <c r="AD90" s="19"/>
      <c r="AE90" s="20"/>
      <c r="AF90" s="20"/>
      <c r="AG90" s="20"/>
      <c r="AH90" s="20"/>
      <c r="AI90" s="20"/>
      <c r="AJ90" s="20"/>
      <c r="AK90" s="20"/>
      <c r="AL90" s="20"/>
      <c r="AM90" s="20"/>
      <c r="AN90" s="20"/>
      <c r="AO90" s="20"/>
      <c r="AP90" s="20"/>
      <c r="AQ90" s="20"/>
      <c r="AR90" s="20"/>
      <c r="AS90" s="20"/>
      <c r="AT90" s="20"/>
      <c r="AU90" s="20"/>
      <c r="AV90" s="20"/>
      <c r="AW90" s="20"/>
    </row>
    <row r="91" spans="1:49" x14ac:dyDescent="0.2">
      <c r="B91" s="15" t="s">
        <v>228</v>
      </c>
      <c r="C91" s="20" t="s">
        <v>231</v>
      </c>
      <c r="D91" s="20"/>
      <c r="E91" s="20"/>
      <c r="F91" s="20"/>
      <c r="G91" s="77"/>
      <c r="H91" s="77"/>
      <c r="I91" s="77"/>
      <c r="J91" s="77"/>
      <c r="K91" s="77"/>
      <c r="L91" s="77"/>
      <c r="M91" s="77"/>
      <c r="N91" s="77"/>
      <c r="O91" s="77"/>
      <c r="P91" s="14" t="s">
        <v>218</v>
      </c>
      <c r="Q91" s="77"/>
      <c r="R91" s="20" t="s">
        <v>205</v>
      </c>
      <c r="S91" s="77"/>
      <c r="T91" s="77"/>
      <c r="U91" s="77"/>
      <c r="V91" s="77"/>
      <c r="W91" s="77"/>
      <c r="X91" s="77"/>
      <c r="Y91" s="18"/>
      <c r="Z91" s="18"/>
      <c r="AA91" s="18"/>
      <c r="AB91" s="18"/>
      <c r="AC91" s="18"/>
      <c r="AD91" s="19"/>
      <c r="AE91" s="20"/>
      <c r="AF91" s="20"/>
      <c r="AG91" s="20"/>
      <c r="AH91" s="20"/>
      <c r="AI91" s="20"/>
      <c r="AJ91" s="20"/>
      <c r="AK91" s="20"/>
      <c r="AL91" s="20"/>
      <c r="AM91" s="20"/>
      <c r="AN91" s="20"/>
      <c r="AO91" s="20"/>
      <c r="AP91" s="20"/>
      <c r="AQ91" s="20"/>
      <c r="AR91" s="20"/>
      <c r="AS91" s="20"/>
      <c r="AT91" s="20"/>
      <c r="AU91" s="20"/>
      <c r="AV91" s="20"/>
      <c r="AW91" s="20"/>
    </row>
    <row r="92" spans="1:49" x14ac:dyDescent="0.2">
      <c r="B92" s="15"/>
      <c r="C92" s="20"/>
      <c r="D92" s="20"/>
      <c r="E92" s="20"/>
      <c r="F92" s="20"/>
      <c r="G92" s="77"/>
      <c r="H92" s="77"/>
      <c r="I92" s="77"/>
      <c r="J92" s="77"/>
      <c r="K92" s="77"/>
      <c r="L92" s="77"/>
      <c r="M92" s="77"/>
      <c r="N92" s="77"/>
      <c r="O92" s="77"/>
      <c r="Q92" s="77"/>
      <c r="R92" s="20" t="s">
        <v>206</v>
      </c>
      <c r="S92" s="77"/>
      <c r="T92" s="77"/>
      <c r="U92" s="77"/>
      <c r="V92" s="77"/>
      <c r="W92" s="77"/>
      <c r="X92" s="77"/>
      <c r="Y92" s="18"/>
      <c r="Z92" s="18"/>
      <c r="AA92" s="18"/>
      <c r="AB92" s="18"/>
      <c r="AC92" s="18"/>
      <c r="AD92" s="19"/>
      <c r="AE92" s="20"/>
      <c r="AF92" s="20"/>
      <c r="AG92" s="20"/>
      <c r="AH92" s="20"/>
      <c r="AI92" s="20"/>
      <c r="AJ92" s="20"/>
      <c r="AK92" s="20"/>
      <c r="AL92" s="20"/>
      <c r="AM92" s="20"/>
      <c r="AN92" s="20"/>
      <c r="AO92" s="20"/>
      <c r="AP92" s="20"/>
      <c r="AQ92" s="20"/>
      <c r="AR92" s="20"/>
      <c r="AS92" s="20"/>
      <c r="AT92" s="20"/>
      <c r="AU92" s="20"/>
      <c r="AV92" s="20"/>
      <c r="AW92" s="20"/>
    </row>
    <row r="93" spans="1:49" x14ac:dyDescent="0.2">
      <c r="B93" s="15"/>
      <c r="C93" s="20"/>
      <c r="D93" s="20"/>
      <c r="E93" s="20"/>
      <c r="F93" s="20"/>
      <c r="G93" s="77"/>
      <c r="H93" s="77"/>
      <c r="I93" s="77"/>
      <c r="J93" s="77"/>
      <c r="K93" s="77"/>
      <c r="L93" s="77"/>
      <c r="M93" s="77"/>
      <c r="N93" s="77"/>
      <c r="O93" s="77"/>
      <c r="Q93" s="77"/>
      <c r="S93" s="20" t="s">
        <v>207</v>
      </c>
      <c r="T93" s="77"/>
      <c r="U93" s="77"/>
      <c r="V93" s="77"/>
      <c r="W93" s="77"/>
      <c r="X93" s="77"/>
      <c r="Y93" s="18"/>
      <c r="Z93" s="18"/>
      <c r="AA93" s="18"/>
      <c r="AB93" s="18"/>
      <c r="AC93" s="18"/>
      <c r="AD93" s="19"/>
      <c r="AE93" s="20"/>
      <c r="AF93" s="20"/>
      <c r="AG93" s="20"/>
      <c r="AH93" s="20"/>
      <c r="AI93" s="20"/>
      <c r="AJ93" s="20"/>
      <c r="AK93" s="20"/>
      <c r="AL93" s="20"/>
      <c r="AM93" s="20"/>
      <c r="AN93" s="20"/>
      <c r="AO93" s="20"/>
      <c r="AP93" s="20"/>
      <c r="AQ93" s="20"/>
      <c r="AR93" s="20"/>
      <c r="AS93" s="20"/>
      <c r="AT93" s="20"/>
      <c r="AU93" s="20"/>
      <c r="AV93" s="20"/>
      <c r="AW93" s="20"/>
    </row>
    <row r="94" spans="1:49" x14ac:dyDescent="0.2">
      <c r="B94" s="15" t="s">
        <v>228</v>
      </c>
      <c r="C94" s="20" t="s">
        <v>88</v>
      </c>
      <c r="D94" s="20"/>
      <c r="E94" s="20"/>
      <c r="F94" s="20"/>
      <c r="G94" s="77"/>
      <c r="H94" s="77"/>
      <c r="I94" s="77"/>
      <c r="J94" s="77"/>
      <c r="K94" s="77"/>
      <c r="L94" s="77"/>
      <c r="M94" s="77"/>
      <c r="N94" s="77"/>
      <c r="O94" s="77"/>
      <c r="P94" s="14" t="s">
        <v>218</v>
      </c>
      <c r="Q94" s="77"/>
      <c r="R94" s="23" t="s">
        <v>89</v>
      </c>
      <c r="S94" s="77"/>
      <c r="T94" s="77"/>
      <c r="U94" s="77"/>
      <c r="V94" s="77"/>
      <c r="W94" s="77"/>
      <c r="X94" s="77"/>
      <c r="Y94" s="18"/>
      <c r="Z94" s="18"/>
      <c r="AA94" s="18"/>
      <c r="AB94" s="18"/>
      <c r="AC94" s="18"/>
      <c r="AD94" s="19"/>
      <c r="AE94" s="20"/>
      <c r="AF94" s="20"/>
      <c r="AG94" s="20"/>
      <c r="AH94" s="20"/>
      <c r="AI94" s="20"/>
      <c r="AJ94" s="20"/>
      <c r="AK94" s="20"/>
      <c r="AL94" s="20"/>
      <c r="AM94" s="20"/>
      <c r="AN94" s="20"/>
      <c r="AO94" s="20"/>
      <c r="AP94" s="20"/>
      <c r="AQ94" s="20"/>
      <c r="AR94" s="20"/>
      <c r="AS94" s="20"/>
      <c r="AT94" s="20"/>
      <c r="AU94" s="20"/>
      <c r="AV94" s="20"/>
      <c r="AW94" s="20"/>
    </row>
    <row r="95" spans="1:49" x14ac:dyDescent="0.2">
      <c r="B95" s="15"/>
      <c r="C95" s="20"/>
      <c r="D95" s="20"/>
      <c r="E95" s="20"/>
      <c r="F95" s="20"/>
      <c r="G95" s="77"/>
      <c r="H95" s="77"/>
      <c r="I95" s="77"/>
      <c r="J95" s="77"/>
      <c r="K95" s="77"/>
      <c r="L95" s="77"/>
      <c r="M95" s="77"/>
      <c r="N95" s="77"/>
      <c r="O95" s="77"/>
      <c r="Q95" s="77"/>
      <c r="S95" s="23" t="s">
        <v>90</v>
      </c>
      <c r="T95" s="77"/>
      <c r="U95" s="77"/>
      <c r="V95" s="77"/>
      <c r="W95" s="77"/>
      <c r="X95" s="77"/>
      <c r="Y95" s="18"/>
      <c r="Z95" s="18"/>
      <c r="AA95" s="18"/>
      <c r="AB95" s="18"/>
      <c r="AC95" s="18"/>
      <c r="AD95" s="19"/>
      <c r="AE95" s="20"/>
      <c r="AF95" s="20"/>
      <c r="AG95" s="20"/>
      <c r="AH95" s="20"/>
      <c r="AI95" s="20"/>
      <c r="AJ95" s="20"/>
      <c r="AK95" s="20"/>
      <c r="AL95" s="20"/>
      <c r="AM95" s="20"/>
      <c r="AN95" s="20"/>
      <c r="AO95" s="20"/>
      <c r="AP95" s="20"/>
      <c r="AQ95" s="20"/>
      <c r="AR95" s="20"/>
      <c r="AS95" s="20"/>
      <c r="AT95" s="20"/>
      <c r="AU95" s="20"/>
      <c r="AV95" s="20"/>
      <c r="AW95" s="20"/>
    </row>
    <row r="96" spans="1:49" x14ac:dyDescent="0.2">
      <c r="C96" s="20"/>
      <c r="D96" s="20"/>
      <c r="E96" s="20"/>
      <c r="F96" s="20"/>
      <c r="G96" s="77"/>
      <c r="H96" s="77"/>
      <c r="I96" s="77"/>
      <c r="J96" s="77"/>
      <c r="K96" s="77"/>
      <c r="L96" s="77"/>
      <c r="M96" s="77"/>
      <c r="N96" s="77"/>
      <c r="O96" s="77"/>
      <c r="P96" s="77"/>
      <c r="Q96" s="77"/>
      <c r="R96" s="24" t="s">
        <v>232</v>
      </c>
      <c r="S96" s="77"/>
      <c r="U96" s="77"/>
      <c r="V96" s="77"/>
      <c r="W96" s="77"/>
      <c r="X96" s="77"/>
      <c r="Y96" s="18"/>
      <c r="Z96" s="18"/>
      <c r="AA96" s="18"/>
      <c r="AB96" s="18"/>
      <c r="AC96" s="18"/>
      <c r="AD96" s="19"/>
      <c r="AE96" s="20"/>
      <c r="AF96" s="20"/>
      <c r="AH96" s="20"/>
      <c r="AI96" s="20"/>
      <c r="AJ96" s="20"/>
      <c r="AK96" s="20"/>
      <c r="AL96" s="20"/>
      <c r="AM96" s="20"/>
      <c r="AN96" s="20"/>
      <c r="AO96" s="20"/>
      <c r="AP96" s="20"/>
      <c r="AQ96" s="20"/>
      <c r="AR96" s="20"/>
      <c r="AS96" s="20"/>
      <c r="AT96" s="20"/>
      <c r="AU96" s="20"/>
      <c r="AV96" s="20"/>
      <c r="AW96" s="20"/>
    </row>
    <row r="97" spans="2:53" x14ac:dyDescent="0.2">
      <c r="C97" s="20"/>
      <c r="D97" s="20"/>
      <c r="E97" s="20"/>
      <c r="F97" s="20"/>
      <c r="G97" s="77"/>
      <c r="H97" s="77"/>
      <c r="I97" s="77"/>
      <c r="J97" s="77"/>
      <c r="K97" s="77"/>
      <c r="L97" s="77"/>
      <c r="M97" s="77"/>
      <c r="N97" s="77"/>
      <c r="O97" s="77"/>
      <c r="P97" s="77"/>
      <c r="Q97" s="77"/>
      <c r="R97" s="24"/>
      <c r="S97" s="20" t="s">
        <v>91</v>
      </c>
      <c r="U97" s="77"/>
      <c r="V97" s="77"/>
      <c r="W97" s="77"/>
      <c r="X97" s="77"/>
      <c r="Y97" s="18"/>
      <c r="Z97" s="18"/>
      <c r="AA97" s="18"/>
      <c r="AB97" s="18"/>
      <c r="AC97" s="18"/>
      <c r="AD97" s="19"/>
      <c r="AE97" s="20"/>
      <c r="AF97" s="20"/>
      <c r="AG97" s="20"/>
      <c r="AH97" s="20"/>
      <c r="AI97" s="20"/>
      <c r="AJ97" s="20"/>
      <c r="AK97" s="20"/>
      <c r="AL97" s="20"/>
      <c r="AM97" s="20"/>
      <c r="AN97" s="20"/>
      <c r="AO97" s="20"/>
      <c r="AP97" s="20"/>
      <c r="AQ97" s="20"/>
      <c r="AR97" s="20"/>
      <c r="AS97" s="20"/>
      <c r="AT97" s="20"/>
      <c r="AU97" s="20"/>
      <c r="AV97" s="20"/>
      <c r="AW97" s="20"/>
    </row>
    <row r="98" spans="2:53" s="28" customFormat="1" x14ac:dyDescent="0.2">
      <c r="B98" s="25" t="s">
        <v>228</v>
      </c>
      <c r="C98" s="26" t="s">
        <v>92</v>
      </c>
      <c r="D98" s="26"/>
      <c r="E98" s="26"/>
      <c r="F98" s="26"/>
      <c r="G98" s="27"/>
      <c r="H98" s="27"/>
      <c r="I98" s="27"/>
      <c r="J98" s="27"/>
      <c r="K98" s="27"/>
      <c r="L98" s="27"/>
      <c r="M98" s="27"/>
      <c r="N98" s="27"/>
      <c r="O98" s="27"/>
      <c r="P98" s="28" t="s">
        <v>218</v>
      </c>
      <c r="Q98" s="27"/>
      <c r="R98" s="29" t="s">
        <v>93</v>
      </c>
      <c r="S98" s="27"/>
      <c r="T98" s="27"/>
      <c r="U98" s="27"/>
      <c r="V98" s="27"/>
      <c r="W98" s="27"/>
      <c r="X98" s="27"/>
      <c r="Y98" s="30"/>
      <c r="Z98" s="30"/>
      <c r="AA98" s="30"/>
      <c r="AB98" s="30"/>
      <c r="AC98" s="30"/>
      <c r="AD98" s="31"/>
      <c r="AE98" s="26"/>
      <c r="AF98" s="26"/>
      <c r="AG98" s="26"/>
      <c r="AH98" s="26"/>
      <c r="AI98" s="26"/>
      <c r="AJ98" s="26"/>
      <c r="AK98" s="26"/>
      <c r="AL98" s="26"/>
      <c r="AM98" s="26"/>
      <c r="AN98" s="26"/>
      <c r="AO98" s="26"/>
      <c r="AP98" s="26"/>
      <c r="AQ98" s="26"/>
      <c r="AR98" s="26"/>
      <c r="AS98" s="26"/>
      <c r="AT98" s="26"/>
      <c r="AU98" s="26"/>
      <c r="AV98" s="26"/>
      <c r="AW98" s="26"/>
    </row>
    <row r="99" spans="2:53" x14ac:dyDescent="0.2">
      <c r="B99" s="15" t="s">
        <v>228</v>
      </c>
      <c r="C99" s="20" t="s">
        <v>94</v>
      </c>
      <c r="D99" s="20"/>
      <c r="E99" s="20"/>
      <c r="F99" s="20"/>
      <c r="G99" s="77"/>
      <c r="H99" s="77"/>
      <c r="I99" s="77"/>
      <c r="J99" s="77"/>
      <c r="K99" s="77"/>
      <c r="L99" s="77"/>
      <c r="M99" s="77"/>
      <c r="N99" s="77"/>
      <c r="O99" s="77"/>
      <c r="P99" s="14" t="s">
        <v>218</v>
      </c>
      <c r="Q99" s="77"/>
      <c r="R99" s="23" t="s">
        <v>95</v>
      </c>
      <c r="S99" s="77"/>
      <c r="T99" s="77"/>
      <c r="U99" s="77"/>
      <c r="V99" s="77"/>
      <c r="W99" s="77"/>
      <c r="X99" s="77"/>
      <c r="Y99" s="18"/>
      <c r="Z99" s="18"/>
      <c r="AA99" s="18"/>
      <c r="AB99" s="18"/>
      <c r="AC99" s="18"/>
      <c r="AD99" s="19"/>
      <c r="AE99" s="20"/>
      <c r="AF99" s="20"/>
      <c r="AG99" s="20"/>
      <c r="AH99" s="20"/>
      <c r="AI99" s="20"/>
      <c r="AJ99" s="20"/>
      <c r="AK99" s="20"/>
      <c r="AL99" s="20"/>
      <c r="AM99" s="20"/>
      <c r="AN99" s="20"/>
      <c r="AO99" s="20"/>
      <c r="AP99" s="20"/>
      <c r="AQ99" s="20"/>
      <c r="AR99" s="20"/>
      <c r="AS99" s="20"/>
      <c r="AT99" s="20"/>
      <c r="AU99" s="20"/>
      <c r="AV99" s="20"/>
      <c r="AW99" s="20"/>
    </row>
    <row r="100" spans="2:53" s="55" customFormat="1" x14ac:dyDescent="0.2">
      <c r="B100" s="79" t="s">
        <v>228</v>
      </c>
      <c r="C100" s="78" t="s">
        <v>130</v>
      </c>
      <c r="D100" s="78"/>
      <c r="E100" s="78"/>
      <c r="F100" s="78"/>
      <c r="G100" s="80"/>
      <c r="H100" s="80"/>
      <c r="I100" s="80"/>
      <c r="J100" s="80"/>
      <c r="K100" s="80"/>
      <c r="L100" s="80"/>
      <c r="M100" s="80"/>
      <c r="N100" s="80"/>
      <c r="O100" s="80"/>
      <c r="P100" s="55" t="s">
        <v>218</v>
      </c>
      <c r="Q100" s="80"/>
      <c r="R100" s="81" t="s">
        <v>131</v>
      </c>
      <c r="S100" s="80"/>
      <c r="T100" s="80"/>
      <c r="U100" s="80"/>
      <c r="V100" s="80"/>
      <c r="W100" s="80"/>
      <c r="X100" s="80"/>
      <c r="Y100" s="82"/>
      <c r="Z100" s="82"/>
      <c r="AA100" s="82"/>
      <c r="AB100" s="82"/>
      <c r="AC100" s="82"/>
      <c r="AD100" s="31"/>
      <c r="AE100" s="78"/>
      <c r="AF100" s="78"/>
      <c r="AG100" s="78"/>
      <c r="AH100" s="78"/>
      <c r="AI100" s="78"/>
      <c r="AJ100" s="78"/>
      <c r="AK100" s="78"/>
      <c r="AL100" s="78"/>
      <c r="AM100" s="78"/>
      <c r="AN100" s="78"/>
      <c r="AO100" s="78"/>
      <c r="AP100" s="78"/>
      <c r="AQ100" s="78"/>
      <c r="AR100" s="78"/>
      <c r="AS100" s="78"/>
      <c r="AT100" s="78"/>
      <c r="AU100" s="78"/>
      <c r="AV100" s="78"/>
      <c r="AW100" s="78"/>
    </row>
    <row r="101" spans="2:53" x14ac:dyDescent="0.2">
      <c r="C101" s="20"/>
      <c r="D101" s="20"/>
      <c r="E101" s="20"/>
      <c r="F101" s="20"/>
      <c r="G101" s="77"/>
      <c r="H101" s="77"/>
      <c r="I101" s="77"/>
      <c r="J101" s="77"/>
      <c r="K101" s="77"/>
      <c r="L101" s="77"/>
      <c r="M101" s="77"/>
      <c r="N101" s="77"/>
      <c r="O101" s="77"/>
      <c r="P101" s="77"/>
      <c r="Q101" s="77"/>
      <c r="R101" s="77"/>
      <c r="S101" s="77"/>
      <c r="T101" s="77"/>
      <c r="U101" s="77"/>
      <c r="V101" s="77"/>
      <c r="W101" s="77"/>
      <c r="X101" s="77"/>
      <c r="Y101" s="18"/>
      <c r="Z101" s="18"/>
      <c r="AA101" s="18"/>
      <c r="AB101" s="18"/>
      <c r="AC101" s="18"/>
      <c r="AD101" s="19"/>
      <c r="AE101" s="20"/>
      <c r="AF101" s="20"/>
      <c r="AG101" s="20"/>
      <c r="AH101" s="20"/>
      <c r="AI101" s="20"/>
      <c r="AJ101" s="20"/>
      <c r="AK101" s="20"/>
      <c r="AL101" s="20"/>
      <c r="AM101" s="20"/>
      <c r="AN101" s="20"/>
      <c r="AO101" s="20"/>
      <c r="AP101" s="20"/>
      <c r="AQ101" s="20"/>
      <c r="AR101" s="20"/>
      <c r="AS101" s="20"/>
      <c r="AT101" s="20"/>
      <c r="AU101" s="20"/>
      <c r="AV101" s="20"/>
      <c r="AW101" s="20"/>
    </row>
    <row r="102" spans="2:53" ht="13.5" thickBot="1" x14ac:dyDescent="0.25">
      <c r="C102" s="14" t="s">
        <v>74</v>
      </c>
    </row>
    <row r="103" spans="2:53" x14ac:dyDescent="0.2">
      <c r="C103" s="182" t="s">
        <v>44</v>
      </c>
      <c r="D103" s="224"/>
      <c r="E103" s="242" t="s">
        <v>309</v>
      </c>
      <c r="F103" s="243"/>
      <c r="G103" s="243"/>
      <c r="H103" s="243"/>
      <c r="I103" s="242" t="s">
        <v>341</v>
      </c>
      <c r="J103" s="243"/>
      <c r="K103" s="243"/>
      <c r="L103" s="243"/>
      <c r="M103" s="247" t="s">
        <v>310</v>
      </c>
      <c r="N103" s="243"/>
      <c r="O103" s="243"/>
      <c r="P103" s="243"/>
      <c r="Q103" s="243"/>
      <c r="R103" s="242" t="s">
        <v>342</v>
      </c>
      <c r="S103" s="249"/>
      <c r="T103" s="249"/>
      <c r="U103" s="249"/>
      <c r="V103" s="249"/>
      <c r="W103" s="249"/>
      <c r="X103" s="249"/>
      <c r="Y103" s="232" t="s">
        <v>311</v>
      </c>
      <c r="Z103" s="233"/>
      <c r="AA103" s="233"/>
      <c r="AB103" s="233"/>
      <c r="AC103" s="233"/>
      <c r="AD103" s="233"/>
      <c r="AE103" s="233"/>
      <c r="AF103" s="233"/>
      <c r="AG103" s="234"/>
      <c r="AH103" s="182" t="s">
        <v>49</v>
      </c>
      <c r="AI103" s="182"/>
      <c r="AJ103" s="182"/>
      <c r="AK103" s="182"/>
      <c r="AL103" s="182"/>
      <c r="AM103" s="182"/>
      <c r="AN103" s="182"/>
      <c r="AO103" s="182"/>
      <c r="AP103" s="182"/>
      <c r="AQ103" s="182" t="s">
        <v>50</v>
      </c>
      <c r="AR103" s="182"/>
      <c r="AS103" s="182" t="s">
        <v>51</v>
      </c>
      <c r="AT103" s="182"/>
      <c r="AU103" s="182"/>
      <c r="AV103" s="182"/>
      <c r="AW103" s="182"/>
      <c r="AX103" s="182"/>
      <c r="AY103" s="182"/>
      <c r="AZ103" s="182" t="s">
        <v>127</v>
      </c>
      <c r="BA103" s="182"/>
    </row>
    <row r="104" spans="2:53" x14ac:dyDescent="0.2">
      <c r="C104" s="182"/>
      <c r="D104" s="224"/>
      <c r="E104" s="244"/>
      <c r="F104" s="245"/>
      <c r="G104" s="245"/>
      <c r="H104" s="245"/>
      <c r="I104" s="244"/>
      <c r="J104" s="245"/>
      <c r="K104" s="245"/>
      <c r="L104" s="245"/>
      <c r="M104" s="248"/>
      <c r="N104" s="245"/>
      <c r="O104" s="245"/>
      <c r="P104" s="245"/>
      <c r="Q104" s="245"/>
      <c r="R104" s="244"/>
      <c r="S104" s="244"/>
      <c r="T104" s="244"/>
      <c r="U104" s="244"/>
      <c r="V104" s="244"/>
      <c r="W104" s="244"/>
      <c r="X104" s="244"/>
      <c r="Y104" s="235"/>
      <c r="Z104" s="236"/>
      <c r="AA104" s="236"/>
      <c r="AB104" s="236"/>
      <c r="AC104" s="236"/>
      <c r="AD104" s="236"/>
      <c r="AE104" s="236"/>
      <c r="AF104" s="236"/>
      <c r="AG104" s="237"/>
      <c r="AH104" s="182"/>
      <c r="AI104" s="182"/>
      <c r="AJ104" s="182"/>
      <c r="AK104" s="182"/>
      <c r="AL104" s="182"/>
      <c r="AM104" s="182"/>
      <c r="AN104" s="182"/>
      <c r="AO104" s="182"/>
      <c r="AP104" s="182"/>
      <c r="AQ104" s="182"/>
      <c r="AR104" s="182"/>
      <c r="AS104" s="182" t="s">
        <v>52</v>
      </c>
      <c r="AT104" s="182"/>
      <c r="AU104" s="182"/>
      <c r="AV104" s="182" t="s">
        <v>53</v>
      </c>
      <c r="AW104" s="182"/>
      <c r="AX104" s="182" t="s">
        <v>54</v>
      </c>
      <c r="AY104" s="182"/>
      <c r="AZ104" s="182"/>
      <c r="BA104" s="182"/>
    </row>
    <row r="105" spans="2:53" ht="13.5" thickBot="1" x14ac:dyDescent="0.25">
      <c r="C105" s="241"/>
      <c r="D105" s="241"/>
      <c r="E105" s="246"/>
      <c r="F105" s="246"/>
      <c r="G105" s="246"/>
      <c r="H105" s="246"/>
      <c r="I105" s="246"/>
      <c r="J105" s="246"/>
      <c r="K105" s="246"/>
      <c r="L105" s="246"/>
      <c r="M105" s="246"/>
      <c r="N105" s="246"/>
      <c r="O105" s="246"/>
      <c r="P105" s="246"/>
      <c r="Q105" s="246"/>
      <c r="R105" s="250"/>
      <c r="S105" s="250"/>
      <c r="T105" s="250"/>
      <c r="U105" s="250"/>
      <c r="V105" s="250"/>
      <c r="W105" s="250"/>
      <c r="X105" s="250"/>
      <c r="Y105" s="238"/>
      <c r="Z105" s="239"/>
      <c r="AA105" s="239"/>
      <c r="AB105" s="239"/>
      <c r="AC105" s="239"/>
      <c r="AD105" s="239"/>
      <c r="AE105" s="239"/>
      <c r="AF105" s="239"/>
      <c r="AG105" s="240"/>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row>
    <row r="106" spans="2:53" ht="13.5" thickTop="1" x14ac:dyDescent="0.2">
      <c r="C106" s="224">
        <v>1</v>
      </c>
      <c r="D106" s="224"/>
      <c r="E106" s="161">
        <v>13</v>
      </c>
      <c r="F106" s="162"/>
      <c r="G106" s="162"/>
      <c r="H106" s="162"/>
      <c r="I106" s="161">
        <v>579</v>
      </c>
      <c r="J106" s="162"/>
      <c r="K106" s="162"/>
      <c r="L106" s="162"/>
      <c r="M106" s="162">
        <v>1047895</v>
      </c>
      <c r="N106" s="162"/>
      <c r="O106" s="162"/>
      <c r="P106" s="162"/>
      <c r="Q106" s="162"/>
      <c r="R106" s="157" t="s">
        <v>233</v>
      </c>
      <c r="S106" s="157"/>
      <c r="T106" s="157"/>
      <c r="U106" s="157"/>
      <c r="V106" s="157"/>
      <c r="W106" s="157"/>
      <c r="X106" s="157"/>
      <c r="Y106" s="122" t="s">
        <v>234</v>
      </c>
      <c r="Z106" s="123"/>
      <c r="AA106" s="123"/>
      <c r="AB106" s="123"/>
      <c r="AC106" s="123"/>
      <c r="AD106" s="123"/>
      <c r="AE106" s="123"/>
      <c r="AF106" s="123"/>
      <c r="AG106" s="124"/>
      <c r="AH106" s="120" t="s">
        <v>326</v>
      </c>
      <c r="AI106" s="120"/>
      <c r="AJ106" s="120"/>
      <c r="AK106" s="120"/>
      <c r="AL106" s="120"/>
      <c r="AM106" s="120"/>
      <c r="AN106" s="120"/>
      <c r="AO106" s="120"/>
      <c r="AP106" s="120"/>
      <c r="AQ106" s="161">
        <v>6</v>
      </c>
      <c r="AR106" s="162"/>
      <c r="AS106" s="227">
        <v>2008</v>
      </c>
      <c r="AT106" s="227"/>
      <c r="AU106" s="227"/>
      <c r="AV106" s="162">
        <v>11</v>
      </c>
      <c r="AW106" s="162"/>
      <c r="AX106" s="162">
        <v>11</v>
      </c>
      <c r="AY106" s="162"/>
      <c r="AZ106" s="162" t="s">
        <v>132</v>
      </c>
      <c r="BA106" s="162"/>
    </row>
    <row r="107" spans="2:53" x14ac:dyDescent="0.2">
      <c r="C107" s="224">
        <v>2</v>
      </c>
      <c r="D107" s="224"/>
      <c r="E107" s="161">
        <v>13</v>
      </c>
      <c r="F107" s="162"/>
      <c r="G107" s="162"/>
      <c r="H107" s="162"/>
      <c r="I107" s="161">
        <v>579</v>
      </c>
      <c r="J107" s="162"/>
      <c r="K107" s="162"/>
      <c r="L107" s="162"/>
      <c r="M107" s="162">
        <v>1047896</v>
      </c>
      <c r="N107" s="162"/>
      <c r="O107" s="162"/>
      <c r="P107" s="162"/>
      <c r="Q107" s="162"/>
      <c r="R107" s="150" t="s">
        <v>96</v>
      </c>
      <c r="S107" s="150"/>
      <c r="T107" s="150"/>
      <c r="U107" s="150"/>
      <c r="V107" s="150"/>
      <c r="W107" s="150"/>
      <c r="X107" s="150"/>
      <c r="Y107" s="122" t="s">
        <v>235</v>
      </c>
      <c r="Z107" s="123"/>
      <c r="AA107" s="123"/>
      <c r="AB107" s="123"/>
      <c r="AC107" s="123"/>
      <c r="AD107" s="123"/>
      <c r="AE107" s="123"/>
      <c r="AF107" s="123"/>
      <c r="AG107" s="124"/>
      <c r="AH107" s="119" t="s">
        <v>327</v>
      </c>
      <c r="AI107" s="119"/>
      <c r="AJ107" s="119"/>
      <c r="AK107" s="119"/>
      <c r="AL107" s="119"/>
      <c r="AM107" s="119"/>
      <c r="AN107" s="119"/>
      <c r="AO107" s="119"/>
      <c r="AP107" s="119"/>
      <c r="AQ107" s="161">
        <v>5</v>
      </c>
      <c r="AR107" s="162"/>
      <c r="AS107" s="121">
        <v>2009</v>
      </c>
      <c r="AT107" s="121"/>
      <c r="AU107" s="121"/>
      <c r="AV107" s="161">
        <v>5</v>
      </c>
      <c r="AW107" s="162"/>
      <c r="AX107" s="161">
        <v>2</v>
      </c>
      <c r="AY107" s="162"/>
      <c r="AZ107" s="162" t="s">
        <v>132</v>
      </c>
      <c r="BA107" s="162"/>
    </row>
    <row r="108" spans="2:53" x14ac:dyDescent="0.2">
      <c r="C108" s="224">
        <v>3</v>
      </c>
      <c r="D108" s="224"/>
      <c r="E108" s="161">
        <v>13</v>
      </c>
      <c r="F108" s="162"/>
      <c r="G108" s="162"/>
      <c r="H108" s="162"/>
      <c r="I108" s="161">
        <v>579</v>
      </c>
      <c r="J108" s="162"/>
      <c r="K108" s="162"/>
      <c r="L108" s="162"/>
      <c r="M108" s="162">
        <v>1047897</v>
      </c>
      <c r="N108" s="162"/>
      <c r="O108" s="162"/>
      <c r="P108" s="162"/>
      <c r="Q108" s="162"/>
      <c r="R108" s="150" t="s">
        <v>236</v>
      </c>
      <c r="S108" s="150"/>
      <c r="T108" s="150"/>
      <c r="U108" s="150"/>
      <c r="V108" s="150"/>
      <c r="W108" s="150"/>
      <c r="X108" s="150"/>
      <c r="Y108" s="122" t="s">
        <v>237</v>
      </c>
      <c r="Z108" s="123"/>
      <c r="AA108" s="123"/>
      <c r="AB108" s="123"/>
      <c r="AC108" s="123"/>
      <c r="AD108" s="123"/>
      <c r="AE108" s="123"/>
      <c r="AF108" s="123"/>
      <c r="AG108" s="124"/>
      <c r="AH108" s="119" t="s">
        <v>328</v>
      </c>
      <c r="AI108" s="119"/>
      <c r="AJ108" s="119"/>
      <c r="AK108" s="119"/>
      <c r="AL108" s="119"/>
      <c r="AM108" s="119"/>
      <c r="AN108" s="119"/>
      <c r="AO108" s="119"/>
      <c r="AP108" s="119"/>
      <c r="AQ108" s="161">
        <v>4</v>
      </c>
      <c r="AR108" s="162"/>
      <c r="AS108" s="121">
        <v>2010</v>
      </c>
      <c r="AT108" s="121"/>
      <c r="AU108" s="121"/>
      <c r="AV108" s="161">
        <v>8</v>
      </c>
      <c r="AW108" s="162"/>
      <c r="AX108" s="161">
        <v>3</v>
      </c>
      <c r="AY108" s="162"/>
      <c r="AZ108" s="162" t="s">
        <v>132</v>
      </c>
      <c r="BA108" s="162"/>
    </row>
    <row r="109" spans="2:53" x14ac:dyDescent="0.2">
      <c r="C109" s="224">
        <v>4</v>
      </c>
      <c r="D109" s="224"/>
      <c r="E109" s="161">
        <v>13</v>
      </c>
      <c r="F109" s="162"/>
      <c r="G109" s="162"/>
      <c r="H109" s="162"/>
      <c r="I109" s="161">
        <v>579</v>
      </c>
      <c r="J109" s="162"/>
      <c r="K109" s="162"/>
      <c r="L109" s="162"/>
      <c r="M109" s="162">
        <v>1047898</v>
      </c>
      <c r="N109" s="162"/>
      <c r="O109" s="162"/>
      <c r="P109" s="162"/>
      <c r="Q109" s="162"/>
      <c r="R109" s="150" t="s">
        <v>97</v>
      </c>
      <c r="S109" s="150"/>
      <c r="T109" s="150"/>
      <c r="U109" s="150"/>
      <c r="V109" s="150"/>
      <c r="W109" s="150"/>
      <c r="X109" s="150"/>
      <c r="Y109" s="122" t="s">
        <v>238</v>
      </c>
      <c r="Z109" s="123"/>
      <c r="AA109" s="123"/>
      <c r="AB109" s="123"/>
      <c r="AC109" s="123"/>
      <c r="AD109" s="123"/>
      <c r="AE109" s="123"/>
      <c r="AF109" s="123"/>
      <c r="AG109" s="124"/>
      <c r="AH109" s="119" t="s">
        <v>329</v>
      </c>
      <c r="AI109" s="119"/>
      <c r="AJ109" s="119"/>
      <c r="AK109" s="119"/>
      <c r="AL109" s="119"/>
      <c r="AM109" s="119"/>
      <c r="AN109" s="119"/>
      <c r="AO109" s="119"/>
      <c r="AP109" s="119"/>
      <c r="AQ109" s="161">
        <v>6</v>
      </c>
      <c r="AR109" s="162"/>
      <c r="AS109" s="121">
        <v>2008</v>
      </c>
      <c r="AT109" s="121"/>
      <c r="AU109" s="121"/>
      <c r="AV109" s="161">
        <v>10</v>
      </c>
      <c r="AW109" s="162"/>
      <c r="AX109" s="161">
        <v>4</v>
      </c>
      <c r="AY109" s="162"/>
      <c r="AZ109" s="162" t="s">
        <v>132</v>
      </c>
      <c r="BA109" s="162"/>
    </row>
    <row r="110" spans="2:53" x14ac:dyDescent="0.2">
      <c r="C110" s="224">
        <v>5</v>
      </c>
      <c r="D110" s="224"/>
      <c r="E110" s="161">
        <v>13</v>
      </c>
      <c r="F110" s="162"/>
      <c r="G110" s="162"/>
      <c r="H110" s="162"/>
      <c r="I110" s="161">
        <v>579</v>
      </c>
      <c r="J110" s="162"/>
      <c r="K110" s="162"/>
      <c r="L110" s="162"/>
      <c r="M110" s="162">
        <v>1047899</v>
      </c>
      <c r="N110" s="162"/>
      <c r="O110" s="162"/>
      <c r="P110" s="162"/>
      <c r="Q110" s="162"/>
      <c r="R110" s="150" t="s">
        <v>239</v>
      </c>
      <c r="S110" s="150"/>
      <c r="T110" s="150"/>
      <c r="U110" s="150"/>
      <c r="V110" s="150"/>
      <c r="W110" s="150"/>
      <c r="X110" s="150"/>
      <c r="Y110" s="122" t="s">
        <v>240</v>
      </c>
      <c r="Z110" s="123"/>
      <c r="AA110" s="123"/>
      <c r="AB110" s="123"/>
      <c r="AC110" s="123"/>
      <c r="AD110" s="123"/>
      <c r="AE110" s="123"/>
      <c r="AF110" s="123"/>
      <c r="AG110" s="124"/>
      <c r="AH110" s="119" t="s">
        <v>329</v>
      </c>
      <c r="AI110" s="119"/>
      <c r="AJ110" s="119"/>
      <c r="AK110" s="119"/>
      <c r="AL110" s="119"/>
      <c r="AM110" s="119"/>
      <c r="AN110" s="119"/>
      <c r="AO110" s="119"/>
      <c r="AP110" s="119"/>
      <c r="AQ110" s="161">
        <v>5</v>
      </c>
      <c r="AR110" s="162"/>
      <c r="AS110" s="121">
        <v>2009</v>
      </c>
      <c r="AT110" s="121"/>
      <c r="AU110" s="121"/>
      <c r="AV110" s="161">
        <v>6</v>
      </c>
      <c r="AW110" s="162"/>
      <c r="AX110" s="161">
        <v>5</v>
      </c>
      <c r="AY110" s="162"/>
      <c r="AZ110" s="162" t="s">
        <v>132</v>
      </c>
      <c r="BA110" s="162"/>
    </row>
    <row r="111" spans="2:53" x14ac:dyDescent="0.2">
      <c r="C111" s="224">
        <v>6</v>
      </c>
      <c r="D111" s="224"/>
      <c r="E111" s="161">
        <v>13</v>
      </c>
      <c r="F111" s="162"/>
      <c r="G111" s="162"/>
      <c r="H111" s="162"/>
      <c r="I111" s="161">
        <v>579</v>
      </c>
      <c r="J111" s="162"/>
      <c r="K111" s="162"/>
      <c r="L111" s="162"/>
      <c r="M111" s="162">
        <v>1047900</v>
      </c>
      <c r="N111" s="162"/>
      <c r="O111" s="162"/>
      <c r="P111" s="162"/>
      <c r="Q111" s="162"/>
      <c r="R111" s="150" t="s">
        <v>98</v>
      </c>
      <c r="S111" s="150"/>
      <c r="T111" s="150"/>
      <c r="U111" s="150"/>
      <c r="V111" s="150"/>
      <c r="W111" s="150"/>
      <c r="X111" s="150"/>
      <c r="Y111" s="122" t="s">
        <v>241</v>
      </c>
      <c r="Z111" s="123"/>
      <c r="AA111" s="123"/>
      <c r="AB111" s="123"/>
      <c r="AC111" s="123"/>
      <c r="AD111" s="123"/>
      <c r="AE111" s="123"/>
      <c r="AF111" s="123"/>
      <c r="AG111" s="124"/>
      <c r="AH111" s="119" t="s">
        <v>329</v>
      </c>
      <c r="AI111" s="119"/>
      <c r="AJ111" s="119"/>
      <c r="AK111" s="119"/>
      <c r="AL111" s="119"/>
      <c r="AM111" s="119"/>
      <c r="AN111" s="119"/>
      <c r="AO111" s="119"/>
      <c r="AP111" s="119"/>
      <c r="AQ111" s="161">
        <v>4</v>
      </c>
      <c r="AR111" s="162"/>
      <c r="AS111" s="121">
        <v>2010</v>
      </c>
      <c r="AT111" s="121"/>
      <c r="AU111" s="121"/>
      <c r="AV111" s="161">
        <v>8</v>
      </c>
      <c r="AW111" s="162"/>
      <c r="AX111" s="161">
        <v>6</v>
      </c>
      <c r="AY111" s="162"/>
      <c r="AZ111" s="162" t="s">
        <v>132</v>
      </c>
      <c r="BA111" s="162"/>
    </row>
    <row r="112" spans="2:53" x14ac:dyDescent="0.2">
      <c r="C112" s="224">
        <v>7</v>
      </c>
      <c r="D112" s="224"/>
      <c r="E112" s="161">
        <v>13</v>
      </c>
      <c r="F112" s="162"/>
      <c r="G112" s="162"/>
      <c r="H112" s="162"/>
      <c r="I112" s="161">
        <v>579</v>
      </c>
      <c r="J112" s="162"/>
      <c r="K112" s="162"/>
      <c r="L112" s="162"/>
      <c r="M112" s="162">
        <v>1047901</v>
      </c>
      <c r="N112" s="162"/>
      <c r="O112" s="162"/>
      <c r="P112" s="162"/>
      <c r="Q112" s="162"/>
      <c r="R112" s="150" t="s">
        <v>242</v>
      </c>
      <c r="S112" s="150"/>
      <c r="T112" s="150"/>
      <c r="U112" s="150"/>
      <c r="V112" s="150"/>
      <c r="W112" s="150"/>
      <c r="X112" s="150"/>
      <c r="Y112" s="122" t="s">
        <v>243</v>
      </c>
      <c r="Z112" s="123"/>
      <c r="AA112" s="123"/>
      <c r="AB112" s="123"/>
      <c r="AC112" s="123"/>
      <c r="AD112" s="123"/>
      <c r="AE112" s="123"/>
      <c r="AF112" s="123"/>
      <c r="AG112" s="124"/>
      <c r="AH112" s="119" t="s">
        <v>330</v>
      </c>
      <c r="AI112" s="119"/>
      <c r="AJ112" s="119"/>
      <c r="AK112" s="119"/>
      <c r="AL112" s="119"/>
      <c r="AM112" s="119"/>
      <c r="AN112" s="119"/>
      <c r="AO112" s="119"/>
      <c r="AP112" s="119"/>
      <c r="AQ112" s="161">
        <v>6</v>
      </c>
      <c r="AR112" s="162"/>
      <c r="AS112" s="121">
        <v>2008</v>
      </c>
      <c r="AT112" s="121"/>
      <c r="AU112" s="121"/>
      <c r="AV112" s="161">
        <v>9</v>
      </c>
      <c r="AW112" s="162"/>
      <c r="AX112" s="161">
        <v>7</v>
      </c>
      <c r="AY112" s="162"/>
      <c r="AZ112" s="162" t="s">
        <v>132</v>
      </c>
      <c r="BA112" s="162"/>
    </row>
    <row r="113" spans="1:53" x14ac:dyDescent="0.2">
      <c r="C113" s="224">
        <v>8</v>
      </c>
      <c r="D113" s="224"/>
      <c r="E113" s="161">
        <v>13</v>
      </c>
      <c r="F113" s="162"/>
      <c r="G113" s="162"/>
      <c r="H113" s="162"/>
      <c r="I113" s="161">
        <v>579</v>
      </c>
      <c r="J113" s="162"/>
      <c r="K113" s="162"/>
      <c r="L113" s="162"/>
      <c r="M113" s="161">
        <v>1047902</v>
      </c>
      <c r="N113" s="162"/>
      <c r="O113" s="162"/>
      <c r="P113" s="162"/>
      <c r="Q113" s="162"/>
      <c r="R113" s="150" t="s">
        <v>244</v>
      </c>
      <c r="S113" s="150"/>
      <c r="T113" s="150"/>
      <c r="U113" s="150"/>
      <c r="V113" s="150"/>
      <c r="W113" s="150"/>
      <c r="X113" s="150"/>
      <c r="Y113" s="122" t="s">
        <v>245</v>
      </c>
      <c r="Z113" s="123"/>
      <c r="AA113" s="123"/>
      <c r="AB113" s="123"/>
      <c r="AC113" s="123"/>
      <c r="AD113" s="123"/>
      <c r="AE113" s="123"/>
      <c r="AF113" s="123"/>
      <c r="AG113" s="124"/>
      <c r="AH113" s="119" t="s">
        <v>331</v>
      </c>
      <c r="AI113" s="119"/>
      <c r="AJ113" s="119"/>
      <c r="AK113" s="119"/>
      <c r="AL113" s="119"/>
      <c r="AM113" s="119"/>
      <c r="AN113" s="119"/>
      <c r="AO113" s="119"/>
      <c r="AP113" s="119"/>
      <c r="AQ113" s="161">
        <v>5</v>
      </c>
      <c r="AR113" s="162"/>
      <c r="AS113" s="121">
        <v>2009</v>
      </c>
      <c r="AT113" s="121"/>
      <c r="AU113" s="121"/>
      <c r="AV113" s="161">
        <v>7</v>
      </c>
      <c r="AW113" s="162"/>
      <c r="AX113" s="161">
        <v>8</v>
      </c>
      <c r="AY113" s="162"/>
      <c r="AZ113" s="162" t="s">
        <v>133</v>
      </c>
      <c r="BA113" s="162"/>
    </row>
    <row r="114" spans="1:53" x14ac:dyDescent="0.2">
      <c r="C114" s="224">
        <v>9</v>
      </c>
      <c r="D114" s="224"/>
      <c r="E114" s="161">
        <v>13</v>
      </c>
      <c r="F114" s="162"/>
      <c r="G114" s="162"/>
      <c r="H114" s="162"/>
      <c r="I114" s="161">
        <v>579</v>
      </c>
      <c r="J114" s="162"/>
      <c r="K114" s="162"/>
      <c r="L114" s="162"/>
      <c r="M114" s="162">
        <v>1047903</v>
      </c>
      <c r="N114" s="162"/>
      <c r="O114" s="162"/>
      <c r="P114" s="162"/>
      <c r="Q114" s="162"/>
      <c r="R114" s="150" t="s">
        <v>99</v>
      </c>
      <c r="S114" s="150"/>
      <c r="T114" s="150"/>
      <c r="U114" s="150"/>
      <c r="V114" s="150"/>
      <c r="W114" s="150"/>
      <c r="X114" s="150"/>
      <c r="Y114" s="122" t="s">
        <v>246</v>
      </c>
      <c r="Z114" s="123"/>
      <c r="AA114" s="123"/>
      <c r="AB114" s="123"/>
      <c r="AC114" s="123"/>
      <c r="AD114" s="123"/>
      <c r="AE114" s="123"/>
      <c r="AF114" s="123"/>
      <c r="AG114" s="124"/>
      <c r="AH114" s="119" t="s">
        <v>332</v>
      </c>
      <c r="AI114" s="119"/>
      <c r="AJ114" s="119"/>
      <c r="AK114" s="119"/>
      <c r="AL114" s="119"/>
      <c r="AM114" s="119"/>
      <c r="AN114" s="119"/>
      <c r="AO114" s="119"/>
      <c r="AP114" s="119"/>
      <c r="AQ114" s="161">
        <v>4</v>
      </c>
      <c r="AR114" s="162"/>
      <c r="AS114" s="121">
        <v>2010</v>
      </c>
      <c r="AT114" s="121"/>
      <c r="AU114" s="121"/>
      <c r="AV114" s="161">
        <v>8</v>
      </c>
      <c r="AW114" s="162"/>
      <c r="AX114" s="161">
        <v>9</v>
      </c>
      <c r="AY114" s="162"/>
      <c r="AZ114" s="162" t="s">
        <v>132</v>
      </c>
      <c r="BA114" s="162"/>
    </row>
    <row r="115" spans="1:53" x14ac:dyDescent="0.2">
      <c r="C115" s="224">
        <v>10</v>
      </c>
      <c r="D115" s="224"/>
      <c r="E115" s="161">
        <v>13</v>
      </c>
      <c r="F115" s="162"/>
      <c r="G115" s="162"/>
      <c r="H115" s="162"/>
      <c r="I115" s="161">
        <v>579</v>
      </c>
      <c r="J115" s="162"/>
      <c r="K115" s="162"/>
      <c r="L115" s="162"/>
      <c r="M115" s="162">
        <v>1047904</v>
      </c>
      <c r="N115" s="162"/>
      <c r="O115" s="162"/>
      <c r="P115" s="162"/>
      <c r="Q115" s="162"/>
      <c r="R115" s="150" t="s">
        <v>247</v>
      </c>
      <c r="S115" s="150"/>
      <c r="T115" s="150"/>
      <c r="U115" s="150"/>
      <c r="V115" s="150"/>
      <c r="W115" s="150"/>
      <c r="X115" s="150"/>
      <c r="Y115" s="122" t="s">
        <v>248</v>
      </c>
      <c r="Z115" s="123"/>
      <c r="AA115" s="123"/>
      <c r="AB115" s="123"/>
      <c r="AC115" s="123"/>
      <c r="AD115" s="123"/>
      <c r="AE115" s="123"/>
      <c r="AF115" s="123"/>
      <c r="AG115" s="124"/>
      <c r="AH115" s="119" t="s">
        <v>332</v>
      </c>
      <c r="AI115" s="119"/>
      <c r="AJ115" s="119"/>
      <c r="AK115" s="119"/>
      <c r="AL115" s="119"/>
      <c r="AM115" s="119"/>
      <c r="AN115" s="119"/>
      <c r="AO115" s="119"/>
      <c r="AP115" s="119"/>
      <c r="AQ115" s="161">
        <v>6</v>
      </c>
      <c r="AR115" s="162"/>
      <c r="AS115" s="121">
        <v>2008</v>
      </c>
      <c r="AT115" s="121"/>
      <c r="AU115" s="121"/>
      <c r="AV115" s="161">
        <v>9</v>
      </c>
      <c r="AW115" s="162"/>
      <c r="AX115" s="161">
        <v>10</v>
      </c>
      <c r="AY115" s="162"/>
      <c r="AZ115" s="162" t="s">
        <v>132</v>
      </c>
      <c r="BA115" s="162"/>
    </row>
    <row r="116" spans="1:53" x14ac:dyDescent="0.2">
      <c r="C116" s="224">
        <v>11</v>
      </c>
      <c r="D116" s="224"/>
      <c r="E116" s="161">
        <v>13</v>
      </c>
      <c r="F116" s="162"/>
      <c r="G116" s="162"/>
      <c r="H116" s="162"/>
      <c r="I116" s="161">
        <v>579</v>
      </c>
      <c r="J116" s="162"/>
      <c r="K116" s="162"/>
      <c r="L116" s="162"/>
      <c r="M116" s="161">
        <v>1047998</v>
      </c>
      <c r="N116" s="162"/>
      <c r="O116" s="162"/>
      <c r="P116" s="162"/>
      <c r="Q116" s="162"/>
      <c r="R116" s="150" t="s">
        <v>249</v>
      </c>
      <c r="S116" s="150"/>
      <c r="T116" s="150"/>
      <c r="U116" s="150"/>
      <c r="V116" s="150"/>
      <c r="W116" s="150"/>
      <c r="X116" s="150"/>
      <c r="Y116" s="122" t="s">
        <v>250</v>
      </c>
      <c r="Z116" s="123"/>
      <c r="AA116" s="123"/>
      <c r="AB116" s="123"/>
      <c r="AC116" s="123"/>
      <c r="AD116" s="123"/>
      <c r="AE116" s="123"/>
      <c r="AF116" s="123"/>
      <c r="AG116" s="124"/>
      <c r="AH116" s="119" t="s">
        <v>331</v>
      </c>
      <c r="AI116" s="119"/>
      <c r="AJ116" s="119"/>
      <c r="AK116" s="119"/>
      <c r="AL116" s="119"/>
      <c r="AM116" s="119"/>
      <c r="AN116" s="119"/>
      <c r="AO116" s="119"/>
      <c r="AP116" s="119"/>
      <c r="AQ116" s="161">
        <v>5</v>
      </c>
      <c r="AR116" s="162"/>
      <c r="AS116" s="121">
        <v>2010</v>
      </c>
      <c r="AT116" s="226"/>
      <c r="AU116" s="226"/>
      <c r="AV116" s="161">
        <v>2</v>
      </c>
      <c r="AW116" s="162"/>
      <c r="AX116" s="161">
        <v>3</v>
      </c>
      <c r="AY116" s="162"/>
      <c r="AZ116" s="162" t="s">
        <v>132</v>
      </c>
      <c r="BA116" s="162"/>
    </row>
    <row r="117" spans="1:53" x14ac:dyDescent="0.2">
      <c r="C117" s="224">
        <v>12</v>
      </c>
      <c r="D117" s="224"/>
      <c r="E117" s="161">
        <v>13</v>
      </c>
      <c r="F117" s="162"/>
      <c r="G117" s="162"/>
      <c r="H117" s="162"/>
      <c r="I117" s="161">
        <v>579</v>
      </c>
      <c r="J117" s="162"/>
      <c r="K117" s="162"/>
      <c r="L117" s="162"/>
      <c r="M117" s="161">
        <v>1047999</v>
      </c>
      <c r="N117" s="162"/>
      <c r="O117" s="162"/>
      <c r="P117" s="162"/>
      <c r="Q117" s="162"/>
      <c r="R117" s="150" t="s">
        <v>251</v>
      </c>
      <c r="S117" s="150"/>
      <c r="T117" s="150"/>
      <c r="U117" s="150"/>
      <c r="V117" s="150"/>
      <c r="W117" s="150"/>
      <c r="X117" s="150"/>
      <c r="Y117" s="122" t="s">
        <v>252</v>
      </c>
      <c r="Z117" s="123"/>
      <c r="AA117" s="123"/>
      <c r="AB117" s="123"/>
      <c r="AC117" s="123"/>
      <c r="AD117" s="123"/>
      <c r="AE117" s="123"/>
      <c r="AF117" s="123"/>
      <c r="AG117" s="124"/>
      <c r="AH117" s="119" t="s">
        <v>328</v>
      </c>
      <c r="AI117" s="119"/>
      <c r="AJ117" s="119"/>
      <c r="AK117" s="119"/>
      <c r="AL117" s="119"/>
      <c r="AM117" s="119"/>
      <c r="AN117" s="119"/>
      <c r="AO117" s="119"/>
      <c r="AP117" s="119"/>
      <c r="AQ117" s="161">
        <v>6</v>
      </c>
      <c r="AR117" s="162"/>
      <c r="AS117" s="161">
        <v>2009</v>
      </c>
      <c r="AT117" s="162"/>
      <c r="AU117" s="162"/>
      <c r="AV117" s="161">
        <v>1</v>
      </c>
      <c r="AW117" s="162"/>
      <c r="AX117" s="161">
        <v>1</v>
      </c>
      <c r="AY117" s="162"/>
      <c r="AZ117" s="162" t="s">
        <v>132</v>
      </c>
      <c r="BA117" s="162"/>
    </row>
    <row r="118" spans="1:53" x14ac:dyDescent="0.2">
      <c r="C118" s="20"/>
      <c r="D118" s="20"/>
      <c r="E118" s="33"/>
      <c r="F118" s="33"/>
      <c r="G118" s="33"/>
      <c r="H118" s="33"/>
      <c r="I118" s="33"/>
      <c r="J118" s="33"/>
      <c r="K118" s="33"/>
      <c r="L118" s="33"/>
      <c r="M118" s="33"/>
      <c r="N118" s="33"/>
      <c r="O118" s="33"/>
      <c r="P118" s="33"/>
      <c r="Q118" s="33"/>
      <c r="R118" s="38"/>
      <c r="S118" s="38"/>
      <c r="T118" s="38"/>
      <c r="U118" s="38"/>
      <c r="V118" s="38"/>
      <c r="W118" s="38"/>
      <c r="X118" s="38"/>
      <c r="Y118" s="39"/>
      <c r="Z118" s="39"/>
      <c r="AA118" s="39"/>
      <c r="AB118" s="39"/>
      <c r="AC118" s="39"/>
      <c r="AD118" s="39"/>
      <c r="AE118" s="39"/>
      <c r="AF118" s="39"/>
      <c r="AG118" s="39"/>
      <c r="AH118" s="38"/>
      <c r="AI118" s="38"/>
      <c r="AJ118" s="38"/>
      <c r="AK118" s="38"/>
      <c r="AL118" s="38"/>
      <c r="AM118" s="38"/>
      <c r="AN118" s="38"/>
      <c r="AO118" s="38"/>
      <c r="AP118" s="38"/>
      <c r="AQ118" s="33"/>
      <c r="AR118" s="33"/>
      <c r="AS118" s="33"/>
      <c r="AT118" s="33"/>
      <c r="AU118" s="33"/>
      <c r="AV118" s="33"/>
      <c r="AW118" s="33"/>
      <c r="AX118" s="33"/>
      <c r="AY118" s="33"/>
    </row>
    <row r="119" spans="1:53" x14ac:dyDescent="0.2">
      <c r="C119" s="20"/>
      <c r="D119" s="20"/>
      <c r="E119" s="33"/>
      <c r="F119" s="33"/>
      <c r="G119" s="33"/>
      <c r="H119" s="33"/>
      <c r="I119" s="33"/>
      <c r="J119" s="33"/>
      <c r="K119" s="33"/>
      <c r="L119" s="33"/>
      <c r="M119" s="33"/>
      <c r="N119" s="33"/>
      <c r="O119" s="33"/>
      <c r="P119" s="33"/>
      <c r="Q119" s="33"/>
      <c r="R119" s="38"/>
      <c r="S119" s="38"/>
      <c r="T119" s="38"/>
      <c r="U119" s="38"/>
      <c r="V119" s="38"/>
      <c r="W119" s="38"/>
      <c r="X119" s="38"/>
      <c r="Y119" s="39"/>
      <c r="Z119" s="39"/>
      <c r="AA119" s="39"/>
      <c r="AB119" s="39"/>
      <c r="AC119" s="39"/>
      <c r="AD119" s="39"/>
      <c r="AE119" s="39"/>
      <c r="AF119" s="39"/>
      <c r="AG119" s="39"/>
      <c r="AH119" s="38"/>
      <c r="AI119" s="38"/>
      <c r="AJ119" s="38"/>
      <c r="AK119" s="38"/>
      <c r="AL119" s="38"/>
      <c r="AM119" s="38"/>
      <c r="AN119" s="38"/>
      <c r="AO119" s="38"/>
      <c r="AP119" s="38"/>
      <c r="AQ119" s="33"/>
      <c r="AR119" s="33"/>
      <c r="AS119" s="33"/>
      <c r="AT119" s="33"/>
      <c r="AU119" s="33"/>
      <c r="AV119" s="33"/>
      <c r="AW119" s="33"/>
      <c r="AX119" s="33"/>
      <c r="AY119" s="33"/>
    </row>
    <row r="120" spans="1:53" x14ac:dyDescent="0.2">
      <c r="A120" s="14" t="s">
        <v>253</v>
      </c>
    </row>
    <row r="121" spans="1:53" x14ac:dyDescent="0.2">
      <c r="B121" s="16" t="s">
        <v>254</v>
      </c>
      <c r="C121" s="14" t="s">
        <v>100</v>
      </c>
    </row>
    <row r="122" spans="1:53" x14ac:dyDescent="0.2">
      <c r="C122" s="14" t="s">
        <v>158</v>
      </c>
    </row>
    <row r="123" spans="1:53" x14ac:dyDescent="0.2">
      <c r="C123" s="14" t="s">
        <v>119</v>
      </c>
    </row>
    <row r="124" spans="1:53" x14ac:dyDescent="0.2">
      <c r="C124" s="14" t="s">
        <v>350</v>
      </c>
    </row>
    <row r="126" spans="1:53" x14ac:dyDescent="0.2">
      <c r="C126" s="14" t="s">
        <v>336</v>
      </c>
    </row>
    <row r="129" spans="2:39" x14ac:dyDescent="0.2">
      <c r="J129" s="182" t="s">
        <v>255</v>
      </c>
      <c r="K129" s="182"/>
      <c r="L129" s="182"/>
      <c r="M129" s="182"/>
      <c r="N129" s="182"/>
      <c r="O129" s="182"/>
      <c r="P129" s="182"/>
      <c r="Q129" s="182"/>
      <c r="R129" s="182"/>
      <c r="S129" s="182"/>
      <c r="T129" s="182"/>
      <c r="U129" s="182"/>
      <c r="V129" s="182"/>
      <c r="W129" s="182"/>
      <c r="X129" s="182"/>
      <c r="Y129" s="182"/>
      <c r="Z129" s="182"/>
      <c r="AA129" s="182"/>
      <c r="AB129" s="182"/>
      <c r="AC129" s="182"/>
      <c r="AD129" s="182"/>
      <c r="AE129" s="182"/>
      <c r="AF129" s="182"/>
      <c r="AG129" s="182"/>
      <c r="AH129" s="182"/>
      <c r="AI129" s="182"/>
      <c r="AJ129" s="182"/>
      <c r="AK129" s="182"/>
      <c r="AL129" s="182"/>
      <c r="AM129" s="182"/>
    </row>
    <row r="130" spans="2:39" x14ac:dyDescent="0.2">
      <c r="B130" s="182" t="s">
        <v>48</v>
      </c>
      <c r="C130" s="182"/>
      <c r="D130" s="182"/>
      <c r="E130" s="182"/>
      <c r="F130" s="182"/>
      <c r="G130" s="182"/>
      <c r="H130" s="182"/>
    </row>
    <row r="131" spans="2:39" x14ac:dyDescent="0.2">
      <c r="B131" s="182"/>
      <c r="C131" s="182"/>
      <c r="D131" s="182"/>
      <c r="E131" s="182"/>
      <c r="F131" s="182"/>
      <c r="G131" s="182"/>
      <c r="H131" s="182"/>
      <c r="M131" s="225" t="s">
        <v>256</v>
      </c>
      <c r="N131" s="225"/>
      <c r="V131" s="182" t="s">
        <v>257</v>
      </c>
      <c r="W131" s="182"/>
      <c r="X131" s="182"/>
      <c r="Y131" s="182"/>
      <c r="AF131" s="182" t="s">
        <v>258</v>
      </c>
      <c r="AG131" s="182"/>
      <c r="AH131" s="182"/>
      <c r="AI131" s="182"/>
    </row>
    <row r="132" spans="2:39" x14ac:dyDescent="0.2">
      <c r="B132" s="182"/>
      <c r="C132" s="182"/>
      <c r="D132" s="182"/>
      <c r="E132" s="182"/>
      <c r="F132" s="182"/>
      <c r="G132" s="182"/>
      <c r="H132" s="182"/>
      <c r="M132" s="225" t="s">
        <v>20</v>
      </c>
      <c r="N132" s="225"/>
      <c r="V132" s="181" t="s">
        <v>20</v>
      </c>
      <c r="W132" s="181"/>
      <c r="X132" s="183" t="s">
        <v>101</v>
      </c>
      <c r="Y132" s="183"/>
      <c r="AF132" s="181" t="s">
        <v>20</v>
      </c>
      <c r="AG132" s="181"/>
      <c r="AH132" s="183" t="s">
        <v>101</v>
      </c>
      <c r="AI132" s="183"/>
    </row>
    <row r="133" spans="2:39" x14ac:dyDescent="0.2">
      <c r="B133" s="211" t="s">
        <v>233</v>
      </c>
      <c r="C133" s="211"/>
      <c r="D133" s="211"/>
      <c r="E133" s="211"/>
      <c r="F133" s="211"/>
      <c r="G133" s="211"/>
      <c r="H133" s="211"/>
      <c r="M133" s="125">
        <v>1</v>
      </c>
      <c r="N133" s="125"/>
      <c r="V133" s="125">
        <v>1</v>
      </c>
      <c r="W133" s="125"/>
      <c r="X133" s="125">
        <v>1</v>
      </c>
      <c r="Y133" s="125"/>
      <c r="AF133" s="162" t="s">
        <v>259</v>
      </c>
      <c r="AG133" s="162"/>
      <c r="AH133" s="125">
        <v>1</v>
      </c>
      <c r="AI133" s="125"/>
    </row>
    <row r="134" spans="2:39" x14ac:dyDescent="0.2">
      <c r="B134" s="174" t="s">
        <v>96</v>
      </c>
      <c r="C134" s="174"/>
      <c r="D134" s="174"/>
      <c r="E134" s="174"/>
      <c r="F134" s="174"/>
      <c r="G134" s="174"/>
      <c r="H134" s="174"/>
      <c r="M134" s="125">
        <v>3</v>
      </c>
      <c r="N134" s="125"/>
      <c r="V134" s="125">
        <v>1</v>
      </c>
      <c r="W134" s="125"/>
      <c r="X134" s="125">
        <v>2</v>
      </c>
      <c r="Y134" s="125"/>
      <c r="AF134" s="162" t="s">
        <v>259</v>
      </c>
      <c r="AG134" s="162"/>
      <c r="AH134" s="125">
        <v>2</v>
      </c>
      <c r="AI134" s="125"/>
    </row>
    <row r="135" spans="2:39" x14ac:dyDescent="0.2">
      <c r="B135" s="174" t="s">
        <v>236</v>
      </c>
      <c r="C135" s="174"/>
      <c r="D135" s="174"/>
      <c r="E135" s="174"/>
      <c r="F135" s="174"/>
      <c r="G135" s="174"/>
      <c r="H135" s="174"/>
      <c r="M135" s="125">
        <v>2</v>
      </c>
      <c r="N135" s="125"/>
      <c r="V135" s="125">
        <v>1</v>
      </c>
      <c r="W135" s="125"/>
      <c r="X135" s="125" t="s">
        <v>260</v>
      </c>
      <c r="Y135" s="125"/>
      <c r="Z135" s="14" t="s">
        <v>103</v>
      </c>
      <c r="AF135" s="162" t="s">
        <v>259</v>
      </c>
      <c r="AG135" s="162"/>
      <c r="AH135" s="125">
        <v>3</v>
      </c>
      <c r="AI135" s="125"/>
    </row>
    <row r="136" spans="2:39" x14ac:dyDescent="0.2">
      <c r="B136" s="174" t="s">
        <v>97</v>
      </c>
      <c r="C136" s="174"/>
      <c r="D136" s="174"/>
      <c r="E136" s="174"/>
      <c r="F136" s="174"/>
      <c r="G136" s="174"/>
      <c r="H136" s="174"/>
      <c r="M136" s="125">
        <v>4</v>
      </c>
      <c r="N136" s="125"/>
      <c r="V136" s="125">
        <v>2</v>
      </c>
      <c r="W136" s="125"/>
      <c r="X136" s="125">
        <v>2</v>
      </c>
      <c r="Y136" s="125"/>
      <c r="AF136" s="162" t="s">
        <v>259</v>
      </c>
      <c r="AG136" s="162"/>
      <c r="AH136" s="125">
        <v>5</v>
      </c>
      <c r="AI136" s="125"/>
    </row>
    <row r="137" spans="2:39" x14ac:dyDescent="0.2">
      <c r="B137" s="174" t="s">
        <v>239</v>
      </c>
      <c r="C137" s="174"/>
      <c r="D137" s="174"/>
      <c r="E137" s="174"/>
      <c r="F137" s="174"/>
      <c r="G137" s="174"/>
      <c r="H137" s="174"/>
      <c r="M137" s="129"/>
      <c r="N137" s="129"/>
      <c r="V137" s="125">
        <v>2</v>
      </c>
      <c r="W137" s="125"/>
      <c r="X137" s="125">
        <v>1</v>
      </c>
      <c r="Y137" s="125"/>
      <c r="AF137" s="162" t="s">
        <v>259</v>
      </c>
      <c r="AG137" s="162"/>
      <c r="AH137" s="125">
        <v>4</v>
      </c>
      <c r="AI137" s="125"/>
    </row>
    <row r="138" spans="2:39" x14ac:dyDescent="0.2">
      <c r="B138" s="174" t="s">
        <v>98</v>
      </c>
      <c r="C138" s="174"/>
      <c r="D138" s="174"/>
      <c r="E138" s="174"/>
      <c r="F138" s="174"/>
      <c r="G138" s="174"/>
      <c r="H138" s="174"/>
      <c r="M138" s="129"/>
      <c r="N138" s="129"/>
      <c r="V138" s="129"/>
      <c r="W138" s="129"/>
      <c r="X138" s="129"/>
      <c r="Y138" s="129"/>
      <c r="AF138" s="162" t="s">
        <v>261</v>
      </c>
      <c r="AG138" s="162"/>
      <c r="AH138" s="125">
        <v>3</v>
      </c>
      <c r="AI138" s="125"/>
    </row>
    <row r="139" spans="2:39" x14ac:dyDescent="0.2">
      <c r="B139" s="174" t="s">
        <v>242</v>
      </c>
      <c r="C139" s="174"/>
      <c r="D139" s="174"/>
      <c r="E139" s="174"/>
      <c r="F139" s="174"/>
      <c r="G139" s="174"/>
      <c r="H139" s="174"/>
      <c r="M139" s="129"/>
      <c r="N139" s="129"/>
      <c r="V139" s="125">
        <v>3</v>
      </c>
      <c r="W139" s="125"/>
      <c r="X139" s="125">
        <v>1</v>
      </c>
      <c r="Y139" s="125"/>
      <c r="AF139" s="162" t="s">
        <v>261</v>
      </c>
      <c r="AG139" s="162"/>
      <c r="AH139" s="125">
        <v>1</v>
      </c>
      <c r="AI139" s="125"/>
    </row>
    <row r="140" spans="2:39" x14ac:dyDescent="0.2">
      <c r="B140" s="174" t="s">
        <v>244</v>
      </c>
      <c r="C140" s="174"/>
      <c r="D140" s="174"/>
      <c r="E140" s="174"/>
      <c r="F140" s="174"/>
      <c r="G140" s="174"/>
      <c r="H140" s="174"/>
      <c r="M140" s="125">
        <v>5</v>
      </c>
      <c r="N140" s="125"/>
      <c r="V140" s="125">
        <v>3</v>
      </c>
      <c r="W140" s="125"/>
      <c r="X140" s="125">
        <v>2</v>
      </c>
      <c r="Y140" s="125"/>
      <c r="AF140" s="162" t="s">
        <v>261</v>
      </c>
      <c r="AG140" s="162"/>
      <c r="AH140" s="125">
        <v>2</v>
      </c>
      <c r="AI140" s="125"/>
    </row>
    <row r="141" spans="2:39" x14ac:dyDescent="0.2">
      <c r="B141" s="174" t="s">
        <v>99</v>
      </c>
      <c r="C141" s="174"/>
      <c r="D141" s="174"/>
      <c r="E141" s="174"/>
      <c r="F141" s="174"/>
      <c r="G141" s="174"/>
      <c r="H141" s="174"/>
      <c r="M141" s="125">
        <v>6</v>
      </c>
      <c r="N141" s="125"/>
      <c r="V141" s="129"/>
      <c r="W141" s="129"/>
      <c r="X141" s="129"/>
      <c r="Y141" s="129"/>
      <c r="AF141" s="262"/>
      <c r="AG141" s="262"/>
      <c r="AH141" s="129"/>
      <c r="AI141" s="129"/>
    </row>
    <row r="142" spans="2:39" x14ac:dyDescent="0.2">
      <c r="B142" s="174" t="s">
        <v>247</v>
      </c>
      <c r="C142" s="174"/>
      <c r="D142" s="174"/>
      <c r="E142" s="174"/>
      <c r="F142" s="174"/>
      <c r="G142" s="174"/>
      <c r="H142" s="174"/>
      <c r="M142" s="129"/>
      <c r="N142" s="129"/>
      <c r="V142" s="129"/>
      <c r="W142" s="129"/>
      <c r="X142" s="129"/>
      <c r="Y142" s="129"/>
      <c r="AF142" s="162" t="s">
        <v>261</v>
      </c>
      <c r="AG142" s="162"/>
      <c r="AH142" s="125">
        <v>4</v>
      </c>
      <c r="AI142" s="125"/>
    </row>
    <row r="143" spans="2:39" x14ac:dyDescent="0.2">
      <c r="B143" s="174" t="s">
        <v>249</v>
      </c>
      <c r="C143" s="174"/>
      <c r="D143" s="174"/>
      <c r="E143" s="174"/>
      <c r="F143" s="174"/>
      <c r="G143" s="174"/>
      <c r="H143" s="174"/>
      <c r="M143" s="129"/>
      <c r="N143" s="129"/>
      <c r="V143" s="129"/>
      <c r="W143" s="129"/>
      <c r="X143" s="129"/>
      <c r="Y143" s="129"/>
      <c r="AF143" s="162" t="s">
        <v>261</v>
      </c>
      <c r="AG143" s="162"/>
      <c r="AH143" s="129" t="s">
        <v>262</v>
      </c>
      <c r="AI143" s="129"/>
      <c r="AJ143" s="14" t="s">
        <v>103</v>
      </c>
    </row>
    <row r="144" spans="2:39" x14ac:dyDescent="0.2">
      <c r="B144" s="174" t="s">
        <v>251</v>
      </c>
      <c r="C144" s="174"/>
      <c r="D144" s="174"/>
      <c r="E144" s="174"/>
      <c r="F144" s="174"/>
      <c r="G144" s="174"/>
      <c r="H144" s="174"/>
      <c r="M144" s="129"/>
      <c r="N144" s="129"/>
      <c r="V144" s="129"/>
      <c r="W144" s="129"/>
      <c r="X144" s="129"/>
      <c r="Y144" s="129"/>
      <c r="AF144" s="162" t="s">
        <v>261</v>
      </c>
      <c r="AG144" s="162"/>
      <c r="AH144" s="129" t="s">
        <v>263</v>
      </c>
      <c r="AI144" s="129"/>
      <c r="AJ144" s="14" t="s">
        <v>103</v>
      </c>
    </row>
    <row r="145" spans="10:50" x14ac:dyDescent="0.2">
      <c r="J145" s="32"/>
      <c r="K145" s="32"/>
      <c r="T145" s="32"/>
      <c r="U145" s="32"/>
      <c r="V145" s="32"/>
      <c r="W145" s="32"/>
      <c r="X145" s="32"/>
      <c r="Y145" s="32"/>
      <c r="AN145" s="33"/>
      <c r="AO145" s="32"/>
      <c r="AP145" s="32"/>
      <c r="AQ145" s="20"/>
      <c r="AR145" s="20"/>
      <c r="AS145" s="33"/>
      <c r="AT145" s="33"/>
      <c r="AU145" s="32"/>
      <c r="AV145" s="32"/>
      <c r="AW145" s="20"/>
      <c r="AX145" s="20"/>
    </row>
    <row r="146" spans="10:50" ht="13.5" thickBot="1" x14ac:dyDescent="0.25"/>
    <row r="147" spans="10:50" ht="13.5" thickBot="1" x14ac:dyDescent="0.25">
      <c r="J147" s="126" t="s">
        <v>264</v>
      </c>
      <c r="K147" s="127"/>
      <c r="L147" s="127"/>
      <c r="M147" s="127"/>
      <c r="N147" s="127"/>
      <c r="O147" s="127"/>
      <c r="P147" s="127"/>
      <c r="Q147" s="127"/>
      <c r="R147" s="128"/>
      <c r="T147" s="126" t="s">
        <v>265</v>
      </c>
      <c r="U147" s="127"/>
      <c r="V147" s="127"/>
      <c r="W147" s="127"/>
      <c r="X147" s="127"/>
      <c r="Y147" s="127"/>
      <c r="Z147" s="127"/>
      <c r="AA147" s="127"/>
      <c r="AB147" s="128"/>
      <c r="AD147" s="126" t="s">
        <v>266</v>
      </c>
      <c r="AE147" s="127"/>
      <c r="AF147" s="127"/>
      <c r="AG147" s="127"/>
      <c r="AH147" s="127"/>
      <c r="AI147" s="127"/>
      <c r="AJ147" s="127"/>
      <c r="AK147" s="127"/>
      <c r="AL147" s="128"/>
    </row>
    <row r="148" spans="10:50" ht="13.5" thickTop="1" x14ac:dyDescent="0.2">
      <c r="J148" s="263">
        <v>1</v>
      </c>
      <c r="K148" s="264"/>
      <c r="L148" s="157" t="s">
        <v>233</v>
      </c>
      <c r="M148" s="157"/>
      <c r="N148" s="157"/>
      <c r="O148" s="157"/>
      <c r="P148" s="157"/>
      <c r="Q148" s="157"/>
      <c r="R148" s="158"/>
      <c r="T148" s="152">
        <v>1</v>
      </c>
      <c r="U148" s="34">
        <v>1</v>
      </c>
      <c r="V148" s="157" t="s">
        <v>233</v>
      </c>
      <c r="W148" s="157"/>
      <c r="X148" s="157"/>
      <c r="Y148" s="157"/>
      <c r="Z148" s="157"/>
      <c r="AA148" s="157"/>
      <c r="AB148" s="158"/>
      <c r="AD148" s="152" t="s">
        <v>267</v>
      </c>
      <c r="AE148" s="34">
        <v>1</v>
      </c>
      <c r="AF148" s="157" t="s">
        <v>233</v>
      </c>
      <c r="AG148" s="157"/>
      <c r="AH148" s="157"/>
      <c r="AI148" s="157"/>
      <c r="AJ148" s="157"/>
      <c r="AK148" s="157"/>
      <c r="AL148" s="158"/>
    </row>
    <row r="149" spans="10:50" x14ac:dyDescent="0.2">
      <c r="J149" s="177">
        <v>2</v>
      </c>
      <c r="K149" s="178"/>
      <c r="L149" s="150" t="s">
        <v>236</v>
      </c>
      <c r="M149" s="150"/>
      <c r="N149" s="150"/>
      <c r="O149" s="150"/>
      <c r="P149" s="150"/>
      <c r="Q149" s="150"/>
      <c r="R149" s="151"/>
      <c r="T149" s="148"/>
      <c r="U149" s="72">
        <v>2</v>
      </c>
      <c r="V149" s="150" t="s">
        <v>96</v>
      </c>
      <c r="W149" s="150"/>
      <c r="X149" s="150"/>
      <c r="Y149" s="150"/>
      <c r="Z149" s="150"/>
      <c r="AA149" s="150"/>
      <c r="AB149" s="151"/>
      <c r="AD149" s="148"/>
      <c r="AE149" s="72">
        <v>2</v>
      </c>
      <c r="AF149" s="150" t="s">
        <v>96</v>
      </c>
      <c r="AG149" s="150"/>
      <c r="AH149" s="150"/>
      <c r="AI149" s="150"/>
      <c r="AJ149" s="150"/>
      <c r="AK149" s="150"/>
      <c r="AL149" s="151"/>
    </row>
    <row r="150" spans="10:50" x14ac:dyDescent="0.2">
      <c r="J150" s="177">
        <v>3</v>
      </c>
      <c r="K150" s="178"/>
      <c r="L150" s="150" t="s">
        <v>96</v>
      </c>
      <c r="M150" s="150"/>
      <c r="N150" s="150"/>
      <c r="O150" s="150"/>
      <c r="P150" s="150"/>
      <c r="Q150" s="150"/>
      <c r="R150" s="151"/>
      <c r="T150" s="153"/>
      <c r="U150" s="72" t="s">
        <v>260</v>
      </c>
      <c r="V150" s="150" t="s">
        <v>236</v>
      </c>
      <c r="W150" s="150"/>
      <c r="X150" s="150"/>
      <c r="Y150" s="150"/>
      <c r="Z150" s="150"/>
      <c r="AA150" s="150"/>
      <c r="AB150" s="151"/>
      <c r="AD150" s="148"/>
      <c r="AE150" s="72">
        <v>3</v>
      </c>
      <c r="AF150" s="150" t="s">
        <v>236</v>
      </c>
      <c r="AG150" s="150"/>
      <c r="AH150" s="150"/>
      <c r="AI150" s="150"/>
      <c r="AJ150" s="150"/>
      <c r="AK150" s="150"/>
      <c r="AL150" s="151"/>
    </row>
    <row r="151" spans="10:50" x14ac:dyDescent="0.2">
      <c r="J151" s="177">
        <v>4</v>
      </c>
      <c r="K151" s="178"/>
      <c r="L151" s="150" t="s">
        <v>97</v>
      </c>
      <c r="M151" s="150"/>
      <c r="N151" s="150"/>
      <c r="O151" s="150"/>
      <c r="P151" s="150"/>
      <c r="Q151" s="150"/>
      <c r="R151" s="151"/>
      <c r="T151" s="147">
        <v>2</v>
      </c>
      <c r="U151" s="72">
        <v>1</v>
      </c>
      <c r="V151" s="150" t="s">
        <v>239</v>
      </c>
      <c r="W151" s="150"/>
      <c r="X151" s="150"/>
      <c r="Y151" s="150"/>
      <c r="Z151" s="150"/>
      <c r="AA151" s="150"/>
      <c r="AB151" s="151"/>
      <c r="AD151" s="148"/>
      <c r="AE151" s="72">
        <v>4</v>
      </c>
      <c r="AF151" s="154" t="s">
        <v>239</v>
      </c>
      <c r="AG151" s="155"/>
      <c r="AH151" s="155"/>
      <c r="AI151" s="155"/>
      <c r="AJ151" s="155"/>
      <c r="AK151" s="155"/>
      <c r="AL151" s="156"/>
    </row>
    <row r="152" spans="10:50" x14ac:dyDescent="0.2">
      <c r="J152" s="177">
        <v>5</v>
      </c>
      <c r="K152" s="178"/>
      <c r="L152" s="150" t="s">
        <v>244</v>
      </c>
      <c r="M152" s="150"/>
      <c r="N152" s="150"/>
      <c r="O152" s="150"/>
      <c r="P152" s="150"/>
      <c r="Q152" s="150"/>
      <c r="R152" s="151"/>
      <c r="T152" s="148"/>
      <c r="U152" s="72">
        <v>2</v>
      </c>
      <c r="V152" s="154" t="s">
        <v>97</v>
      </c>
      <c r="W152" s="155"/>
      <c r="X152" s="155"/>
      <c r="Y152" s="155"/>
      <c r="Z152" s="155"/>
      <c r="AA152" s="155"/>
      <c r="AB152" s="156"/>
      <c r="AD152" s="148"/>
      <c r="AE152" s="72">
        <v>5</v>
      </c>
      <c r="AF152" s="154" t="s">
        <v>97</v>
      </c>
      <c r="AG152" s="155"/>
      <c r="AH152" s="155"/>
      <c r="AI152" s="155"/>
      <c r="AJ152" s="155"/>
      <c r="AK152" s="155"/>
      <c r="AL152" s="156"/>
    </row>
    <row r="153" spans="10:50" ht="13.5" thickBot="1" x14ac:dyDescent="0.25">
      <c r="J153" s="179">
        <v>6</v>
      </c>
      <c r="K153" s="180"/>
      <c r="L153" s="208" t="s">
        <v>99</v>
      </c>
      <c r="M153" s="208"/>
      <c r="N153" s="208"/>
      <c r="O153" s="208"/>
      <c r="P153" s="208"/>
      <c r="Q153" s="208"/>
      <c r="R153" s="209"/>
      <c r="T153" s="153"/>
      <c r="U153" s="72" t="s">
        <v>260</v>
      </c>
      <c r="V153" s="138"/>
      <c r="W153" s="139"/>
      <c r="X153" s="139"/>
      <c r="Y153" s="139"/>
      <c r="Z153" s="139"/>
      <c r="AA153" s="139"/>
      <c r="AB153" s="140"/>
      <c r="AD153" s="148"/>
      <c r="AE153" s="72">
        <v>6</v>
      </c>
      <c r="AF153" s="144"/>
      <c r="AG153" s="145"/>
      <c r="AH153" s="145"/>
      <c r="AI153" s="145"/>
      <c r="AJ153" s="145"/>
      <c r="AK153" s="145"/>
      <c r="AL153" s="146"/>
    </row>
    <row r="154" spans="10:50" x14ac:dyDescent="0.2">
      <c r="T154" s="147">
        <v>3</v>
      </c>
      <c r="U154" s="72">
        <v>1</v>
      </c>
      <c r="V154" s="150" t="s">
        <v>242</v>
      </c>
      <c r="W154" s="150"/>
      <c r="X154" s="150"/>
      <c r="Y154" s="150"/>
      <c r="Z154" s="150"/>
      <c r="AA154" s="150"/>
      <c r="AB154" s="151"/>
      <c r="AD154" s="148"/>
      <c r="AE154" s="72">
        <v>7</v>
      </c>
      <c r="AF154" s="144"/>
      <c r="AG154" s="145"/>
      <c r="AH154" s="145"/>
      <c r="AI154" s="145"/>
      <c r="AJ154" s="145"/>
      <c r="AK154" s="145"/>
      <c r="AL154" s="146"/>
    </row>
    <row r="155" spans="10:50" x14ac:dyDescent="0.2">
      <c r="T155" s="148"/>
      <c r="U155" s="72">
        <v>2</v>
      </c>
      <c r="V155" s="150" t="s">
        <v>244</v>
      </c>
      <c r="W155" s="150"/>
      <c r="X155" s="150"/>
      <c r="Y155" s="150"/>
      <c r="Z155" s="150"/>
      <c r="AA155" s="150"/>
      <c r="AB155" s="151"/>
      <c r="AD155" s="148"/>
      <c r="AE155" s="72">
        <v>8</v>
      </c>
      <c r="AF155" s="144"/>
      <c r="AG155" s="145"/>
      <c r="AH155" s="145"/>
      <c r="AI155" s="145"/>
      <c r="AJ155" s="145"/>
      <c r="AK155" s="145"/>
      <c r="AL155" s="146"/>
    </row>
    <row r="156" spans="10:50" ht="13.5" thickBot="1" x14ac:dyDescent="0.25">
      <c r="T156" s="149"/>
      <c r="U156" s="35" t="s">
        <v>260</v>
      </c>
      <c r="V156" s="141"/>
      <c r="W156" s="142"/>
      <c r="X156" s="142"/>
      <c r="Y156" s="142"/>
      <c r="Z156" s="142"/>
      <c r="AA156" s="142"/>
      <c r="AB156" s="143"/>
      <c r="AD156" s="148"/>
      <c r="AE156" s="72" t="s">
        <v>262</v>
      </c>
      <c r="AF156" s="144"/>
      <c r="AG156" s="145"/>
      <c r="AH156" s="145"/>
      <c r="AI156" s="145"/>
      <c r="AJ156" s="145"/>
      <c r="AK156" s="145"/>
      <c r="AL156" s="146"/>
    </row>
    <row r="157" spans="10:50" x14ac:dyDescent="0.2">
      <c r="AD157" s="153"/>
      <c r="AE157" s="76" t="s">
        <v>263</v>
      </c>
      <c r="AF157" s="144"/>
      <c r="AG157" s="145"/>
      <c r="AH157" s="145"/>
      <c r="AI157" s="145"/>
      <c r="AJ157" s="145"/>
      <c r="AK157" s="145"/>
      <c r="AL157" s="146"/>
    </row>
    <row r="158" spans="10:50" x14ac:dyDescent="0.2">
      <c r="AD158" s="147" t="s">
        <v>268</v>
      </c>
      <c r="AE158" s="72">
        <v>1</v>
      </c>
      <c r="AF158" s="150" t="s">
        <v>269</v>
      </c>
      <c r="AG158" s="150"/>
      <c r="AH158" s="150"/>
      <c r="AI158" s="150"/>
      <c r="AJ158" s="150"/>
      <c r="AK158" s="150"/>
      <c r="AL158" s="151"/>
    </row>
    <row r="159" spans="10:50" x14ac:dyDescent="0.2">
      <c r="AD159" s="148"/>
      <c r="AE159" s="72">
        <v>2</v>
      </c>
      <c r="AF159" s="73" t="s">
        <v>270</v>
      </c>
      <c r="AG159" s="74"/>
      <c r="AH159" s="74"/>
      <c r="AI159" s="74"/>
      <c r="AJ159" s="74"/>
      <c r="AK159" s="74"/>
      <c r="AL159" s="75"/>
    </row>
    <row r="160" spans="10:50" x14ac:dyDescent="0.2">
      <c r="AD160" s="148"/>
      <c r="AE160" s="72">
        <v>3</v>
      </c>
      <c r="AF160" s="73" t="s">
        <v>98</v>
      </c>
      <c r="AG160" s="74"/>
      <c r="AH160" s="74"/>
      <c r="AI160" s="74"/>
      <c r="AJ160" s="74"/>
      <c r="AK160" s="74"/>
      <c r="AL160" s="75"/>
    </row>
    <row r="161" spans="1:38" x14ac:dyDescent="0.2">
      <c r="AD161" s="148"/>
      <c r="AE161" s="72">
        <v>4</v>
      </c>
      <c r="AF161" s="73" t="s">
        <v>271</v>
      </c>
      <c r="AG161" s="74"/>
      <c r="AH161" s="74"/>
      <c r="AI161" s="74"/>
      <c r="AJ161" s="74"/>
      <c r="AK161" s="74"/>
      <c r="AL161" s="75"/>
    </row>
    <row r="162" spans="1:38" x14ac:dyDescent="0.2">
      <c r="AD162" s="148"/>
      <c r="AE162" s="72">
        <v>5</v>
      </c>
      <c r="AF162" s="144"/>
      <c r="AG162" s="145"/>
      <c r="AH162" s="145"/>
      <c r="AI162" s="145"/>
      <c r="AJ162" s="145"/>
      <c r="AK162" s="145"/>
      <c r="AL162" s="146"/>
    </row>
    <row r="163" spans="1:38" x14ac:dyDescent="0.2">
      <c r="AD163" s="148"/>
      <c r="AE163" s="72">
        <v>6</v>
      </c>
      <c r="AF163" s="144"/>
      <c r="AG163" s="145"/>
      <c r="AH163" s="145"/>
      <c r="AI163" s="145"/>
      <c r="AJ163" s="145"/>
      <c r="AK163" s="145"/>
      <c r="AL163" s="146"/>
    </row>
    <row r="164" spans="1:38" x14ac:dyDescent="0.2">
      <c r="AD164" s="148"/>
      <c r="AE164" s="72">
        <v>7</v>
      </c>
      <c r="AF164" s="144"/>
      <c r="AG164" s="145"/>
      <c r="AH164" s="145"/>
      <c r="AI164" s="145"/>
      <c r="AJ164" s="145"/>
      <c r="AK164" s="145"/>
      <c r="AL164" s="146"/>
    </row>
    <row r="165" spans="1:38" x14ac:dyDescent="0.2">
      <c r="AD165" s="148"/>
      <c r="AE165" s="72">
        <v>8</v>
      </c>
      <c r="AF165" s="144"/>
      <c r="AG165" s="145"/>
      <c r="AH165" s="145"/>
      <c r="AI165" s="145"/>
      <c r="AJ165" s="145"/>
      <c r="AK165" s="145"/>
      <c r="AL165" s="146"/>
    </row>
    <row r="166" spans="1:38" x14ac:dyDescent="0.2">
      <c r="AD166" s="148"/>
      <c r="AE166" s="72" t="s">
        <v>262</v>
      </c>
      <c r="AF166" s="73" t="s">
        <v>249</v>
      </c>
      <c r="AG166" s="74"/>
      <c r="AH166" s="74"/>
      <c r="AI166" s="74"/>
      <c r="AJ166" s="74"/>
      <c r="AK166" s="74"/>
      <c r="AL166" s="75"/>
    </row>
    <row r="167" spans="1:38" ht="13.5" thickBot="1" x14ac:dyDescent="0.25">
      <c r="AD167" s="149"/>
      <c r="AE167" s="2" t="s">
        <v>263</v>
      </c>
      <c r="AF167" s="68" t="s">
        <v>251</v>
      </c>
      <c r="AG167" s="69"/>
      <c r="AH167" s="69"/>
      <c r="AI167" s="69"/>
      <c r="AJ167" s="69"/>
      <c r="AK167" s="69"/>
      <c r="AL167" s="70"/>
    </row>
    <row r="168" spans="1:38" x14ac:dyDescent="0.2">
      <c r="AD168" s="77"/>
      <c r="AE168" s="36"/>
      <c r="AF168" s="23"/>
      <c r="AG168" s="23"/>
      <c r="AH168" s="23"/>
      <c r="AI168" s="23"/>
      <c r="AJ168" s="23"/>
      <c r="AK168" s="23"/>
      <c r="AL168" s="23"/>
    </row>
    <row r="169" spans="1:38" x14ac:dyDescent="0.2">
      <c r="AD169" s="77"/>
      <c r="AE169" s="36"/>
      <c r="AF169" s="23"/>
      <c r="AG169" s="23"/>
      <c r="AH169" s="23"/>
      <c r="AI169" s="23"/>
      <c r="AJ169" s="23"/>
      <c r="AK169" s="23"/>
      <c r="AL169" s="23"/>
    </row>
    <row r="170" spans="1:38" ht="19" x14ac:dyDescent="0.3">
      <c r="A170" s="37" t="s">
        <v>362</v>
      </c>
      <c r="B170" s="15"/>
    </row>
    <row r="171" spans="1:38" x14ac:dyDescent="0.2">
      <c r="B171" s="16" t="s">
        <v>351</v>
      </c>
      <c r="C171" s="50" t="s">
        <v>345</v>
      </c>
      <c r="D171" s="40"/>
      <c r="E171" s="40"/>
      <c r="F171" s="40"/>
      <c r="G171" s="40"/>
      <c r="H171" s="40"/>
      <c r="I171" s="40"/>
      <c r="J171" s="40"/>
      <c r="K171" s="40"/>
      <c r="L171" s="40"/>
      <c r="M171" s="40"/>
      <c r="N171" s="40"/>
      <c r="O171" s="40"/>
      <c r="P171" s="40"/>
      <c r="Q171" s="40"/>
      <c r="R171" s="40"/>
      <c r="AD171" s="77"/>
      <c r="AE171" s="36"/>
      <c r="AF171" s="23"/>
      <c r="AG171" s="23"/>
      <c r="AH171" s="23"/>
      <c r="AI171" s="23"/>
      <c r="AJ171" s="23"/>
      <c r="AK171" s="23"/>
      <c r="AL171" s="23"/>
    </row>
    <row r="172" spans="1:38" x14ac:dyDescent="0.2">
      <c r="B172" s="16" t="s">
        <v>351</v>
      </c>
      <c r="C172" s="14" t="s">
        <v>352</v>
      </c>
      <c r="AD172" s="77"/>
      <c r="AE172" s="36"/>
      <c r="AF172" s="23"/>
      <c r="AG172" s="23"/>
      <c r="AH172" s="23"/>
      <c r="AI172" s="23"/>
      <c r="AJ172" s="23"/>
      <c r="AK172" s="23"/>
      <c r="AL172" s="23"/>
    </row>
    <row r="173" spans="1:38" ht="13.5" thickBot="1" x14ac:dyDescent="0.25">
      <c r="B173" s="16"/>
      <c r="AD173" s="77"/>
      <c r="AE173" s="36"/>
      <c r="AF173" s="23"/>
      <c r="AG173" s="23"/>
      <c r="AH173" s="23"/>
      <c r="AI173" s="23"/>
      <c r="AJ173" s="23"/>
      <c r="AK173" s="23"/>
      <c r="AL173" s="23"/>
    </row>
    <row r="174" spans="1:38" x14ac:dyDescent="0.2">
      <c r="B174" s="110" t="s">
        <v>117</v>
      </c>
      <c r="C174" s="111"/>
      <c r="D174" s="111"/>
      <c r="E174" s="111"/>
      <c r="F174" s="111"/>
      <c r="G174" s="111"/>
      <c r="H174" s="111"/>
      <c r="I174" s="112"/>
      <c r="T174" s="77"/>
      <c r="U174" s="36"/>
      <c r="V174" s="23"/>
      <c r="W174" s="23"/>
      <c r="X174" s="23"/>
      <c r="Y174" s="23"/>
      <c r="Z174" s="23"/>
      <c r="AA174" s="23"/>
      <c r="AB174" s="23"/>
    </row>
    <row r="175" spans="1:38" x14ac:dyDescent="0.2">
      <c r="B175" s="113" t="s">
        <v>118</v>
      </c>
      <c r="C175" s="114"/>
      <c r="D175" s="114"/>
      <c r="E175" s="115"/>
      <c r="F175" s="113" t="s">
        <v>117</v>
      </c>
      <c r="G175" s="114"/>
      <c r="H175" s="114"/>
      <c r="I175" s="115"/>
      <c r="T175" s="77"/>
      <c r="U175" s="36"/>
      <c r="V175" s="23"/>
      <c r="W175" s="23"/>
      <c r="X175" s="23"/>
      <c r="Y175" s="23"/>
      <c r="Z175" s="23"/>
      <c r="AA175" s="23"/>
      <c r="AB175" s="23"/>
    </row>
    <row r="176" spans="1:38" ht="13.5" thickBot="1" x14ac:dyDescent="0.25">
      <c r="B176" s="258" t="s">
        <v>115</v>
      </c>
      <c r="C176" s="259"/>
      <c r="D176" s="259"/>
      <c r="E176" s="260"/>
      <c r="F176" s="116" t="s">
        <v>71</v>
      </c>
      <c r="G176" s="117"/>
      <c r="H176" s="116" t="s">
        <v>353</v>
      </c>
      <c r="I176" s="118"/>
      <c r="T176" s="77"/>
      <c r="U176" s="36"/>
      <c r="V176" s="23"/>
      <c r="W176" s="23"/>
      <c r="X176" s="23"/>
      <c r="Y176" s="23"/>
      <c r="Z176" s="23"/>
      <c r="AA176" s="23"/>
      <c r="AB176" s="23"/>
    </row>
    <row r="177" spans="1:57" ht="13.5" thickTop="1" x14ac:dyDescent="0.2">
      <c r="B177" s="187">
        <v>2019</v>
      </c>
      <c r="C177" s="186"/>
      <c r="D177" s="186"/>
      <c r="E177" s="188"/>
      <c r="F177" s="261" t="s">
        <v>354</v>
      </c>
      <c r="G177" s="261"/>
      <c r="H177" s="261">
        <v>6</v>
      </c>
      <c r="I177" s="176"/>
      <c r="T177" s="77"/>
      <c r="U177" s="36"/>
      <c r="V177" s="23"/>
      <c r="W177" s="23"/>
      <c r="X177" s="23"/>
      <c r="Y177" s="23"/>
      <c r="Z177" s="23"/>
      <c r="AA177" s="23"/>
      <c r="AB177" s="23"/>
    </row>
    <row r="178" spans="1:57" x14ac:dyDescent="0.2">
      <c r="B178" s="189">
        <v>2018</v>
      </c>
      <c r="C178" s="173"/>
      <c r="D178" s="173"/>
      <c r="E178" s="190"/>
      <c r="F178" s="252" t="s">
        <v>354</v>
      </c>
      <c r="G178" s="252"/>
      <c r="H178" s="253">
        <v>1</v>
      </c>
      <c r="I178" s="254"/>
      <c r="K178" s="14" t="s">
        <v>355</v>
      </c>
      <c r="T178" s="77"/>
      <c r="U178" s="36"/>
      <c r="V178" s="23"/>
      <c r="W178" s="23"/>
      <c r="X178" s="23"/>
      <c r="Y178" s="23"/>
      <c r="Z178" s="23"/>
      <c r="AA178" s="23"/>
      <c r="AB178" s="23"/>
    </row>
    <row r="179" spans="1:57" ht="13.5" thickBot="1" x14ac:dyDescent="0.25">
      <c r="B179" s="191"/>
      <c r="C179" s="165"/>
      <c r="D179" s="165"/>
      <c r="E179" s="192"/>
      <c r="F179" s="255"/>
      <c r="G179" s="255"/>
      <c r="H179" s="256">
        <v>0</v>
      </c>
      <c r="I179" s="257"/>
      <c r="K179" s="14" t="s">
        <v>356</v>
      </c>
      <c r="T179" s="77"/>
      <c r="U179" s="36"/>
      <c r="V179" s="23"/>
      <c r="W179" s="23"/>
      <c r="X179" s="23"/>
      <c r="Y179" s="23"/>
      <c r="Z179" s="23"/>
      <c r="AA179" s="23"/>
      <c r="AB179" s="23"/>
    </row>
    <row r="180" spans="1:57" x14ac:dyDescent="0.2">
      <c r="AD180" s="77"/>
      <c r="AE180" s="36"/>
      <c r="AF180" s="23"/>
      <c r="AG180" s="23"/>
      <c r="AH180" s="23"/>
      <c r="AI180" s="23"/>
      <c r="AJ180" s="23"/>
      <c r="AK180" s="23"/>
      <c r="AL180" s="23"/>
    </row>
    <row r="181" spans="1:57" ht="19" x14ac:dyDescent="0.3">
      <c r="A181" s="48" t="s">
        <v>273</v>
      </c>
      <c r="B181" s="49"/>
      <c r="C181" s="46"/>
      <c r="D181" s="46"/>
      <c r="E181" s="46"/>
      <c r="F181" s="46"/>
      <c r="G181" s="46"/>
      <c r="H181" s="46"/>
      <c r="I181" s="46"/>
      <c r="J181" s="46"/>
      <c r="K181" s="46"/>
      <c r="L181" s="46"/>
      <c r="M181" s="46"/>
      <c r="N181" s="46"/>
      <c r="O181" s="46"/>
      <c r="P181" s="46"/>
      <c r="Q181" s="46"/>
      <c r="R181" s="46"/>
      <c r="S181" s="46"/>
    </row>
    <row r="182" spans="1:57" x14ac:dyDescent="0.2">
      <c r="B182" s="16" t="s">
        <v>215</v>
      </c>
      <c r="C182" s="14" t="s">
        <v>274</v>
      </c>
      <c r="AD182" s="77"/>
      <c r="AE182" s="36"/>
      <c r="AF182" s="23"/>
      <c r="AG182" s="23"/>
      <c r="AH182" s="23"/>
      <c r="AI182" s="23"/>
      <c r="AJ182" s="23"/>
      <c r="AK182" s="23"/>
      <c r="AL182" s="23"/>
    </row>
    <row r="183" spans="1:57" x14ac:dyDescent="0.2">
      <c r="B183" s="16" t="s">
        <v>215</v>
      </c>
      <c r="C183" s="50" t="s">
        <v>275</v>
      </c>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1"/>
      <c r="AE183" s="52"/>
      <c r="AF183" s="53"/>
      <c r="AG183" s="53"/>
      <c r="AH183" s="53"/>
      <c r="AI183" s="53"/>
      <c r="AJ183" s="53"/>
      <c r="AK183" s="53"/>
      <c r="AL183" s="53"/>
      <c r="AM183" s="50"/>
      <c r="AN183" s="50"/>
      <c r="AO183" s="50"/>
      <c r="AP183" s="50"/>
      <c r="AQ183" s="50"/>
      <c r="AR183" s="50"/>
      <c r="AS183" s="50"/>
      <c r="AT183" s="50"/>
      <c r="AU183" s="50"/>
      <c r="AV183" s="50"/>
      <c r="AW183" s="50"/>
    </row>
    <row r="184" spans="1:57" x14ac:dyDescent="0.2">
      <c r="B184" s="16" t="s">
        <v>215</v>
      </c>
      <c r="C184" s="14" t="s">
        <v>276</v>
      </c>
      <c r="F184" s="40"/>
      <c r="G184" s="40"/>
      <c r="H184" s="40"/>
      <c r="I184" s="40"/>
      <c r="J184" s="40"/>
      <c r="K184" s="40"/>
      <c r="L184" s="40"/>
      <c r="M184" s="40"/>
      <c r="N184" s="40"/>
      <c r="O184" s="40"/>
      <c r="P184" s="40"/>
      <c r="Q184" s="40"/>
      <c r="R184" s="40"/>
      <c r="S184" s="40"/>
      <c r="T184" s="40"/>
      <c r="U184" s="40"/>
      <c r="AD184" s="77"/>
      <c r="AE184" s="36"/>
      <c r="AF184" s="23"/>
      <c r="AG184" s="23"/>
      <c r="AH184" s="23"/>
      <c r="AI184" s="23"/>
      <c r="AJ184" s="23"/>
      <c r="AK184" s="23"/>
      <c r="AL184" s="23"/>
    </row>
    <row r="185" spans="1:57" ht="13.5" thickBot="1" x14ac:dyDescent="0.25">
      <c r="B185" s="16"/>
      <c r="F185" s="40"/>
      <c r="G185" s="40"/>
      <c r="H185" s="40"/>
      <c r="I185" s="40"/>
      <c r="J185" s="40"/>
      <c r="K185" s="40"/>
      <c r="L185" s="40"/>
      <c r="M185" s="40"/>
      <c r="N185" s="40"/>
      <c r="O185" s="40"/>
      <c r="P185" s="40"/>
      <c r="Q185" s="40"/>
      <c r="R185" s="40"/>
      <c r="S185" s="40"/>
      <c r="T185" s="40"/>
      <c r="U185" s="40"/>
      <c r="AD185" s="77"/>
      <c r="AE185" s="36"/>
      <c r="AF185" s="23"/>
      <c r="AG185" s="23"/>
      <c r="AH185" s="23"/>
      <c r="AI185" s="23"/>
      <c r="AJ185" s="23"/>
      <c r="AK185" s="23"/>
      <c r="AL185" s="23"/>
    </row>
    <row r="186" spans="1:57" x14ac:dyDescent="0.2">
      <c r="B186" s="193" t="s">
        <v>277</v>
      </c>
      <c r="C186" s="111"/>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2"/>
      <c r="AG186" s="23"/>
      <c r="AH186" s="23"/>
      <c r="AI186" s="14" t="s">
        <v>134</v>
      </c>
      <c r="AU186" s="77"/>
      <c r="AV186" s="77"/>
      <c r="AZ186" s="77"/>
      <c r="BA186" s="77"/>
      <c r="BB186" s="77"/>
      <c r="BC186" s="77"/>
      <c r="BD186" s="77"/>
      <c r="BE186" s="77"/>
    </row>
    <row r="187" spans="1:57" x14ac:dyDescent="0.2">
      <c r="B187" s="194" t="s">
        <v>135</v>
      </c>
      <c r="C187" s="195"/>
      <c r="D187" s="198" t="s">
        <v>278</v>
      </c>
      <c r="E187" s="198"/>
      <c r="F187" s="198"/>
      <c r="G187" s="198"/>
      <c r="H187" s="198"/>
      <c r="I187" s="195"/>
      <c r="J187" s="200" t="s">
        <v>124</v>
      </c>
      <c r="K187" s="201"/>
      <c r="L187" s="200" t="s">
        <v>125</v>
      </c>
      <c r="M187" s="204"/>
      <c r="N187" s="204"/>
      <c r="O187" s="204"/>
      <c r="P187" s="204"/>
      <c r="Q187" s="204"/>
      <c r="R187" s="204"/>
      <c r="S187" s="204"/>
      <c r="T187" s="204"/>
      <c r="U187" s="204"/>
      <c r="V187" s="204"/>
      <c r="W187" s="204"/>
      <c r="X187" s="204"/>
      <c r="Y187" s="204"/>
      <c r="Z187" s="204"/>
      <c r="AA187" s="201"/>
      <c r="AB187" s="204" t="s">
        <v>126</v>
      </c>
      <c r="AC187" s="204"/>
      <c r="AD187" s="204"/>
      <c r="AE187" s="204"/>
      <c r="AF187" s="206"/>
      <c r="AG187" s="23"/>
      <c r="AH187" s="23"/>
      <c r="AI187" s="15" t="s">
        <v>228</v>
      </c>
      <c r="AJ187" s="20" t="s">
        <v>136</v>
      </c>
      <c r="AK187" s="20"/>
      <c r="AL187" s="20"/>
      <c r="AM187" s="20"/>
      <c r="AN187" s="77"/>
      <c r="AO187" s="77"/>
      <c r="AP187" s="77"/>
      <c r="AQ187" s="14" t="s">
        <v>218</v>
      </c>
      <c r="AR187" s="77"/>
      <c r="AS187" s="14" t="s">
        <v>137</v>
      </c>
      <c r="AT187" s="77"/>
      <c r="AU187" s="77"/>
      <c r="AV187" s="77"/>
      <c r="AZ187" s="77"/>
    </row>
    <row r="188" spans="1:57" ht="13.5" thickBot="1" x14ac:dyDescent="0.25">
      <c r="B188" s="196"/>
      <c r="C188" s="197"/>
      <c r="D188" s="199"/>
      <c r="E188" s="199"/>
      <c r="F188" s="199"/>
      <c r="G188" s="199"/>
      <c r="H188" s="199"/>
      <c r="I188" s="197"/>
      <c r="J188" s="202"/>
      <c r="K188" s="203"/>
      <c r="L188" s="202"/>
      <c r="M188" s="205"/>
      <c r="N188" s="205"/>
      <c r="O188" s="205"/>
      <c r="P188" s="205"/>
      <c r="Q188" s="205"/>
      <c r="R188" s="205"/>
      <c r="S188" s="205"/>
      <c r="T188" s="205"/>
      <c r="U188" s="205"/>
      <c r="V188" s="205"/>
      <c r="W188" s="205"/>
      <c r="X188" s="205"/>
      <c r="Y188" s="205"/>
      <c r="Z188" s="205"/>
      <c r="AA188" s="203"/>
      <c r="AB188" s="205"/>
      <c r="AC188" s="205"/>
      <c r="AD188" s="205"/>
      <c r="AE188" s="205"/>
      <c r="AF188" s="207"/>
      <c r="AG188" s="23"/>
      <c r="AH188" s="23"/>
      <c r="AI188" s="14" t="s">
        <v>279</v>
      </c>
      <c r="AU188" s="77"/>
      <c r="AV188" s="77"/>
      <c r="AZ188" s="77"/>
    </row>
    <row r="189" spans="1:57" ht="13.5" thickTop="1" x14ac:dyDescent="0.2">
      <c r="B189" s="184" t="s">
        <v>280</v>
      </c>
      <c r="C189" s="185"/>
      <c r="D189" s="186">
        <v>13123</v>
      </c>
      <c r="E189" s="186"/>
      <c r="F189" s="186"/>
      <c r="G189" s="186"/>
      <c r="H189" s="186"/>
      <c r="I189" s="185"/>
      <c r="J189" s="135" t="s">
        <v>138</v>
      </c>
      <c r="K189" s="136"/>
      <c r="L189" s="135" t="s">
        <v>157</v>
      </c>
      <c r="M189" s="137"/>
      <c r="N189" s="137"/>
      <c r="O189" s="137"/>
      <c r="P189" s="137"/>
      <c r="Q189" s="137"/>
      <c r="R189" s="137"/>
      <c r="S189" s="137"/>
      <c r="T189" s="137"/>
      <c r="U189" s="137"/>
      <c r="V189" s="137"/>
      <c r="W189" s="137"/>
      <c r="X189" s="137"/>
      <c r="Y189" s="137"/>
      <c r="Z189" s="137"/>
      <c r="AA189" s="136"/>
      <c r="AB189" s="137" t="s">
        <v>152</v>
      </c>
      <c r="AC189" s="175"/>
      <c r="AD189" s="175"/>
      <c r="AE189" s="175"/>
      <c r="AF189" s="176"/>
      <c r="AG189" s="23"/>
      <c r="AH189" s="23"/>
      <c r="AI189" s="15" t="s">
        <v>228</v>
      </c>
      <c r="AJ189" s="20" t="s">
        <v>281</v>
      </c>
      <c r="AK189" s="20"/>
      <c r="AL189" s="20"/>
      <c r="AM189" s="20"/>
      <c r="AN189" s="77"/>
      <c r="AO189" s="77"/>
      <c r="AP189" s="77"/>
      <c r="AQ189" s="14" t="s">
        <v>218</v>
      </c>
      <c r="AR189" s="77"/>
      <c r="AS189" s="14" t="s">
        <v>77</v>
      </c>
      <c r="AT189" s="77"/>
      <c r="AU189" s="77"/>
      <c r="AV189" s="77"/>
      <c r="AZ189" s="77"/>
    </row>
    <row r="190" spans="1:57" x14ac:dyDescent="0.2">
      <c r="B190" s="171"/>
      <c r="C190" s="172"/>
      <c r="D190" s="173"/>
      <c r="E190" s="173"/>
      <c r="F190" s="173"/>
      <c r="G190" s="173"/>
      <c r="H190" s="173"/>
      <c r="I190" s="172"/>
      <c r="J190" s="130"/>
      <c r="K190" s="131"/>
      <c r="L190" s="130"/>
      <c r="M190" s="132"/>
      <c r="N190" s="132"/>
      <c r="O190" s="132"/>
      <c r="P190" s="132"/>
      <c r="Q190" s="132"/>
      <c r="R190" s="132"/>
      <c r="S190" s="132"/>
      <c r="T190" s="132"/>
      <c r="U190" s="132"/>
      <c r="V190" s="132"/>
      <c r="W190" s="132"/>
      <c r="X190" s="132"/>
      <c r="Y190" s="132"/>
      <c r="Z190" s="132"/>
      <c r="AA190" s="131"/>
      <c r="AB190" s="132"/>
      <c r="AC190" s="133"/>
      <c r="AD190" s="133"/>
      <c r="AE190" s="133"/>
      <c r="AF190" s="134"/>
      <c r="AG190" s="23"/>
      <c r="AH190" s="23"/>
      <c r="AI190" s="15" t="s">
        <v>228</v>
      </c>
      <c r="AJ190" s="20" t="s">
        <v>139</v>
      </c>
      <c r="AK190" s="20"/>
      <c r="AL190" s="20"/>
      <c r="AM190" s="20"/>
      <c r="AN190" s="77"/>
      <c r="AO190" s="77"/>
      <c r="AP190" s="77"/>
      <c r="AQ190" s="14" t="s">
        <v>218</v>
      </c>
      <c r="AR190" s="77"/>
      <c r="AS190" s="47" t="s">
        <v>140</v>
      </c>
      <c r="AT190" s="77"/>
      <c r="AU190" s="77"/>
      <c r="AV190" s="77"/>
      <c r="AX190" s="77"/>
      <c r="AY190" s="23"/>
      <c r="AZ190" s="77"/>
    </row>
    <row r="191" spans="1:57" x14ac:dyDescent="0.2">
      <c r="B191" s="171" t="s">
        <v>280</v>
      </c>
      <c r="C191" s="172"/>
      <c r="D191" s="173">
        <v>13456</v>
      </c>
      <c r="E191" s="173"/>
      <c r="F191" s="173"/>
      <c r="G191" s="173"/>
      <c r="H191" s="173"/>
      <c r="I191" s="172"/>
      <c r="J191" s="130" t="s">
        <v>138</v>
      </c>
      <c r="K191" s="131"/>
      <c r="L191" s="130" t="s">
        <v>282</v>
      </c>
      <c r="M191" s="132"/>
      <c r="N191" s="132"/>
      <c r="O191" s="132"/>
      <c r="P191" s="132"/>
      <c r="Q191" s="132"/>
      <c r="R191" s="132"/>
      <c r="S191" s="132"/>
      <c r="T191" s="132"/>
      <c r="U191" s="132"/>
      <c r="V191" s="132"/>
      <c r="W191" s="132"/>
      <c r="X191" s="132"/>
      <c r="Y191" s="132"/>
      <c r="Z191" s="132"/>
      <c r="AA191" s="131"/>
      <c r="AB191" s="132" t="s">
        <v>283</v>
      </c>
      <c r="AC191" s="133"/>
      <c r="AD191" s="133"/>
      <c r="AE191" s="133"/>
      <c r="AF191" s="134"/>
      <c r="AG191" s="23"/>
      <c r="AH191" s="23"/>
      <c r="AI191" s="15" t="s">
        <v>228</v>
      </c>
      <c r="AJ191" s="20" t="s">
        <v>141</v>
      </c>
      <c r="AK191" s="20"/>
      <c r="AL191" s="20"/>
      <c r="AM191" s="20"/>
      <c r="AN191" s="77"/>
      <c r="AO191" s="77"/>
      <c r="AP191" s="77"/>
      <c r="AQ191" s="14" t="s">
        <v>218</v>
      </c>
      <c r="AR191" s="77"/>
      <c r="AS191" s="23" t="s">
        <v>142</v>
      </c>
      <c r="AT191" s="77"/>
      <c r="AU191" s="77"/>
      <c r="AV191" s="77"/>
      <c r="AX191" s="77"/>
      <c r="AY191" s="23"/>
      <c r="AZ191" s="77"/>
    </row>
    <row r="192" spans="1:57" ht="13.5" thickBot="1" x14ac:dyDescent="0.25">
      <c r="B192" s="163"/>
      <c r="C192" s="164"/>
      <c r="D192" s="165"/>
      <c r="E192" s="165"/>
      <c r="F192" s="165"/>
      <c r="G192" s="165"/>
      <c r="H192" s="165"/>
      <c r="I192" s="164"/>
      <c r="J192" s="166"/>
      <c r="K192" s="167"/>
      <c r="L192" s="166"/>
      <c r="M192" s="168"/>
      <c r="N192" s="168"/>
      <c r="O192" s="168"/>
      <c r="P192" s="168"/>
      <c r="Q192" s="168"/>
      <c r="R192" s="168"/>
      <c r="S192" s="168"/>
      <c r="T192" s="168"/>
      <c r="U192" s="168"/>
      <c r="V192" s="168"/>
      <c r="W192" s="168"/>
      <c r="X192" s="168"/>
      <c r="Y192" s="168"/>
      <c r="Z192" s="168"/>
      <c r="AA192" s="167"/>
      <c r="AB192" s="168"/>
      <c r="AC192" s="169"/>
      <c r="AD192" s="169"/>
      <c r="AE192" s="169"/>
      <c r="AF192" s="170"/>
      <c r="AG192" s="23"/>
      <c r="AH192" s="23"/>
      <c r="AI192" s="15" t="s">
        <v>228</v>
      </c>
      <c r="AJ192" s="20" t="s">
        <v>143</v>
      </c>
      <c r="AK192" s="20"/>
      <c r="AL192" s="20"/>
      <c r="AM192" s="20"/>
      <c r="AN192" s="77"/>
      <c r="AO192" s="77"/>
      <c r="AP192" s="77"/>
      <c r="AQ192" s="14" t="s">
        <v>218</v>
      </c>
      <c r="AR192" s="77"/>
      <c r="AS192" s="47" t="s">
        <v>129</v>
      </c>
      <c r="AT192" s="77"/>
      <c r="AU192" s="77"/>
      <c r="AV192" s="77"/>
      <c r="AX192" s="77"/>
      <c r="AY192" s="23"/>
      <c r="AZ192" s="77"/>
    </row>
    <row r="193" spans="1:38" x14ac:dyDescent="0.2">
      <c r="B193" s="16"/>
      <c r="F193" s="40"/>
      <c r="G193" s="40"/>
      <c r="H193" s="40"/>
      <c r="I193" s="40"/>
      <c r="J193" s="40"/>
      <c r="K193" s="40"/>
      <c r="L193" s="40"/>
      <c r="M193" s="40"/>
      <c r="N193" s="40"/>
      <c r="O193" s="40"/>
      <c r="P193" s="40"/>
      <c r="Q193" s="40"/>
      <c r="R193" s="40"/>
      <c r="S193" s="40"/>
      <c r="T193" s="40"/>
      <c r="U193" s="40"/>
      <c r="AD193" s="77"/>
      <c r="AE193" s="36"/>
      <c r="AF193" s="23"/>
      <c r="AG193" s="23"/>
      <c r="AH193" s="23"/>
      <c r="AI193" s="23"/>
      <c r="AJ193" s="23"/>
      <c r="AK193" s="23"/>
      <c r="AL193" s="23"/>
    </row>
    <row r="194" spans="1:38" x14ac:dyDescent="0.2">
      <c r="B194" s="54" t="s">
        <v>144</v>
      </c>
      <c r="F194" s="40"/>
      <c r="G194" s="40"/>
      <c r="H194" s="40"/>
      <c r="I194" s="40"/>
      <c r="J194" s="40"/>
      <c r="K194" s="40"/>
      <c r="L194" s="40"/>
      <c r="M194" s="40"/>
      <c r="N194" s="40"/>
      <c r="O194" s="40"/>
      <c r="P194" s="40"/>
      <c r="Q194" s="40"/>
      <c r="R194" s="40"/>
      <c r="S194" s="40"/>
      <c r="T194" s="40"/>
      <c r="U194" s="40"/>
      <c r="AD194" s="77"/>
      <c r="AE194" s="36"/>
      <c r="AF194" s="23"/>
      <c r="AG194" s="23"/>
      <c r="AH194" s="23"/>
      <c r="AI194" s="23"/>
      <c r="AJ194" s="23"/>
      <c r="AK194" s="23"/>
      <c r="AL194" s="23"/>
    </row>
    <row r="195" spans="1:38" x14ac:dyDescent="0.2">
      <c r="B195" s="54" t="s">
        <v>284</v>
      </c>
      <c r="F195" s="40"/>
      <c r="G195" s="40"/>
      <c r="H195" s="40"/>
      <c r="I195" s="40"/>
      <c r="J195" s="40"/>
      <c r="K195" s="40"/>
      <c r="L195" s="40"/>
      <c r="M195" s="40"/>
      <c r="N195" s="40"/>
      <c r="O195" s="40"/>
      <c r="P195" s="40"/>
      <c r="Q195" s="40"/>
      <c r="R195" s="40"/>
      <c r="S195" s="40"/>
      <c r="T195" s="40"/>
      <c r="U195" s="40"/>
      <c r="AD195" s="77"/>
      <c r="AE195" s="36"/>
      <c r="AF195" s="23"/>
      <c r="AG195" s="23"/>
      <c r="AH195" s="23"/>
      <c r="AI195" s="23"/>
      <c r="AJ195" s="23"/>
      <c r="AK195" s="23"/>
      <c r="AL195" s="23"/>
    </row>
    <row r="196" spans="1:38" x14ac:dyDescent="0.2">
      <c r="C196" s="54" t="s">
        <v>145</v>
      </c>
      <c r="F196" s="40"/>
      <c r="G196" s="40"/>
      <c r="H196" s="40"/>
      <c r="I196" s="40"/>
      <c r="J196" s="40"/>
      <c r="K196" s="40"/>
      <c r="L196" s="40"/>
      <c r="M196" s="40"/>
      <c r="N196" s="40"/>
      <c r="O196" s="40"/>
      <c r="P196" s="40"/>
      <c r="Q196" s="40"/>
      <c r="R196" s="40"/>
      <c r="S196" s="40"/>
      <c r="T196" s="40"/>
      <c r="U196" s="40"/>
      <c r="AD196" s="77"/>
      <c r="AE196" s="36"/>
      <c r="AF196" s="23"/>
      <c r="AG196" s="23"/>
      <c r="AH196" s="23"/>
      <c r="AI196" s="23"/>
      <c r="AJ196" s="23"/>
      <c r="AK196" s="23"/>
      <c r="AL196" s="23"/>
    </row>
    <row r="197" spans="1:38" x14ac:dyDescent="0.2">
      <c r="D197" s="54" t="s">
        <v>285</v>
      </c>
      <c r="F197" s="40"/>
      <c r="G197" s="40"/>
      <c r="H197" s="40"/>
      <c r="I197" s="40"/>
      <c r="J197" s="40"/>
      <c r="K197" s="40"/>
      <c r="L197" s="40"/>
      <c r="M197" s="40"/>
      <c r="N197" s="40"/>
      <c r="O197" s="40"/>
      <c r="P197" s="40"/>
      <c r="Q197" s="40"/>
      <c r="R197" s="40"/>
      <c r="S197" s="40"/>
      <c r="T197" s="40"/>
      <c r="U197" s="40"/>
      <c r="AD197" s="77"/>
      <c r="AE197" s="36"/>
      <c r="AF197" s="23"/>
      <c r="AG197" s="23"/>
      <c r="AH197" s="23"/>
      <c r="AI197" s="23"/>
      <c r="AJ197" s="23"/>
      <c r="AK197" s="23"/>
      <c r="AL197" s="23"/>
    </row>
    <row r="198" spans="1:38" x14ac:dyDescent="0.2">
      <c r="D198" s="54" t="s">
        <v>146</v>
      </c>
      <c r="F198" s="40"/>
      <c r="G198" s="40"/>
      <c r="H198" s="40"/>
      <c r="I198" s="40"/>
      <c r="J198" s="40"/>
      <c r="K198" s="40"/>
      <c r="L198" s="40"/>
      <c r="M198" s="40"/>
      <c r="N198" s="40"/>
      <c r="O198" s="40"/>
      <c r="P198" s="40"/>
      <c r="Q198" s="40"/>
      <c r="R198" s="40"/>
      <c r="S198" s="40"/>
      <c r="T198" s="40"/>
      <c r="U198" s="40"/>
      <c r="AD198" s="77"/>
      <c r="AE198" s="36"/>
      <c r="AF198" s="23"/>
      <c r="AG198" s="23"/>
      <c r="AH198" s="23"/>
      <c r="AI198" s="23"/>
      <c r="AJ198" s="23"/>
      <c r="AK198" s="23"/>
      <c r="AL198" s="23"/>
    </row>
    <row r="199" spans="1:38" x14ac:dyDescent="0.2">
      <c r="D199" s="54" t="s">
        <v>286</v>
      </c>
      <c r="F199" s="40"/>
      <c r="G199" s="40"/>
      <c r="H199" s="40"/>
      <c r="I199" s="40"/>
      <c r="J199" s="40"/>
      <c r="K199" s="40"/>
      <c r="L199" s="40"/>
      <c r="M199" s="40"/>
      <c r="N199" s="40"/>
      <c r="O199" s="40"/>
      <c r="P199" s="40"/>
      <c r="Q199" s="40"/>
      <c r="R199" s="40"/>
      <c r="S199" s="40"/>
      <c r="T199" s="40"/>
      <c r="U199" s="40"/>
      <c r="AD199" s="77"/>
      <c r="AE199" s="36"/>
      <c r="AF199" s="23"/>
      <c r="AG199" s="23"/>
      <c r="AH199" s="23"/>
      <c r="AI199" s="23"/>
      <c r="AJ199" s="23"/>
      <c r="AK199" s="23"/>
      <c r="AL199" s="23"/>
    </row>
    <row r="200" spans="1:38" x14ac:dyDescent="0.2">
      <c r="C200" s="54" t="s">
        <v>147</v>
      </c>
      <c r="F200" s="40"/>
      <c r="G200" s="40"/>
      <c r="H200" s="40"/>
      <c r="I200" s="40"/>
      <c r="J200" s="40"/>
      <c r="K200" s="40"/>
      <c r="L200" s="40"/>
      <c r="M200" s="40"/>
      <c r="N200" s="40"/>
      <c r="O200" s="40"/>
      <c r="P200" s="40"/>
      <c r="Q200" s="40"/>
      <c r="R200" s="40"/>
      <c r="S200" s="40"/>
      <c r="T200" s="40"/>
      <c r="U200" s="40"/>
      <c r="AD200" s="77"/>
      <c r="AE200" s="36"/>
      <c r="AF200" s="23"/>
      <c r="AG200" s="23"/>
      <c r="AH200" s="23"/>
      <c r="AI200" s="23"/>
      <c r="AJ200" s="23"/>
      <c r="AK200" s="23"/>
      <c r="AL200" s="23"/>
    </row>
    <row r="201" spans="1:38" x14ac:dyDescent="0.2">
      <c r="D201" s="54" t="s">
        <v>148</v>
      </c>
      <c r="F201" s="40"/>
      <c r="G201" s="40"/>
      <c r="H201" s="40"/>
      <c r="I201" s="40"/>
      <c r="J201" s="40"/>
      <c r="K201" s="40"/>
      <c r="L201" s="40"/>
      <c r="M201" s="40"/>
      <c r="N201" s="40"/>
      <c r="O201" s="40"/>
      <c r="P201" s="40"/>
      <c r="Q201" s="40"/>
      <c r="R201" s="40"/>
      <c r="S201" s="40"/>
      <c r="T201" s="40"/>
      <c r="U201" s="40"/>
      <c r="AD201" s="77"/>
      <c r="AE201" s="36"/>
      <c r="AF201" s="23"/>
      <c r="AG201" s="23"/>
      <c r="AH201" s="23"/>
      <c r="AI201" s="23"/>
      <c r="AJ201" s="23"/>
      <c r="AK201" s="23"/>
      <c r="AL201" s="23"/>
    </row>
    <row r="202" spans="1:38" x14ac:dyDescent="0.2">
      <c r="D202" s="54" t="s">
        <v>149</v>
      </c>
      <c r="F202" s="40"/>
      <c r="G202" s="40"/>
      <c r="H202" s="40"/>
      <c r="I202" s="40"/>
      <c r="J202" s="40"/>
      <c r="K202" s="40"/>
      <c r="L202" s="40"/>
      <c r="M202" s="40"/>
      <c r="N202" s="40"/>
      <c r="O202" s="40"/>
      <c r="P202" s="40"/>
      <c r="Q202" s="40"/>
      <c r="R202" s="40"/>
      <c r="S202" s="40"/>
      <c r="T202" s="40"/>
      <c r="U202" s="40"/>
      <c r="AD202" s="77"/>
      <c r="AE202" s="36"/>
      <c r="AF202" s="23"/>
      <c r="AG202" s="23"/>
      <c r="AH202" s="23"/>
      <c r="AI202" s="23"/>
      <c r="AJ202" s="23"/>
      <c r="AK202" s="23"/>
      <c r="AL202" s="23"/>
    </row>
    <row r="203" spans="1:38" x14ac:dyDescent="0.2">
      <c r="C203" s="54" t="s">
        <v>150</v>
      </c>
      <c r="F203" s="40"/>
      <c r="G203" s="40"/>
      <c r="H203" s="40"/>
      <c r="I203" s="40"/>
      <c r="J203" s="40"/>
      <c r="K203" s="40"/>
      <c r="L203" s="40"/>
      <c r="M203" s="40"/>
      <c r="N203" s="40"/>
      <c r="O203" s="40"/>
      <c r="P203" s="40"/>
      <c r="Q203" s="40"/>
      <c r="R203" s="40"/>
      <c r="S203" s="40"/>
      <c r="T203" s="40"/>
      <c r="U203" s="40"/>
      <c r="AD203" s="77"/>
      <c r="AE203" s="36"/>
      <c r="AF203" s="23"/>
      <c r="AG203" s="23"/>
      <c r="AH203" s="23"/>
      <c r="AI203" s="23"/>
      <c r="AJ203" s="23"/>
      <c r="AK203" s="23"/>
      <c r="AL203" s="23"/>
    </row>
    <row r="204" spans="1:38" x14ac:dyDescent="0.2">
      <c r="D204" s="54" t="s">
        <v>151</v>
      </c>
      <c r="F204" s="40"/>
      <c r="G204" s="40"/>
      <c r="H204" s="40"/>
      <c r="I204" s="40"/>
      <c r="J204" s="40"/>
      <c r="K204" s="40"/>
      <c r="L204" s="40"/>
      <c r="M204" s="40"/>
      <c r="N204" s="40"/>
      <c r="O204" s="40"/>
      <c r="P204" s="40"/>
      <c r="Q204" s="40"/>
      <c r="R204" s="40"/>
      <c r="S204" s="40"/>
      <c r="T204" s="40"/>
      <c r="U204" s="40"/>
      <c r="AD204" s="77"/>
      <c r="AE204" s="36"/>
      <c r="AF204" s="23"/>
      <c r="AG204" s="23"/>
      <c r="AH204" s="23"/>
      <c r="AI204" s="23"/>
      <c r="AJ204" s="23"/>
      <c r="AK204" s="23"/>
      <c r="AL204" s="23"/>
    </row>
    <row r="205" spans="1:38" x14ac:dyDescent="0.2">
      <c r="D205" s="54"/>
      <c r="F205" s="40"/>
      <c r="G205" s="40"/>
      <c r="H205" s="40"/>
      <c r="I205" s="40"/>
      <c r="J205" s="40"/>
      <c r="K205" s="40"/>
      <c r="L205" s="40"/>
      <c r="M205" s="40"/>
      <c r="N205" s="40"/>
      <c r="O205" s="40"/>
      <c r="P205" s="40"/>
      <c r="Q205" s="40"/>
      <c r="R205" s="40"/>
      <c r="S205" s="40"/>
      <c r="T205" s="40"/>
      <c r="U205" s="40"/>
      <c r="AD205" s="77"/>
      <c r="AE205" s="36"/>
      <c r="AF205" s="23"/>
      <c r="AG205" s="23"/>
      <c r="AH205" s="23"/>
      <c r="AI205" s="23"/>
      <c r="AJ205" s="23"/>
      <c r="AK205" s="23"/>
      <c r="AL205" s="23"/>
    </row>
    <row r="206" spans="1:38" ht="19" x14ac:dyDescent="0.3">
      <c r="A206" s="37" t="s">
        <v>363</v>
      </c>
      <c r="B206" s="15"/>
      <c r="H206" s="40"/>
      <c r="I206" s="40"/>
      <c r="J206" s="40"/>
      <c r="K206" s="40"/>
      <c r="L206" s="40"/>
      <c r="M206" s="40"/>
      <c r="N206" s="40"/>
      <c r="O206" s="40"/>
      <c r="P206" s="40"/>
      <c r="Q206" s="40"/>
      <c r="R206" s="40"/>
      <c r="S206" s="40"/>
      <c r="T206" s="40"/>
      <c r="U206" s="40"/>
      <c r="AD206" s="77"/>
      <c r="AE206" s="36"/>
      <c r="AF206" s="23"/>
      <c r="AG206" s="23"/>
      <c r="AH206" s="23"/>
      <c r="AI206" s="23"/>
      <c r="AJ206" s="23"/>
      <c r="AK206" s="23"/>
      <c r="AL206" s="23"/>
    </row>
    <row r="207" spans="1:38" x14ac:dyDescent="0.2">
      <c r="B207" s="16" t="s">
        <v>364</v>
      </c>
      <c r="C207" s="50" t="s">
        <v>365</v>
      </c>
      <c r="D207" s="40"/>
      <c r="E207" s="40"/>
      <c r="F207" s="40"/>
      <c r="G207" s="40"/>
      <c r="H207" s="40"/>
      <c r="I207" s="40"/>
      <c r="J207" s="40"/>
      <c r="K207" s="40"/>
      <c r="L207" s="40"/>
      <c r="M207" s="40"/>
      <c r="N207" s="40"/>
      <c r="O207" s="40"/>
      <c r="P207" s="40"/>
      <c r="Q207" s="40"/>
      <c r="R207" s="40"/>
      <c r="S207" s="40"/>
      <c r="T207" s="40"/>
      <c r="U207" s="40"/>
      <c r="AD207" s="77"/>
      <c r="AE207" s="36"/>
      <c r="AF207" s="23"/>
      <c r="AG207" s="23"/>
      <c r="AH207" s="23"/>
      <c r="AI207" s="23"/>
      <c r="AJ207" s="23"/>
      <c r="AK207" s="23"/>
      <c r="AL207" s="23"/>
    </row>
    <row r="208" spans="1:38" x14ac:dyDescent="0.2">
      <c r="B208" s="16" t="s">
        <v>364</v>
      </c>
      <c r="C208" s="14" t="s">
        <v>366</v>
      </c>
      <c r="D208" s="54"/>
      <c r="F208" s="40"/>
      <c r="G208" s="40"/>
      <c r="H208" s="40"/>
      <c r="I208" s="40"/>
      <c r="J208" s="40"/>
      <c r="K208" s="40"/>
      <c r="L208" s="40"/>
      <c r="M208" s="40"/>
      <c r="N208" s="40"/>
      <c r="O208" s="40"/>
      <c r="P208" s="40"/>
      <c r="Q208" s="40"/>
      <c r="R208" s="40"/>
      <c r="S208" s="40"/>
      <c r="T208" s="40"/>
      <c r="U208" s="40"/>
      <c r="AD208" s="77"/>
      <c r="AE208" s="36"/>
      <c r="AF208" s="23"/>
      <c r="AG208" s="23"/>
      <c r="AH208" s="23"/>
      <c r="AI208" s="23"/>
      <c r="AJ208" s="23"/>
      <c r="AK208" s="23"/>
      <c r="AL208" s="23"/>
    </row>
    <row r="209" spans="30:49" x14ac:dyDescent="0.2">
      <c r="AD209" s="77"/>
      <c r="AE209" s="36"/>
      <c r="AF209" s="23"/>
      <c r="AG209" s="23"/>
      <c r="AH209" s="23"/>
      <c r="AI209" s="23"/>
      <c r="AJ209" s="23"/>
      <c r="AK209" s="23"/>
      <c r="AL209" s="23"/>
      <c r="AW209" s="14" t="s">
        <v>104</v>
      </c>
    </row>
    <row r="210" spans="30:49" x14ac:dyDescent="0.2">
      <c r="AD210" s="77"/>
      <c r="AE210" s="36"/>
      <c r="AF210" s="23"/>
      <c r="AG210" s="23"/>
      <c r="AH210" s="23"/>
      <c r="AI210" s="23"/>
      <c r="AJ210" s="23"/>
      <c r="AK210" s="23"/>
      <c r="AL210" s="23"/>
    </row>
  </sheetData>
  <sheetProtection sheet="1" objects="1" scenarios="1"/>
  <protectedRanges>
    <protectedRange sqref="H69:Y69" name="範囲1_1_1"/>
    <protectedRange sqref="B189:AF192" name="範囲1_1_1_1_1"/>
  </protectedRanges>
  <mergeCells count="365">
    <mergeCell ref="AF137:AG137"/>
    <mergeCell ref="B134:H134"/>
    <mergeCell ref="C117:D117"/>
    <mergeCell ref="E117:H117"/>
    <mergeCell ref="I117:L117"/>
    <mergeCell ref="AH132:AI132"/>
    <mergeCell ref="H78:Y78"/>
    <mergeCell ref="H76:Y76"/>
    <mergeCell ref="C74:G74"/>
    <mergeCell ref="C76:G76"/>
    <mergeCell ref="C113:D113"/>
    <mergeCell ref="E113:H113"/>
    <mergeCell ref="I113:L113"/>
    <mergeCell ref="C116:D116"/>
    <mergeCell ref="C114:D114"/>
    <mergeCell ref="I114:L114"/>
    <mergeCell ref="C78:G78"/>
    <mergeCell ref="I109:L109"/>
    <mergeCell ref="M109:Q109"/>
    <mergeCell ref="I111:L111"/>
    <mergeCell ref="E112:H112"/>
    <mergeCell ref="R109:X109"/>
    <mergeCell ref="Y109:AG109"/>
    <mergeCell ref="C107:D107"/>
    <mergeCell ref="E107:H107"/>
    <mergeCell ref="I107:L107"/>
    <mergeCell ref="C108:D108"/>
    <mergeCell ref="E108:H108"/>
    <mergeCell ref="I108:L108"/>
    <mergeCell ref="M108:Q108"/>
    <mergeCell ref="Y108:AG108"/>
    <mergeCell ref="R108:X108"/>
    <mergeCell ref="Y110:AG110"/>
    <mergeCell ref="Y111:AG111"/>
    <mergeCell ref="I112:L112"/>
    <mergeCell ref="M110:Q110"/>
    <mergeCell ref="I110:L110"/>
    <mergeCell ref="C112:D112"/>
    <mergeCell ref="C111:D111"/>
    <mergeCell ref="E111:H111"/>
    <mergeCell ref="F177:G177"/>
    <mergeCell ref="H177:I177"/>
    <mergeCell ref="V137:W137"/>
    <mergeCell ref="X137:Y137"/>
    <mergeCell ref="V143:W143"/>
    <mergeCell ref="AF141:AG141"/>
    <mergeCell ref="J149:K149"/>
    <mergeCell ref="J148:K148"/>
    <mergeCell ref="L152:R152"/>
    <mergeCell ref="J151:K151"/>
    <mergeCell ref="AD147:AL147"/>
    <mergeCell ref="AH140:AI140"/>
    <mergeCell ref="AH139:AI139"/>
    <mergeCell ref="AH141:AI141"/>
    <mergeCell ref="AF143:AG143"/>
    <mergeCell ref="AH143:AI143"/>
    <mergeCell ref="AH142:AI142"/>
    <mergeCell ref="F178:G178"/>
    <mergeCell ref="H178:I178"/>
    <mergeCell ref="C81:G81"/>
    <mergeCell ref="H81:Y81"/>
    <mergeCell ref="C106:D106"/>
    <mergeCell ref="I106:L106"/>
    <mergeCell ref="F179:G179"/>
    <mergeCell ref="H179:I179"/>
    <mergeCell ref="B176:E176"/>
    <mergeCell ref="C109:D109"/>
    <mergeCell ref="M106:Q106"/>
    <mergeCell ref="M111:Q111"/>
    <mergeCell ref="E109:H109"/>
    <mergeCell ref="C110:D110"/>
    <mergeCell ref="E110:H110"/>
    <mergeCell ref="R111:X111"/>
    <mergeCell ref="R110:X110"/>
    <mergeCell ref="J129:AM129"/>
    <mergeCell ref="L149:R149"/>
    <mergeCell ref="V136:W136"/>
    <mergeCell ref="AH138:AI138"/>
    <mergeCell ref="AF136:AG136"/>
    <mergeCell ref="AH135:AI135"/>
    <mergeCell ref="B135:H135"/>
    <mergeCell ref="C59:G59"/>
    <mergeCell ref="H59:Y59"/>
    <mergeCell ref="H74:Y74"/>
    <mergeCell ref="C70:G70"/>
    <mergeCell ref="H70:Y70"/>
    <mergeCell ref="H66:Y66"/>
    <mergeCell ref="C68:G68"/>
    <mergeCell ref="H68:Y68"/>
    <mergeCell ref="C69:G69"/>
    <mergeCell ref="C71:G71"/>
    <mergeCell ref="H71:Y71"/>
    <mergeCell ref="C72:G72"/>
    <mergeCell ref="C73:G73"/>
    <mergeCell ref="H73:Y73"/>
    <mergeCell ref="C57:G57"/>
    <mergeCell ref="H57:Y57"/>
    <mergeCell ref="C58:G58"/>
    <mergeCell ref="H58:Y58"/>
    <mergeCell ref="H72:Y72"/>
    <mergeCell ref="C77:G77"/>
    <mergeCell ref="H77:Y77"/>
    <mergeCell ref="R107:X107"/>
    <mergeCell ref="Y107:AG107"/>
    <mergeCell ref="C75:G75"/>
    <mergeCell ref="H75:Y75"/>
    <mergeCell ref="H80:Y80"/>
    <mergeCell ref="R106:X106"/>
    <mergeCell ref="Y106:AG106"/>
    <mergeCell ref="Y103:AG105"/>
    <mergeCell ref="C103:D105"/>
    <mergeCell ref="E103:H105"/>
    <mergeCell ref="I103:L105"/>
    <mergeCell ref="C80:G80"/>
    <mergeCell ref="M103:Q105"/>
    <mergeCell ref="R103:X105"/>
    <mergeCell ref="M107:Q107"/>
    <mergeCell ref="E106:H106"/>
    <mergeCell ref="C66:G66"/>
    <mergeCell ref="AV108:AW108"/>
    <mergeCell ref="AV110:AW110"/>
    <mergeCell ref="AV111:AW111"/>
    <mergeCell ref="AQ110:AR110"/>
    <mergeCell ref="AQ111:AR111"/>
    <mergeCell ref="AS111:AU111"/>
    <mergeCell ref="AS110:AU110"/>
    <mergeCell ref="AS109:AU109"/>
    <mergeCell ref="AQ106:AR106"/>
    <mergeCell ref="AV107:AW107"/>
    <mergeCell ref="AQ107:AR107"/>
    <mergeCell ref="AV106:AW106"/>
    <mergeCell ref="AS106:AU106"/>
    <mergeCell ref="AQ108:AR108"/>
    <mergeCell ref="AX114:AY114"/>
    <mergeCell ref="AV114:AW114"/>
    <mergeCell ref="AX111:AY111"/>
    <mergeCell ref="AV109:AW109"/>
    <mergeCell ref="AX109:AY109"/>
    <mergeCell ref="AQ109:AR109"/>
    <mergeCell ref="AX113:AY113"/>
    <mergeCell ref="AQ113:AR113"/>
    <mergeCell ref="AV113:AW113"/>
    <mergeCell ref="AV112:AW112"/>
    <mergeCell ref="AX112:AY112"/>
    <mergeCell ref="AX110:AY110"/>
    <mergeCell ref="R114:X114"/>
    <mergeCell ref="M113:Q113"/>
    <mergeCell ref="M112:Q112"/>
    <mergeCell ref="M114:Q114"/>
    <mergeCell ref="AQ112:AR112"/>
    <mergeCell ref="Y114:AG114"/>
    <mergeCell ref="R113:X113"/>
    <mergeCell ref="Y113:AG113"/>
    <mergeCell ref="R112:X112"/>
    <mergeCell ref="Y112:AG112"/>
    <mergeCell ref="AS117:AU117"/>
    <mergeCell ref="AQ114:AR114"/>
    <mergeCell ref="AH134:AI134"/>
    <mergeCell ref="AF135:AG135"/>
    <mergeCell ref="AF134:AG134"/>
    <mergeCell ref="C115:D115"/>
    <mergeCell ref="E114:H114"/>
    <mergeCell ref="Y115:AG115"/>
    <mergeCell ref="AF131:AI131"/>
    <mergeCell ref="E115:H115"/>
    <mergeCell ref="I115:L115"/>
    <mergeCell ref="R117:X117"/>
    <mergeCell ref="R115:X115"/>
    <mergeCell ref="E116:H116"/>
    <mergeCell ref="I116:L116"/>
    <mergeCell ref="M115:Q115"/>
    <mergeCell ref="M131:N131"/>
    <mergeCell ref="AH133:AI133"/>
    <mergeCell ref="M132:N132"/>
    <mergeCell ref="AS116:AU116"/>
    <mergeCell ref="V133:W133"/>
    <mergeCell ref="V135:W135"/>
    <mergeCell ref="AQ115:AR115"/>
    <mergeCell ref="AQ116:AR116"/>
    <mergeCell ref="AF144:AG144"/>
    <mergeCell ref="AF142:AG142"/>
    <mergeCell ref="AF140:AG140"/>
    <mergeCell ref="AF139:AG139"/>
    <mergeCell ref="AH144:AI144"/>
    <mergeCell ref="AF148:AL148"/>
    <mergeCell ref="V152:AB152"/>
    <mergeCell ref="L148:R148"/>
    <mergeCell ref="AF152:AL152"/>
    <mergeCell ref="X139:Y139"/>
    <mergeCell ref="A1:BC1"/>
    <mergeCell ref="B130:H132"/>
    <mergeCell ref="B133:H133"/>
    <mergeCell ref="AX117:AY117"/>
    <mergeCell ref="AQ117:AR117"/>
    <mergeCell ref="AV117:AW117"/>
    <mergeCell ref="V132:W132"/>
    <mergeCell ref="X133:Y133"/>
    <mergeCell ref="C67:G67"/>
    <mergeCell ref="H67:Y67"/>
    <mergeCell ref="H69:P69"/>
    <mergeCell ref="Q69:S69"/>
    <mergeCell ref="T69:Y69"/>
    <mergeCell ref="AZ103:BA105"/>
    <mergeCell ref="AS104:AU105"/>
    <mergeCell ref="AV104:AW105"/>
    <mergeCell ref="AX104:AY105"/>
    <mergeCell ref="AH103:AP105"/>
    <mergeCell ref="AZ106:BA106"/>
    <mergeCell ref="AQ103:AR105"/>
    <mergeCell ref="AS103:AY103"/>
    <mergeCell ref="AX106:AY106"/>
    <mergeCell ref="AZ116:BA116"/>
    <mergeCell ref="AZ117:BA117"/>
    <mergeCell ref="B189:C189"/>
    <mergeCell ref="D189:I189"/>
    <mergeCell ref="B141:H141"/>
    <mergeCell ref="B177:E177"/>
    <mergeCell ref="B178:E178"/>
    <mergeCell ref="B179:E179"/>
    <mergeCell ref="B142:H142"/>
    <mergeCell ref="B143:H143"/>
    <mergeCell ref="B144:H144"/>
    <mergeCell ref="B186:AF186"/>
    <mergeCell ref="B187:C188"/>
    <mergeCell ref="D187:I188"/>
    <mergeCell ref="J187:K188"/>
    <mergeCell ref="L187:AA188"/>
    <mergeCell ref="AB187:AF188"/>
    <mergeCell ref="J150:K150"/>
    <mergeCell ref="L150:R150"/>
    <mergeCell ref="L153:R153"/>
    <mergeCell ref="AF150:AL150"/>
    <mergeCell ref="T154:T156"/>
    <mergeCell ref="AF165:AL165"/>
    <mergeCell ref="V154:AB154"/>
    <mergeCell ref="V155:AB155"/>
    <mergeCell ref="AF156:AL156"/>
    <mergeCell ref="AX116:AY116"/>
    <mergeCell ref="AV116:AW116"/>
    <mergeCell ref="B139:H139"/>
    <mergeCell ref="B137:H137"/>
    <mergeCell ref="B136:H136"/>
    <mergeCell ref="B138:H138"/>
    <mergeCell ref="AF132:AG132"/>
    <mergeCell ref="M117:Q117"/>
    <mergeCell ref="M116:Q116"/>
    <mergeCell ref="R116:X116"/>
    <mergeCell ref="V139:W139"/>
    <mergeCell ref="V131:Y131"/>
    <mergeCell ref="X132:Y132"/>
    <mergeCell ref="V134:W134"/>
    <mergeCell ref="Y116:AG116"/>
    <mergeCell ref="V138:W138"/>
    <mergeCell ref="AF138:AG138"/>
    <mergeCell ref="X134:Y134"/>
    <mergeCell ref="AH137:AI137"/>
    <mergeCell ref="AF133:AG133"/>
    <mergeCell ref="AH136:AI136"/>
    <mergeCell ref="X136:Y136"/>
    <mergeCell ref="X138:Y138"/>
    <mergeCell ref="X135:Y135"/>
    <mergeCell ref="AZ107:BA107"/>
    <mergeCell ref="AZ108:BA108"/>
    <mergeCell ref="AZ109:BA109"/>
    <mergeCell ref="AZ110:BA110"/>
    <mergeCell ref="AZ111:BA111"/>
    <mergeCell ref="AZ112:BA112"/>
    <mergeCell ref="AZ113:BA113"/>
    <mergeCell ref="AZ114:BA114"/>
    <mergeCell ref="AZ115:BA115"/>
    <mergeCell ref="AX108:AY108"/>
    <mergeCell ref="B192:C192"/>
    <mergeCell ref="D192:I192"/>
    <mergeCell ref="J192:K192"/>
    <mergeCell ref="L192:AA192"/>
    <mergeCell ref="AB192:AF192"/>
    <mergeCell ref="M138:N138"/>
    <mergeCell ref="M139:N139"/>
    <mergeCell ref="B191:C191"/>
    <mergeCell ref="D191:I191"/>
    <mergeCell ref="J191:K191"/>
    <mergeCell ref="L191:AA191"/>
    <mergeCell ref="M140:N140"/>
    <mergeCell ref="M141:N141"/>
    <mergeCell ref="B140:H140"/>
    <mergeCell ref="X140:Y140"/>
    <mergeCell ref="AB189:AF189"/>
    <mergeCell ref="B190:C190"/>
    <mergeCell ref="D190:I190"/>
    <mergeCell ref="L151:R151"/>
    <mergeCell ref="T151:T153"/>
    <mergeCell ref="V151:AB151"/>
    <mergeCell ref="J152:K152"/>
    <mergeCell ref="J153:K153"/>
    <mergeCell ref="AB191:AF191"/>
    <mergeCell ref="A2:AY2"/>
    <mergeCell ref="A3:AY3"/>
    <mergeCell ref="M142:N142"/>
    <mergeCell ref="M143:N143"/>
    <mergeCell ref="M144:N144"/>
    <mergeCell ref="M133:N133"/>
    <mergeCell ref="M134:N134"/>
    <mergeCell ref="M135:N135"/>
    <mergeCell ref="M136:N136"/>
    <mergeCell ref="M137:N137"/>
    <mergeCell ref="AH115:AP115"/>
    <mergeCell ref="AH114:AP114"/>
    <mergeCell ref="AH113:AP113"/>
    <mergeCell ref="AH112:AP112"/>
    <mergeCell ref="AH111:AP111"/>
    <mergeCell ref="AH110:AP110"/>
    <mergeCell ref="AH109:AP109"/>
    <mergeCell ref="AH108:AP108"/>
    <mergeCell ref="AX107:AY107"/>
    <mergeCell ref="AS108:AU108"/>
    <mergeCell ref="AS107:AU107"/>
    <mergeCell ref="AX115:AY115"/>
    <mergeCell ref="AV115:AW115"/>
    <mergeCell ref="J190:K190"/>
    <mergeCell ref="L190:AA190"/>
    <mergeCell ref="AB190:AF190"/>
    <mergeCell ref="J189:K189"/>
    <mergeCell ref="L189:AA189"/>
    <mergeCell ref="V153:AB153"/>
    <mergeCell ref="V156:AB156"/>
    <mergeCell ref="AF162:AL162"/>
    <mergeCell ref="AF157:AL157"/>
    <mergeCell ref="AD158:AD167"/>
    <mergeCell ref="AF163:AL163"/>
    <mergeCell ref="AF164:AL164"/>
    <mergeCell ref="AF158:AL158"/>
    <mergeCell ref="AD148:AD157"/>
    <mergeCell ref="AF151:AL151"/>
    <mergeCell ref="AF149:AL149"/>
    <mergeCell ref="AF154:AL154"/>
    <mergeCell ref="AF155:AL155"/>
    <mergeCell ref="AF153:AL153"/>
    <mergeCell ref="V150:AB150"/>
    <mergeCell ref="V149:AB149"/>
    <mergeCell ref="T148:T150"/>
    <mergeCell ref="V148:AB148"/>
    <mergeCell ref="B174:I174"/>
    <mergeCell ref="B175:E175"/>
    <mergeCell ref="F175:I175"/>
    <mergeCell ref="F176:G176"/>
    <mergeCell ref="H176:I176"/>
    <mergeCell ref="AH107:AP107"/>
    <mergeCell ref="AH106:AP106"/>
    <mergeCell ref="AS115:AU115"/>
    <mergeCell ref="AS114:AU114"/>
    <mergeCell ref="AS113:AU113"/>
    <mergeCell ref="AS112:AU112"/>
    <mergeCell ref="Y117:AG117"/>
    <mergeCell ref="AH117:AP117"/>
    <mergeCell ref="AH116:AP116"/>
    <mergeCell ref="V140:W140"/>
    <mergeCell ref="J147:R147"/>
    <mergeCell ref="T147:AB147"/>
    <mergeCell ref="V141:W141"/>
    <mergeCell ref="X143:Y143"/>
    <mergeCell ref="X142:Y142"/>
    <mergeCell ref="X144:Y144"/>
    <mergeCell ref="V142:W142"/>
    <mergeCell ref="X141:Y141"/>
    <mergeCell ref="V144:W144"/>
  </mergeCells>
  <phoneticPr fontId="3"/>
  <pageMargins left="0.59055118110236227" right="0.39370078740157483" top="0.89" bottom="0.98425196850393704" header="0.51181102362204722" footer="0.51181102362204722"/>
  <pageSetup paperSize="9" scale="69" fitToHeight="36" orientation="portrait" horizontalDpi="4294967294" r:id="rId1"/>
  <headerFooter alignWithMargins="0">
    <oddHeader>&amp;L　　　　　　　　　　　　　　　　　　　　　　　　　　　　　　　　　　　　　　　　　　　　　　　　　　　　　　　　　　　　　　　　　　　　　　　　　　　　　　　　　　　　　　　　　　　　　　　　　　　　　　　　　　　　　　　　&amp;C　　　　　　　　　　　　&amp;E　</oddHeader>
    <oddFooter>&amp;L【入力処理マニュアル】SynchronisedSwimming　　　　&amp;C&amp;P/&amp;N&amp;R財団法人日本水泳連盟</oddFooter>
  </headerFooter>
  <rowBreaks count="2" manualBreakCount="2">
    <brk id="50" max="54" man="1"/>
    <brk id="119" max="5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B125"/>
  <sheetViews>
    <sheetView showGridLines="0" zoomScale="80" zoomScaleNormal="80" zoomScaleSheetLayoutView="100" workbookViewId="0"/>
  </sheetViews>
  <sheetFormatPr defaultColWidth="13" defaultRowHeight="13" x14ac:dyDescent="0.2"/>
  <cols>
    <col min="1" max="65" width="2.36328125" customWidth="1"/>
    <col min="66" max="104" width="3.08984375" style="43" customWidth="1"/>
    <col min="105" max="119" width="2.36328125" customWidth="1"/>
  </cols>
  <sheetData>
    <row r="1" spans="1:106" ht="19.5" thickBot="1" x14ac:dyDescent="0.35">
      <c r="A1" s="5" t="s">
        <v>9</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CC1" s="41"/>
      <c r="CD1" s="41"/>
      <c r="CE1" s="41"/>
      <c r="CF1" s="41"/>
      <c r="CG1" s="41"/>
      <c r="CH1" s="41"/>
      <c r="CI1" s="41"/>
      <c r="CJ1" s="41"/>
      <c r="CK1" s="41"/>
      <c r="CL1" s="41"/>
      <c r="CM1" s="41"/>
      <c r="CN1" s="41"/>
      <c r="CO1" s="41"/>
      <c r="CP1" s="41"/>
      <c r="CQ1" s="41"/>
      <c r="CR1" s="41"/>
      <c r="CS1" s="41"/>
      <c r="CT1" s="41"/>
      <c r="CU1" s="41"/>
      <c r="CV1" s="41"/>
      <c r="CW1" s="41"/>
      <c r="CX1" s="41"/>
      <c r="CY1" s="41"/>
      <c r="CZ1" s="41"/>
      <c r="DA1" s="6"/>
      <c r="DB1" s="6"/>
    </row>
    <row r="2" spans="1:106" ht="13.5" customHeight="1" x14ac:dyDescent="0.2">
      <c r="A2" s="6"/>
      <c r="B2" s="6"/>
      <c r="C2" s="6"/>
      <c r="D2" s="6"/>
      <c r="E2" s="6"/>
      <c r="F2" s="6"/>
      <c r="G2" s="6"/>
      <c r="H2" s="6"/>
      <c r="I2" s="6"/>
      <c r="J2" s="6"/>
      <c r="K2" s="6"/>
      <c r="L2" s="6"/>
      <c r="M2" s="6"/>
      <c r="N2" s="6"/>
      <c r="O2" s="6"/>
      <c r="P2" s="6"/>
      <c r="Q2" s="6"/>
      <c r="R2" s="6"/>
      <c r="S2" s="6"/>
      <c r="T2" s="6"/>
      <c r="U2" s="6"/>
      <c r="V2" s="6"/>
      <c r="W2" s="6"/>
      <c r="X2" s="6"/>
      <c r="Y2" s="6"/>
      <c r="Z2" s="6"/>
      <c r="AA2" s="420" t="s">
        <v>287</v>
      </c>
      <c r="AB2" s="421"/>
      <c r="AC2" s="421"/>
      <c r="AD2" s="421"/>
      <c r="AE2" s="421"/>
      <c r="AF2" s="421"/>
      <c r="AG2" s="421"/>
      <c r="AH2" s="422"/>
      <c r="AI2" s="6"/>
      <c r="AK2" s="429" t="s">
        <v>325</v>
      </c>
      <c r="AL2" s="430"/>
      <c r="AM2" s="430"/>
      <c r="AN2" s="430"/>
      <c r="AO2" s="430"/>
      <c r="AP2" s="430"/>
      <c r="AQ2" s="431"/>
      <c r="AR2" s="84"/>
      <c r="AS2" s="84"/>
      <c r="AT2" s="84"/>
      <c r="AU2" s="84"/>
      <c r="AV2" s="84"/>
      <c r="AW2" s="84"/>
      <c r="AX2" s="84"/>
      <c r="AY2" s="84"/>
      <c r="AZ2" s="84"/>
      <c r="BA2" s="67" t="s">
        <v>5</v>
      </c>
      <c r="BB2" s="67"/>
      <c r="BC2" s="67"/>
      <c r="BG2" s="67"/>
      <c r="BH2" s="85"/>
      <c r="BI2" s="67"/>
      <c r="BJ2" s="67"/>
      <c r="BK2" s="85"/>
      <c r="BL2" s="85"/>
      <c r="CC2" s="41"/>
      <c r="CD2" s="41"/>
      <c r="CE2" s="41"/>
      <c r="CF2" s="41"/>
      <c r="CG2" s="41"/>
      <c r="CH2" s="41"/>
      <c r="CI2" s="41"/>
      <c r="CJ2" s="41"/>
      <c r="CK2" s="41"/>
      <c r="CL2" s="41"/>
      <c r="CM2" s="41"/>
      <c r="CN2" s="41"/>
      <c r="CO2" s="41"/>
      <c r="CP2" s="41"/>
      <c r="CQ2" s="41"/>
      <c r="CR2" s="41"/>
      <c r="CS2" s="41"/>
      <c r="CT2" s="41"/>
      <c r="CU2" s="41"/>
      <c r="CV2" s="41"/>
      <c r="CW2" s="41"/>
      <c r="CX2" s="41"/>
      <c r="CY2" s="41"/>
      <c r="CZ2" s="41"/>
      <c r="DA2" s="6"/>
      <c r="DB2" s="6"/>
    </row>
    <row r="3" spans="1:106" ht="13.5" customHeight="1" x14ac:dyDescent="0.2">
      <c r="A3" s="245" t="s">
        <v>14</v>
      </c>
      <c r="B3" s="245"/>
      <c r="C3" s="245"/>
      <c r="D3" s="245"/>
      <c r="E3" s="245"/>
      <c r="F3" s="419" t="s">
        <v>346</v>
      </c>
      <c r="G3" s="244"/>
      <c r="H3" s="244"/>
      <c r="I3" s="244"/>
      <c r="J3" s="244"/>
      <c r="K3" s="244"/>
      <c r="L3" s="244"/>
      <c r="M3" s="244"/>
      <c r="N3" s="244"/>
      <c r="O3" s="244"/>
      <c r="P3" s="244"/>
      <c r="Q3" s="244"/>
      <c r="R3" s="244"/>
      <c r="S3" s="244"/>
      <c r="T3" s="244"/>
      <c r="U3" s="244"/>
      <c r="V3" s="244"/>
      <c r="W3" s="244"/>
      <c r="X3" s="6"/>
      <c r="Y3" s="6"/>
      <c r="Z3" s="6"/>
      <c r="AA3" s="423"/>
      <c r="AB3" s="424"/>
      <c r="AC3" s="424"/>
      <c r="AD3" s="424"/>
      <c r="AE3" s="424"/>
      <c r="AF3" s="424"/>
      <c r="AG3" s="424"/>
      <c r="AH3" s="425"/>
      <c r="AI3" s="6"/>
      <c r="AK3" s="432"/>
      <c r="AL3" s="433"/>
      <c r="AM3" s="433"/>
      <c r="AN3" s="433"/>
      <c r="AO3" s="433"/>
      <c r="AP3" s="433"/>
      <c r="AQ3" s="434"/>
      <c r="AR3" s="84"/>
      <c r="AS3" s="84"/>
      <c r="AT3" s="84"/>
      <c r="AU3" s="84"/>
      <c r="AV3" s="84"/>
      <c r="AW3" s="84"/>
      <c r="AX3" s="84"/>
      <c r="AY3" s="84"/>
      <c r="AZ3" s="84"/>
      <c r="BA3" s="67" t="s">
        <v>6</v>
      </c>
      <c r="BB3" s="67" t="s">
        <v>7</v>
      </c>
      <c r="BC3" s="67"/>
      <c r="BG3" s="67"/>
      <c r="BH3" s="85"/>
      <c r="BI3" s="67"/>
      <c r="BJ3" s="67"/>
      <c r="BK3" s="85"/>
      <c r="BL3" s="85"/>
      <c r="CC3" s="41"/>
      <c r="CD3" s="41"/>
      <c r="CE3" s="41"/>
      <c r="CF3" s="41"/>
      <c r="CG3" s="41"/>
      <c r="CH3" s="41"/>
      <c r="CI3" s="41"/>
      <c r="CJ3" s="41"/>
      <c r="CK3" s="41"/>
      <c r="CL3" s="41"/>
      <c r="CM3" s="41"/>
      <c r="CN3" s="41"/>
      <c r="CO3" s="41"/>
      <c r="CP3" s="41"/>
      <c r="CQ3" s="41"/>
      <c r="CR3" s="41"/>
      <c r="CS3" s="41"/>
      <c r="CT3" s="41"/>
      <c r="CU3" s="41"/>
      <c r="CV3" s="41"/>
      <c r="CW3" s="41"/>
      <c r="CX3" s="41"/>
      <c r="CY3" s="41"/>
      <c r="CZ3" s="41"/>
      <c r="DA3" s="6"/>
      <c r="DB3" s="6"/>
    </row>
    <row r="4" spans="1:106" ht="14.25" customHeight="1" thickBot="1" x14ac:dyDescent="0.25">
      <c r="A4" s="245" t="s">
        <v>15</v>
      </c>
      <c r="B4" s="245"/>
      <c r="C4" s="245"/>
      <c r="D4" s="245"/>
      <c r="E4" s="245"/>
      <c r="F4" s="438" t="s">
        <v>367</v>
      </c>
      <c r="G4" s="244"/>
      <c r="H4" s="244"/>
      <c r="I4" s="244"/>
      <c r="J4" s="244"/>
      <c r="K4" s="244"/>
      <c r="L4" s="244"/>
      <c r="M4" s="244"/>
      <c r="N4" s="244"/>
      <c r="O4" s="244"/>
      <c r="P4" s="244"/>
      <c r="Q4" s="244"/>
      <c r="R4" s="244"/>
      <c r="S4" s="244"/>
      <c r="T4" s="244"/>
      <c r="U4" s="244"/>
      <c r="V4" s="244"/>
      <c r="W4" s="244"/>
      <c r="X4" s="6"/>
      <c r="Y4" s="6"/>
      <c r="Z4" s="6"/>
      <c r="AA4" s="426"/>
      <c r="AB4" s="427"/>
      <c r="AC4" s="427"/>
      <c r="AD4" s="427"/>
      <c r="AE4" s="427"/>
      <c r="AF4" s="427"/>
      <c r="AG4" s="427"/>
      <c r="AH4" s="428"/>
      <c r="AI4" s="6"/>
      <c r="AK4" s="435"/>
      <c r="AL4" s="436"/>
      <c r="AM4" s="436"/>
      <c r="AN4" s="436"/>
      <c r="AO4" s="436"/>
      <c r="AP4" s="436"/>
      <c r="AQ4" s="437"/>
      <c r="AR4" s="84"/>
      <c r="AS4" s="84"/>
      <c r="AT4" s="84"/>
      <c r="AU4" s="84"/>
      <c r="AV4" s="84"/>
      <c r="AW4" s="84"/>
      <c r="AX4" s="84"/>
      <c r="AY4" s="84"/>
      <c r="AZ4" s="84"/>
      <c r="BA4" s="67"/>
      <c r="BB4" s="67" t="s">
        <v>10</v>
      </c>
      <c r="BC4" s="67"/>
      <c r="BG4" s="67"/>
      <c r="BH4" s="85"/>
      <c r="BI4" s="67"/>
      <c r="BJ4" s="67"/>
      <c r="BK4" s="85"/>
      <c r="BL4" s="85"/>
      <c r="CC4" s="41"/>
      <c r="CD4" s="41"/>
      <c r="CE4" s="41"/>
      <c r="CF4" s="41"/>
      <c r="CG4" s="41"/>
      <c r="CH4" s="41"/>
      <c r="CI4" s="41"/>
      <c r="CJ4" s="41"/>
      <c r="CK4" s="41"/>
      <c r="CL4" s="41"/>
      <c r="CM4" s="41"/>
      <c r="CN4" s="41"/>
      <c r="CO4" s="41"/>
      <c r="CP4" s="41"/>
      <c r="CQ4" s="41"/>
      <c r="CR4" s="41"/>
      <c r="CS4" s="41"/>
      <c r="CT4" s="41"/>
      <c r="CU4" s="41"/>
      <c r="CV4" s="41"/>
      <c r="CW4" s="41"/>
      <c r="CX4" s="41"/>
      <c r="CY4" s="41"/>
      <c r="CZ4" s="41"/>
      <c r="DA4" s="6"/>
      <c r="DB4" s="6"/>
    </row>
    <row r="5" spans="1:106" ht="13.5" customHeight="1" x14ac:dyDescent="0.2">
      <c r="A5" s="245" t="s">
        <v>16</v>
      </c>
      <c r="B5" s="245"/>
      <c r="C5" s="245"/>
      <c r="D5" s="245"/>
      <c r="E5" s="245"/>
      <c r="F5" s="419" t="s">
        <v>348</v>
      </c>
      <c r="G5" s="244"/>
      <c r="H5" s="244"/>
      <c r="I5" s="244"/>
      <c r="J5" s="244"/>
      <c r="K5" s="244"/>
      <c r="L5" s="244"/>
      <c r="M5" s="244"/>
      <c r="N5" s="244"/>
      <c r="O5" s="244"/>
      <c r="P5" s="244"/>
      <c r="Q5" s="244"/>
      <c r="R5" s="244"/>
      <c r="S5" s="244"/>
      <c r="T5" s="244"/>
      <c r="U5" s="244"/>
      <c r="V5" s="244"/>
      <c r="W5" s="244"/>
      <c r="X5" s="6"/>
      <c r="Y5" s="6"/>
      <c r="Z5" s="6"/>
      <c r="AA5" s="6"/>
      <c r="AB5" s="6"/>
      <c r="AC5" s="6"/>
      <c r="AD5" s="6"/>
      <c r="AE5" s="6"/>
      <c r="AF5" s="6"/>
      <c r="AG5" s="6"/>
      <c r="AH5" s="6"/>
      <c r="AI5" s="6"/>
      <c r="AK5" s="84"/>
      <c r="AL5" s="84"/>
      <c r="AM5" s="84"/>
      <c r="AN5" s="84"/>
      <c r="AO5" s="84"/>
      <c r="AP5" s="84"/>
      <c r="AQ5" s="84"/>
      <c r="AR5" s="84"/>
      <c r="AS5" s="84"/>
      <c r="AT5" s="84"/>
      <c r="AU5" s="84"/>
      <c r="AV5" s="84"/>
      <c r="AW5" s="84"/>
      <c r="AX5" s="84"/>
      <c r="AY5" s="84"/>
      <c r="AZ5" s="84"/>
      <c r="BA5" s="67"/>
      <c r="BB5" s="67" t="s">
        <v>8</v>
      </c>
      <c r="BC5" s="67"/>
      <c r="BG5" s="67"/>
      <c r="BH5" s="85"/>
      <c r="BI5" s="67"/>
      <c r="BJ5" s="67"/>
      <c r="BK5" s="85"/>
      <c r="BL5" s="85"/>
      <c r="CC5" s="41"/>
      <c r="CD5" s="41"/>
      <c r="CE5" s="41"/>
      <c r="CF5" s="41"/>
      <c r="CG5" s="41"/>
      <c r="CH5" s="41"/>
      <c r="CI5" s="41"/>
      <c r="CJ5" s="41"/>
      <c r="CK5" s="41"/>
      <c r="CL5" s="41"/>
      <c r="CM5" s="41"/>
      <c r="CN5" s="41"/>
      <c r="CO5" s="41"/>
      <c r="CP5" s="41"/>
      <c r="CQ5" s="41"/>
      <c r="CR5" s="41"/>
      <c r="CS5" s="41"/>
      <c r="CT5" s="41"/>
      <c r="CU5" s="41"/>
      <c r="CV5" s="41"/>
      <c r="CW5" s="41"/>
      <c r="CX5" s="41"/>
      <c r="CY5" s="41"/>
      <c r="CZ5" s="41"/>
      <c r="DA5" s="6"/>
      <c r="DB5" s="6"/>
    </row>
    <row r="6" spans="1:106" ht="13.5" customHeight="1" x14ac:dyDescent="0.2">
      <c r="A6" s="245" t="s">
        <v>30</v>
      </c>
      <c r="B6" s="245"/>
      <c r="C6" s="245"/>
      <c r="D6" s="245"/>
      <c r="E6" s="245"/>
      <c r="F6" s="231" t="s">
        <v>201</v>
      </c>
      <c r="G6" s="231"/>
      <c r="H6" s="231"/>
      <c r="I6" s="231"/>
      <c r="J6" s="231"/>
      <c r="K6" s="231"/>
      <c r="L6" s="231"/>
      <c r="M6" s="231"/>
      <c r="N6" s="231"/>
      <c r="O6" s="231"/>
      <c r="P6" s="231"/>
      <c r="Q6" s="231"/>
      <c r="R6" s="231"/>
      <c r="S6" s="231"/>
      <c r="T6" s="231"/>
      <c r="U6" s="231"/>
      <c r="V6" s="231"/>
      <c r="W6" s="231"/>
      <c r="X6" s="94" t="s">
        <v>288</v>
      </c>
      <c r="Y6" s="94" t="s">
        <v>289</v>
      </c>
      <c r="Z6" s="94"/>
      <c r="AA6" s="92"/>
      <c r="AB6" s="92"/>
      <c r="AC6" s="92"/>
      <c r="AD6" s="92"/>
      <c r="AE6" s="92"/>
      <c r="AF6" s="92"/>
      <c r="AG6" s="92"/>
      <c r="AH6" s="92"/>
      <c r="AI6" s="92"/>
      <c r="AJ6" s="92"/>
      <c r="AK6" s="97"/>
      <c r="AL6" s="97"/>
      <c r="AM6" s="97"/>
      <c r="AN6" s="97"/>
      <c r="AO6" s="97"/>
      <c r="AP6" s="97"/>
      <c r="AQ6" s="97"/>
      <c r="AR6" s="97"/>
      <c r="AS6" s="97"/>
      <c r="AT6" s="97"/>
      <c r="AU6" s="97"/>
      <c r="AV6" s="97"/>
      <c r="AW6" s="97"/>
      <c r="AX6" s="97"/>
      <c r="AY6" s="97"/>
      <c r="AZ6" s="97"/>
      <c r="BA6" s="84"/>
      <c r="BB6" s="84"/>
      <c r="BC6" s="67"/>
      <c r="BD6" s="85"/>
      <c r="BE6" s="85"/>
      <c r="BF6" s="85"/>
      <c r="BG6" s="85"/>
      <c r="BH6" s="85"/>
      <c r="BI6" s="67"/>
      <c r="BJ6" s="67"/>
      <c r="BK6" s="85"/>
      <c r="BL6" s="85"/>
      <c r="CC6" s="41"/>
      <c r="CD6" s="41"/>
      <c r="CE6" s="41"/>
      <c r="CF6" s="41"/>
      <c r="CG6" s="41"/>
      <c r="CH6" s="41"/>
      <c r="CI6" s="41"/>
      <c r="CJ6" s="41"/>
      <c r="CK6" s="41"/>
      <c r="CL6" s="41"/>
      <c r="CM6" s="41"/>
      <c r="CN6" s="41"/>
      <c r="CO6" s="41"/>
      <c r="CP6" s="41"/>
      <c r="CQ6" s="41"/>
      <c r="CR6" s="41"/>
      <c r="CS6" s="41"/>
      <c r="CT6" s="41"/>
      <c r="CU6" s="41"/>
      <c r="CV6" s="41"/>
      <c r="CW6" s="41"/>
      <c r="CX6" s="41"/>
      <c r="CY6" s="41"/>
      <c r="CZ6" s="41"/>
      <c r="DA6" s="6"/>
      <c r="DB6" s="6"/>
    </row>
    <row r="7" spans="1:106" ht="13.5" customHeight="1" x14ac:dyDescent="0.2">
      <c r="A7" s="245" t="s">
        <v>126</v>
      </c>
      <c r="B7" s="245"/>
      <c r="C7" s="245"/>
      <c r="D7" s="245"/>
      <c r="E7" s="245"/>
      <c r="F7" s="228" t="s">
        <v>202</v>
      </c>
      <c r="G7" s="228"/>
      <c r="H7" s="228"/>
      <c r="I7" s="228"/>
      <c r="J7" s="228"/>
      <c r="K7" s="228"/>
      <c r="L7" s="228"/>
      <c r="M7" s="228"/>
      <c r="N7" s="228"/>
      <c r="O7" s="228"/>
      <c r="P7" s="228"/>
      <c r="Q7" s="228"/>
      <c r="R7" s="228"/>
      <c r="S7" s="228"/>
      <c r="T7" s="228"/>
      <c r="U7" s="228"/>
      <c r="V7" s="228"/>
      <c r="W7" s="228"/>
      <c r="X7" s="94" t="s">
        <v>288</v>
      </c>
      <c r="Y7" s="94" t="s">
        <v>339</v>
      </c>
      <c r="Z7" s="94"/>
      <c r="AA7" s="92"/>
      <c r="AB7" s="92"/>
      <c r="AC7" s="92"/>
      <c r="AD7" s="92"/>
      <c r="AE7" s="92"/>
      <c r="AF7" s="92"/>
      <c r="AG7" s="92"/>
      <c r="AH7" s="92"/>
      <c r="AI7" s="92"/>
      <c r="AJ7" s="92"/>
      <c r="AK7" s="97"/>
      <c r="AL7" s="97"/>
      <c r="AM7" s="97"/>
      <c r="AN7" s="97"/>
      <c r="AO7" s="97"/>
      <c r="AP7" s="97"/>
      <c r="AQ7" s="97"/>
      <c r="AR7" s="97"/>
      <c r="AS7" s="97"/>
      <c r="AT7" s="97"/>
      <c r="AU7" s="97"/>
      <c r="AV7" s="97"/>
      <c r="AW7" s="97"/>
      <c r="AX7" s="97"/>
      <c r="AY7" s="97"/>
      <c r="AZ7" s="97"/>
      <c r="BA7" s="84"/>
      <c r="BB7" s="84"/>
      <c r="BC7" s="67"/>
      <c r="BD7" s="67"/>
      <c r="BE7" s="67"/>
      <c r="BF7" s="67"/>
      <c r="BG7" s="67"/>
      <c r="BH7" s="67"/>
      <c r="BI7" s="67"/>
      <c r="BJ7" s="67"/>
      <c r="BK7" s="85"/>
      <c r="BL7" s="85"/>
      <c r="CC7" s="41"/>
      <c r="CD7" s="41"/>
      <c r="CE7" s="41"/>
      <c r="CF7" s="41"/>
      <c r="CG7" s="41"/>
      <c r="CH7" s="41"/>
      <c r="CI7" s="41"/>
      <c r="CJ7" s="41"/>
      <c r="CK7" s="41"/>
      <c r="CL7" s="41"/>
      <c r="CM7" s="41"/>
      <c r="CN7" s="41"/>
      <c r="CO7" s="41"/>
      <c r="CP7" s="41"/>
      <c r="CQ7" s="41"/>
      <c r="CR7" s="41"/>
      <c r="CS7" s="41"/>
      <c r="CT7" s="41"/>
      <c r="CU7" s="41"/>
      <c r="CV7" s="41"/>
      <c r="CW7" s="41"/>
      <c r="CX7" s="41"/>
      <c r="CY7" s="41"/>
      <c r="CZ7" s="41"/>
      <c r="DA7" s="6"/>
      <c r="DB7" s="6"/>
    </row>
    <row r="8" spans="1:106" ht="14.25" customHeight="1" x14ac:dyDescent="0.2">
      <c r="A8" s="245" t="s">
        <v>31</v>
      </c>
      <c r="B8" s="245"/>
      <c r="C8" s="245"/>
      <c r="D8" s="245"/>
      <c r="E8" s="245"/>
      <c r="F8" s="231" t="s">
        <v>76</v>
      </c>
      <c r="G8" s="231"/>
      <c r="H8" s="231"/>
      <c r="I8" s="231"/>
      <c r="J8" s="231"/>
      <c r="K8" s="231"/>
      <c r="L8" s="231"/>
      <c r="M8" s="231"/>
      <c r="N8" s="231"/>
      <c r="O8" s="231"/>
      <c r="P8" s="231"/>
      <c r="Q8" s="231"/>
      <c r="R8" s="231"/>
      <c r="S8" s="231"/>
      <c r="T8" s="231"/>
      <c r="U8" s="231"/>
      <c r="V8" s="231"/>
      <c r="W8" s="231"/>
      <c r="X8" s="94"/>
      <c r="Y8" s="94" t="s">
        <v>290</v>
      </c>
      <c r="Z8" s="94"/>
      <c r="AA8" s="92"/>
      <c r="AB8" s="92"/>
      <c r="AC8" s="92"/>
      <c r="AD8" s="92"/>
      <c r="AE8" s="92"/>
      <c r="AF8" s="92"/>
      <c r="AG8" s="92"/>
      <c r="AH8" s="92"/>
      <c r="AI8" s="92"/>
      <c r="AJ8" s="92"/>
      <c r="AK8" s="97"/>
      <c r="AL8" s="97"/>
      <c r="AM8" s="97"/>
      <c r="AN8" s="97"/>
      <c r="AO8" s="97"/>
      <c r="AP8" s="97"/>
      <c r="AQ8" s="97"/>
      <c r="AR8" s="97"/>
      <c r="AS8" s="97"/>
      <c r="AT8" s="97"/>
      <c r="AU8" s="97"/>
      <c r="AV8" s="97"/>
      <c r="AW8" s="97"/>
      <c r="AX8" s="97"/>
      <c r="AY8" s="97"/>
      <c r="AZ8" s="97"/>
      <c r="BA8" s="84"/>
      <c r="BB8" s="84"/>
      <c r="BC8" s="85"/>
      <c r="BD8" s="85"/>
      <c r="BE8" s="85"/>
      <c r="BF8" s="85"/>
      <c r="BG8" s="85"/>
      <c r="BH8" s="85"/>
      <c r="BI8" s="85"/>
      <c r="BJ8" s="85"/>
      <c r="BK8" s="85"/>
      <c r="BL8" s="85"/>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6"/>
      <c r="DB8" s="6"/>
    </row>
    <row r="9" spans="1:106" x14ac:dyDescent="0.2">
      <c r="A9" s="245" t="s">
        <v>32</v>
      </c>
      <c r="B9" s="245"/>
      <c r="C9" s="245"/>
      <c r="D9" s="245"/>
      <c r="E9" s="245"/>
      <c r="F9" s="214" t="s">
        <v>217</v>
      </c>
      <c r="G9" s="215"/>
      <c r="H9" s="215"/>
      <c r="I9" s="215"/>
      <c r="J9" s="215"/>
      <c r="K9" s="215"/>
      <c r="L9" s="215"/>
      <c r="M9" s="215"/>
      <c r="N9" s="216"/>
      <c r="O9" s="385" t="s">
        <v>124</v>
      </c>
      <c r="P9" s="386"/>
      <c r="Q9" s="387"/>
      <c r="R9" s="388" t="s">
        <v>153</v>
      </c>
      <c r="S9" s="389"/>
      <c r="T9" s="389"/>
      <c r="U9" s="389"/>
      <c r="V9" s="389"/>
      <c r="W9" s="390"/>
      <c r="X9" s="94" t="s">
        <v>291</v>
      </c>
      <c r="Y9" s="94" t="s">
        <v>292</v>
      </c>
      <c r="Z9" s="94"/>
      <c r="AA9" s="92"/>
      <c r="AB9" s="92"/>
      <c r="AC9" s="92"/>
      <c r="AD9" s="92"/>
      <c r="AE9" s="92"/>
      <c r="AF9" s="92"/>
      <c r="AG9" s="92"/>
      <c r="AH9" s="92"/>
      <c r="AI9" s="92"/>
      <c r="AJ9" s="92"/>
      <c r="AK9" s="98"/>
      <c r="AL9" s="98"/>
      <c r="AM9" s="98"/>
      <c r="AN9" s="98"/>
      <c r="AO9" s="98"/>
      <c r="AP9" s="98"/>
      <c r="AQ9" s="98"/>
      <c r="AR9" s="98"/>
      <c r="AS9" s="98"/>
      <c r="AT9" s="98"/>
      <c r="AU9" s="91"/>
      <c r="AV9" s="91"/>
      <c r="AW9" s="98"/>
      <c r="AX9" s="98"/>
      <c r="AY9" s="98"/>
      <c r="AZ9" s="98"/>
      <c r="BA9" s="85"/>
      <c r="BB9" s="85"/>
      <c r="BC9" s="85"/>
      <c r="BD9" s="85"/>
      <c r="BE9" s="85"/>
      <c r="BF9" s="85"/>
      <c r="BG9" s="85"/>
      <c r="BH9" s="85"/>
      <c r="BI9" s="85"/>
      <c r="BJ9" s="85"/>
      <c r="BK9" s="85"/>
      <c r="BL9" s="85"/>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6"/>
      <c r="DB9" s="6"/>
    </row>
    <row r="10" spans="1:106" x14ac:dyDescent="0.2">
      <c r="A10" s="439" t="s">
        <v>33</v>
      </c>
      <c r="B10" s="439"/>
      <c r="C10" s="439"/>
      <c r="D10" s="439"/>
      <c r="E10" s="439"/>
      <c r="F10" s="251" t="s">
        <v>78</v>
      </c>
      <c r="G10" s="251"/>
      <c r="H10" s="251"/>
      <c r="I10" s="251"/>
      <c r="J10" s="251"/>
      <c r="K10" s="251"/>
      <c r="L10" s="251"/>
      <c r="M10" s="251"/>
      <c r="N10" s="251"/>
      <c r="O10" s="251"/>
      <c r="P10" s="251"/>
      <c r="Q10" s="251"/>
      <c r="R10" s="251"/>
      <c r="S10" s="251"/>
      <c r="T10" s="251"/>
      <c r="U10" s="251"/>
      <c r="V10" s="251"/>
      <c r="W10" s="251"/>
      <c r="X10" s="94"/>
      <c r="Y10" s="94" t="s">
        <v>293</v>
      </c>
      <c r="Z10" s="94"/>
      <c r="AA10" s="92"/>
      <c r="AB10" s="92"/>
      <c r="AC10" s="92"/>
      <c r="AD10" s="92"/>
      <c r="AE10" s="92"/>
      <c r="AF10" s="92"/>
      <c r="AG10" s="92"/>
      <c r="AH10" s="92"/>
      <c r="AI10" s="92"/>
      <c r="AJ10" s="92"/>
      <c r="AK10" s="98"/>
      <c r="AL10" s="98"/>
      <c r="AM10" s="98"/>
      <c r="AN10" s="98"/>
      <c r="AO10" s="98"/>
      <c r="AP10" s="98"/>
      <c r="AQ10" s="98"/>
      <c r="AR10" s="98"/>
      <c r="AS10" s="98"/>
      <c r="AT10" s="98"/>
      <c r="AU10" s="99"/>
      <c r="AV10" s="99"/>
      <c r="AW10" s="98"/>
      <c r="AX10" s="98"/>
      <c r="AY10" s="98"/>
      <c r="AZ10" s="98"/>
      <c r="BA10" s="100" t="s">
        <v>294</v>
      </c>
      <c r="BB10" s="92"/>
      <c r="BC10" s="92"/>
      <c r="BD10" s="92"/>
      <c r="BE10" s="98"/>
      <c r="BF10" s="98"/>
      <c r="BG10" s="98"/>
      <c r="BH10" s="98"/>
      <c r="BI10" s="98"/>
      <c r="BJ10" s="98"/>
      <c r="BK10" s="98"/>
      <c r="BL10" s="98"/>
      <c r="BM10" s="92"/>
      <c r="BN10" s="101"/>
      <c r="BO10" s="101"/>
      <c r="BP10" s="101"/>
      <c r="BQ10" s="102"/>
      <c r="BR10" s="102"/>
      <c r="BS10" s="102"/>
      <c r="BT10" s="102"/>
      <c r="BU10" s="102"/>
      <c r="BV10" s="102"/>
      <c r="BW10" s="102"/>
      <c r="BX10" s="102"/>
      <c r="BY10" s="102"/>
      <c r="BZ10" s="102"/>
      <c r="CA10" s="102"/>
      <c r="CB10" s="102"/>
      <c r="CC10" s="102"/>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6"/>
      <c r="DB10" s="6"/>
    </row>
    <row r="11" spans="1:106" ht="13.5" customHeight="1" x14ac:dyDescent="0.2">
      <c r="A11" s="245" t="s">
        <v>34</v>
      </c>
      <c r="B11" s="245"/>
      <c r="C11" s="245"/>
      <c r="D11" s="245"/>
      <c r="E11" s="245"/>
      <c r="F11" s="231" t="s">
        <v>219</v>
      </c>
      <c r="G11" s="231"/>
      <c r="H11" s="231"/>
      <c r="I11" s="231"/>
      <c r="J11" s="231"/>
      <c r="K11" s="231"/>
      <c r="L11" s="231"/>
      <c r="M11" s="231"/>
      <c r="N11" s="231"/>
      <c r="O11" s="231"/>
      <c r="P11" s="231"/>
      <c r="Q11" s="231"/>
      <c r="R11" s="231"/>
      <c r="S11" s="231"/>
      <c r="T11" s="231"/>
      <c r="U11" s="231"/>
      <c r="V11" s="231"/>
      <c r="W11" s="231"/>
      <c r="X11" s="92"/>
      <c r="Y11" s="92"/>
      <c r="Z11" s="92"/>
      <c r="AA11" s="92"/>
      <c r="AB11" s="92"/>
      <c r="AC11" s="92"/>
      <c r="AD11" s="92"/>
      <c r="AE11" s="92"/>
      <c r="AF11" s="92"/>
      <c r="AG11" s="92"/>
      <c r="AH11" s="92"/>
      <c r="AI11" s="92"/>
      <c r="AJ11" s="92"/>
      <c r="AK11" s="98"/>
      <c r="AL11" s="98"/>
      <c r="AM11" s="98"/>
      <c r="AN11" s="98"/>
      <c r="AO11" s="98"/>
      <c r="AP11" s="98"/>
      <c r="AQ11" s="98"/>
      <c r="AR11" s="98"/>
      <c r="AS11" s="98"/>
      <c r="AT11" s="98"/>
      <c r="AU11" s="99"/>
      <c r="AV11" s="99"/>
      <c r="AW11" s="98"/>
      <c r="AX11" s="98"/>
      <c r="AY11" s="98"/>
      <c r="AZ11" s="98"/>
      <c r="BA11" s="94" t="s">
        <v>295</v>
      </c>
      <c r="BB11" s="94" t="s">
        <v>296</v>
      </c>
      <c r="BC11" s="92"/>
      <c r="BD11" s="92"/>
      <c r="BE11" s="98"/>
      <c r="BF11" s="98"/>
      <c r="BG11" s="98"/>
      <c r="BH11" s="98"/>
      <c r="BI11" s="98"/>
      <c r="BJ11" s="98"/>
      <c r="BK11" s="98"/>
      <c r="BL11" s="98"/>
      <c r="BM11" s="92"/>
      <c r="BN11" s="101"/>
      <c r="BO11" s="101"/>
      <c r="BP11" s="101"/>
      <c r="BQ11" s="102"/>
      <c r="BR11" s="102"/>
      <c r="BS11" s="102"/>
      <c r="BT11" s="102"/>
      <c r="BU11" s="102"/>
      <c r="BV11" s="102"/>
      <c r="BW11" s="102"/>
      <c r="BX11" s="102"/>
      <c r="BY11" s="102"/>
      <c r="BZ11" s="102"/>
      <c r="CA11" s="102"/>
      <c r="CB11" s="102"/>
      <c r="CC11" s="102"/>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6"/>
      <c r="DB11" s="6"/>
    </row>
    <row r="12" spans="1:106" ht="13.5" customHeight="1" x14ac:dyDescent="0.2">
      <c r="A12" s="245" t="s">
        <v>35</v>
      </c>
      <c r="B12" s="245"/>
      <c r="C12" s="245"/>
      <c r="D12" s="245"/>
      <c r="E12" s="245"/>
      <c r="F12" s="231" t="s">
        <v>220</v>
      </c>
      <c r="G12" s="231"/>
      <c r="H12" s="231"/>
      <c r="I12" s="231"/>
      <c r="J12" s="231"/>
      <c r="K12" s="231"/>
      <c r="L12" s="231"/>
      <c r="M12" s="231"/>
      <c r="N12" s="231"/>
      <c r="O12" s="231"/>
      <c r="P12" s="231"/>
      <c r="Q12" s="231"/>
      <c r="R12" s="231"/>
      <c r="S12" s="231"/>
      <c r="T12" s="231"/>
      <c r="U12" s="231"/>
      <c r="V12" s="231"/>
      <c r="W12" s="231"/>
      <c r="X12" s="6"/>
      <c r="Y12" s="6"/>
      <c r="Z12" s="6"/>
      <c r="AA12" s="6"/>
      <c r="AB12" s="6"/>
      <c r="AU12" s="8"/>
      <c r="AV12" s="8"/>
      <c r="AW12" s="6"/>
      <c r="AX12" s="6"/>
      <c r="BA12" s="94" t="s">
        <v>295</v>
      </c>
      <c r="BB12" s="103" t="s">
        <v>297</v>
      </c>
      <c r="BC12" s="104"/>
      <c r="BD12" s="92"/>
      <c r="BE12" s="92"/>
      <c r="BF12" s="92"/>
      <c r="BG12" s="92"/>
      <c r="BH12" s="92"/>
      <c r="BI12" s="92"/>
      <c r="BJ12" s="92"/>
      <c r="BK12" s="92"/>
      <c r="BL12" s="92"/>
      <c r="BM12" s="92"/>
      <c r="BN12" s="101"/>
      <c r="BO12" s="101"/>
      <c r="BP12" s="101"/>
      <c r="BQ12" s="102"/>
      <c r="BR12" s="102"/>
      <c r="BS12" s="102"/>
      <c r="BT12" s="102"/>
      <c r="BU12" s="102"/>
      <c r="BV12" s="102"/>
      <c r="BW12" s="102"/>
      <c r="BX12" s="102"/>
      <c r="BY12" s="102"/>
      <c r="BZ12" s="102"/>
      <c r="CA12" s="102"/>
      <c r="CB12" s="102"/>
      <c r="CC12" s="102"/>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6"/>
      <c r="DB12" s="6"/>
    </row>
    <row r="13" spans="1:106" ht="13.5" customHeight="1" x14ac:dyDescent="0.2">
      <c r="A13" s="245" t="s">
        <v>36</v>
      </c>
      <c r="B13" s="245"/>
      <c r="C13" s="245"/>
      <c r="D13" s="245"/>
      <c r="E13" s="245"/>
      <c r="F13" s="231" t="s">
        <v>79</v>
      </c>
      <c r="G13" s="231"/>
      <c r="H13" s="231"/>
      <c r="I13" s="231"/>
      <c r="J13" s="231"/>
      <c r="K13" s="231"/>
      <c r="L13" s="231"/>
      <c r="M13" s="231"/>
      <c r="N13" s="231"/>
      <c r="O13" s="231"/>
      <c r="P13" s="231"/>
      <c r="Q13" s="231"/>
      <c r="R13" s="231"/>
      <c r="S13" s="231"/>
      <c r="T13" s="231"/>
      <c r="U13" s="231"/>
      <c r="V13" s="231"/>
      <c r="W13" s="231"/>
      <c r="X13" s="7"/>
      <c r="Y13" s="7"/>
      <c r="Z13" s="7"/>
      <c r="AA13" s="88" t="s">
        <v>360</v>
      </c>
      <c r="AB13" s="89"/>
      <c r="AC13" s="89"/>
      <c r="AD13" s="89"/>
      <c r="AE13" s="90"/>
      <c r="AF13" s="91"/>
      <c r="AG13" s="91"/>
      <c r="AH13" s="91"/>
      <c r="AI13" s="91"/>
      <c r="AJ13" s="91"/>
      <c r="AK13" s="91"/>
      <c r="AL13" s="91"/>
      <c r="AM13" s="91"/>
      <c r="AN13" s="91"/>
      <c r="AO13" s="91"/>
      <c r="AP13" s="91"/>
      <c r="AQ13" s="91"/>
      <c r="AR13" s="88"/>
      <c r="AU13" s="9"/>
      <c r="AV13" s="9"/>
      <c r="AW13" s="6"/>
      <c r="AX13" s="6"/>
      <c r="BA13" s="94" t="s">
        <v>295</v>
      </c>
      <c r="BB13" s="103" t="s">
        <v>298</v>
      </c>
      <c r="BC13" s="104"/>
      <c r="BD13" s="92"/>
      <c r="BE13" s="92"/>
      <c r="BF13" s="92"/>
      <c r="BG13" s="92"/>
      <c r="BH13" s="92"/>
      <c r="BI13" s="92"/>
      <c r="BJ13" s="92"/>
      <c r="BK13" s="92"/>
      <c r="BL13" s="92"/>
      <c r="BM13" s="92"/>
      <c r="BN13" s="101"/>
      <c r="BO13" s="101"/>
      <c r="BP13" s="101"/>
      <c r="BQ13" s="102"/>
      <c r="BR13" s="102"/>
      <c r="BS13" s="102"/>
      <c r="BT13" s="102"/>
      <c r="BU13" s="102"/>
      <c r="BV13" s="102"/>
      <c r="BW13" s="102"/>
      <c r="BX13" s="102"/>
      <c r="BY13" s="102"/>
      <c r="BZ13" s="102"/>
      <c r="CA13" s="102"/>
      <c r="CB13" s="102"/>
      <c r="CC13" s="102"/>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6"/>
      <c r="DB13" s="6"/>
    </row>
    <row r="14" spans="1:106" ht="13.5" customHeight="1" thickBot="1" x14ac:dyDescent="0.25">
      <c r="A14" s="245" t="s">
        <v>37</v>
      </c>
      <c r="B14" s="245"/>
      <c r="C14" s="245"/>
      <c r="D14" s="245"/>
      <c r="E14" s="245"/>
      <c r="F14" s="251" t="s">
        <v>80</v>
      </c>
      <c r="G14" s="251"/>
      <c r="H14" s="251"/>
      <c r="I14" s="251"/>
      <c r="J14" s="251"/>
      <c r="K14" s="251"/>
      <c r="L14" s="251"/>
      <c r="M14" s="251"/>
      <c r="N14" s="251"/>
      <c r="O14" s="251"/>
      <c r="P14" s="251"/>
      <c r="Q14" s="251"/>
      <c r="R14" s="251"/>
      <c r="S14" s="251"/>
      <c r="T14" s="251"/>
      <c r="U14" s="251"/>
      <c r="V14" s="251"/>
      <c r="W14" s="251"/>
      <c r="X14" s="7"/>
      <c r="Y14" s="7"/>
      <c r="Z14" s="7"/>
      <c r="AA14" s="94"/>
      <c r="AB14" s="89"/>
      <c r="AC14" s="89"/>
      <c r="AD14" s="89"/>
      <c r="AE14" s="90"/>
      <c r="AF14" s="91"/>
      <c r="AG14" s="91"/>
      <c r="AH14" s="91"/>
      <c r="AI14" s="91"/>
      <c r="AJ14" s="94" t="s">
        <v>361</v>
      </c>
      <c r="AK14" s="91"/>
      <c r="AL14" s="91"/>
      <c r="AM14" s="91"/>
      <c r="AN14" s="91"/>
      <c r="AO14" s="91"/>
      <c r="AP14" s="91"/>
      <c r="AQ14" s="91"/>
      <c r="AR14" s="91"/>
      <c r="AU14" s="9"/>
      <c r="AV14" s="9"/>
      <c r="AW14" s="6"/>
      <c r="AX14" s="6"/>
      <c r="BA14" s="94" t="s">
        <v>295</v>
      </c>
      <c r="BB14" s="105" t="s">
        <v>299</v>
      </c>
      <c r="BC14" s="104"/>
      <c r="BD14" s="92"/>
      <c r="BE14" s="92"/>
      <c r="BF14" s="92"/>
      <c r="BG14" s="92"/>
      <c r="BH14" s="92"/>
      <c r="BI14" s="92"/>
      <c r="BJ14" s="92"/>
      <c r="BK14" s="92"/>
      <c r="BL14" s="92"/>
      <c r="BM14" s="92"/>
      <c r="BN14" s="101"/>
      <c r="BO14" s="101"/>
      <c r="BP14" s="101"/>
      <c r="BQ14" s="102"/>
      <c r="BR14" s="102"/>
      <c r="BS14" s="102"/>
      <c r="BT14" s="102"/>
      <c r="BU14" s="102"/>
      <c r="BV14" s="102"/>
      <c r="BW14" s="102"/>
      <c r="BX14" s="102"/>
      <c r="BY14" s="102"/>
      <c r="BZ14" s="102"/>
      <c r="CA14" s="102"/>
      <c r="CB14" s="102"/>
      <c r="CC14" s="102"/>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6"/>
      <c r="DB14" s="6"/>
    </row>
    <row r="15" spans="1:106" ht="13.5" customHeight="1" x14ac:dyDescent="0.2">
      <c r="A15" s="245" t="s">
        <v>221</v>
      </c>
      <c r="B15" s="245"/>
      <c r="C15" s="245"/>
      <c r="D15" s="245"/>
      <c r="E15" s="245"/>
      <c r="F15" s="231" t="s">
        <v>222</v>
      </c>
      <c r="G15" s="231"/>
      <c r="H15" s="231"/>
      <c r="I15" s="231"/>
      <c r="J15" s="231"/>
      <c r="K15" s="231"/>
      <c r="L15" s="231"/>
      <c r="M15" s="231"/>
      <c r="N15" s="231"/>
      <c r="O15" s="231"/>
      <c r="P15" s="231"/>
      <c r="Q15" s="231"/>
      <c r="R15" s="231"/>
      <c r="S15" s="231"/>
      <c r="T15" s="231"/>
      <c r="U15" s="231"/>
      <c r="V15" s="231"/>
      <c r="W15" s="231"/>
      <c r="X15" s="7"/>
      <c r="Y15" s="7"/>
      <c r="Z15" s="7"/>
      <c r="AA15" s="440" t="s">
        <v>358</v>
      </c>
      <c r="AB15" s="441"/>
      <c r="AC15" s="441"/>
      <c r="AD15" s="442"/>
      <c r="AE15" s="449" t="s">
        <v>359</v>
      </c>
      <c r="AF15" s="441"/>
      <c r="AG15" s="441"/>
      <c r="AH15" s="441"/>
      <c r="AI15" s="442"/>
      <c r="AJ15" s="452"/>
      <c r="AK15" s="453"/>
      <c r="AL15" s="453"/>
      <c r="AM15" s="454"/>
      <c r="AN15" s="461">
        <f>AJ15*1500</f>
        <v>0</v>
      </c>
      <c r="AO15" s="462"/>
      <c r="AP15" s="462"/>
      <c r="AQ15" s="462"/>
      <c r="AR15" s="463"/>
      <c r="AU15" s="9"/>
      <c r="AV15" s="9"/>
      <c r="AW15" s="6"/>
      <c r="AX15" s="6"/>
      <c r="AY15" s="6"/>
      <c r="AZ15" s="6"/>
      <c r="BA15" s="94" t="s">
        <v>295</v>
      </c>
      <c r="BB15" s="105" t="s">
        <v>300</v>
      </c>
      <c r="BC15" s="104"/>
      <c r="BD15" s="92"/>
      <c r="BE15" s="92"/>
      <c r="BF15" s="92"/>
      <c r="BG15" s="92"/>
      <c r="BH15" s="92"/>
      <c r="BI15" s="92"/>
      <c r="BJ15" s="92"/>
      <c r="BK15" s="92"/>
      <c r="BL15" s="92"/>
      <c r="BM15" s="92"/>
      <c r="BN15" s="102"/>
      <c r="BO15" s="102"/>
      <c r="BP15" s="102"/>
      <c r="BQ15" s="102"/>
      <c r="BR15" s="102"/>
      <c r="BS15" s="102"/>
      <c r="BT15" s="102"/>
      <c r="BU15" s="102"/>
      <c r="BV15" s="102"/>
      <c r="BW15" s="102"/>
      <c r="BX15" s="102"/>
      <c r="BY15" s="102"/>
      <c r="BZ15" s="102"/>
      <c r="CA15" s="102"/>
      <c r="CB15" s="102"/>
      <c r="CC15" s="102"/>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6"/>
      <c r="DB15" s="6"/>
    </row>
    <row r="16" spans="1:106" ht="13.5" customHeight="1" x14ac:dyDescent="0.2">
      <c r="A16" s="245" t="s">
        <v>223</v>
      </c>
      <c r="B16" s="245"/>
      <c r="C16" s="245"/>
      <c r="D16" s="245"/>
      <c r="E16" s="245"/>
      <c r="F16" s="231" t="s">
        <v>82</v>
      </c>
      <c r="G16" s="231"/>
      <c r="H16" s="231"/>
      <c r="I16" s="231"/>
      <c r="J16" s="231"/>
      <c r="K16" s="231"/>
      <c r="L16" s="231"/>
      <c r="M16" s="231"/>
      <c r="N16" s="231"/>
      <c r="O16" s="231"/>
      <c r="P16" s="231"/>
      <c r="Q16" s="231"/>
      <c r="R16" s="231"/>
      <c r="S16" s="231"/>
      <c r="T16" s="231"/>
      <c r="U16" s="231"/>
      <c r="V16" s="231"/>
      <c r="W16" s="231"/>
      <c r="X16" s="7"/>
      <c r="Y16" s="7"/>
      <c r="Z16" s="7"/>
      <c r="AA16" s="443"/>
      <c r="AB16" s="444"/>
      <c r="AC16" s="444"/>
      <c r="AD16" s="445"/>
      <c r="AE16" s="450"/>
      <c r="AF16" s="444"/>
      <c r="AG16" s="444"/>
      <c r="AH16" s="444"/>
      <c r="AI16" s="445"/>
      <c r="AJ16" s="455"/>
      <c r="AK16" s="456"/>
      <c r="AL16" s="456"/>
      <c r="AM16" s="457"/>
      <c r="AN16" s="464"/>
      <c r="AO16" s="465"/>
      <c r="AP16" s="465"/>
      <c r="AQ16" s="465"/>
      <c r="AR16" s="466"/>
      <c r="AU16" s="9"/>
      <c r="AV16" s="9"/>
      <c r="AW16" s="6"/>
      <c r="AX16" s="6"/>
      <c r="AY16" s="6"/>
      <c r="AZ16" s="6"/>
      <c r="BA16" s="94" t="s">
        <v>295</v>
      </c>
      <c r="BB16" s="105" t="s">
        <v>349</v>
      </c>
      <c r="BC16" s="104"/>
      <c r="BD16" s="92"/>
      <c r="BE16" s="92"/>
      <c r="BF16" s="92"/>
      <c r="BG16" s="92"/>
      <c r="BH16" s="92"/>
      <c r="BI16" s="92"/>
      <c r="BJ16" s="92"/>
      <c r="BK16" s="92"/>
      <c r="BL16" s="92"/>
      <c r="BM16" s="92"/>
      <c r="BN16" s="102"/>
      <c r="BO16" s="102"/>
      <c r="BP16" s="102"/>
      <c r="BQ16" s="102"/>
      <c r="BR16" s="102"/>
      <c r="BS16" s="102"/>
      <c r="BT16" s="102"/>
      <c r="BU16" s="102"/>
      <c r="BV16" s="102"/>
      <c r="BW16" s="102"/>
      <c r="BX16" s="102"/>
      <c r="BY16" s="102"/>
      <c r="BZ16" s="102"/>
      <c r="CA16" s="102"/>
      <c r="CB16" s="102"/>
      <c r="CC16" s="102"/>
      <c r="CD16" s="41"/>
      <c r="CE16" s="41"/>
      <c r="CF16" s="41"/>
      <c r="CG16" s="41"/>
      <c r="CH16" s="41"/>
      <c r="CI16" s="41"/>
      <c r="CJ16" s="41"/>
      <c r="CK16" s="41"/>
      <c r="CL16" s="41"/>
      <c r="CM16" s="41"/>
      <c r="CN16" s="41"/>
      <c r="CO16" s="41"/>
      <c r="CP16" s="41"/>
      <c r="CQ16" s="41"/>
      <c r="CR16" s="41"/>
      <c r="CS16" s="41"/>
      <c r="CT16" s="41"/>
      <c r="CU16" s="41"/>
      <c r="CV16" s="41"/>
      <c r="CW16" s="41"/>
      <c r="CX16" s="41"/>
      <c r="CY16" s="41"/>
      <c r="CZ16" s="41"/>
      <c r="DA16" s="6"/>
      <c r="DB16" s="6"/>
    </row>
    <row r="17" spans="1:106" ht="14.25" customHeight="1" thickBot="1" x14ac:dyDescent="0.25">
      <c r="A17" s="245" t="s">
        <v>40</v>
      </c>
      <c r="B17" s="245"/>
      <c r="C17" s="245"/>
      <c r="D17" s="245"/>
      <c r="E17" s="245"/>
      <c r="F17" s="231" t="s">
        <v>224</v>
      </c>
      <c r="G17" s="231"/>
      <c r="H17" s="231"/>
      <c r="I17" s="231"/>
      <c r="J17" s="231"/>
      <c r="K17" s="231"/>
      <c r="L17" s="231"/>
      <c r="M17" s="231"/>
      <c r="N17" s="231"/>
      <c r="O17" s="231"/>
      <c r="P17" s="231"/>
      <c r="Q17" s="231"/>
      <c r="R17" s="231"/>
      <c r="S17" s="231"/>
      <c r="T17" s="231"/>
      <c r="U17" s="231"/>
      <c r="V17" s="231"/>
      <c r="W17" s="231"/>
      <c r="X17" s="7"/>
      <c r="Y17" s="7"/>
      <c r="Z17" s="7"/>
      <c r="AA17" s="446"/>
      <c r="AB17" s="447"/>
      <c r="AC17" s="447"/>
      <c r="AD17" s="448"/>
      <c r="AE17" s="451"/>
      <c r="AF17" s="447"/>
      <c r="AG17" s="447"/>
      <c r="AH17" s="447"/>
      <c r="AI17" s="448"/>
      <c r="AJ17" s="458"/>
      <c r="AK17" s="459"/>
      <c r="AL17" s="459"/>
      <c r="AM17" s="460"/>
      <c r="AN17" s="467"/>
      <c r="AO17" s="468"/>
      <c r="AP17" s="468"/>
      <c r="AQ17" s="468"/>
      <c r="AR17" s="469"/>
      <c r="AU17" s="9"/>
      <c r="AV17" s="9"/>
      <c r="AW17" s="6"/>
      <c r="AX17" s="6"/>
      <c r="AY17" s="6"/>
      <c r="AZ17" s="6"/>
      <c r="BA17" s="94" t="s">
        <v>295</v>
      </c>
      <c r="BB17" s="105" t="s">
        <v>301</v>
      </c>
      <c r="BC17" s="104"/>
      <c r="BD17" s="92"/>
      <c r="BE17" s="92"/>
      <c r="BF17" s="92"/>
      <c r="BG17" s="92"/>
      <c r="BH17" s="92"/>
      <c r="BI17" s="92"/>
      <c r="BJ17" s="92"/>
      <c r="BK17" s="92"/>
      <c r="BL17" s="92"/>
      <c r="BM17" s="92"/>
      <c r="BN17" s="102"/>
      <c r="BO17" s="102"/>
      <c r="BP17" s="102"/>
      <c r="BQ17" s="102"/>
      <c r="BR17" s="102"/>
      <c r="BS17" s="102"/>
      <c r="BT17" s="102"/>
      <c r="BU17" s="102"/>
      <c r="BV17" s="102"/>
      <c r="BW17" s="102"/>
      <c r="BX17" s="102"/>
      <c r="BY17" s="102"/>
      <c r="BZ17" s="102"/>
      <c r="CA17" s="102"/>
      <c r="CB17" s="102"/>
      <c r="CC17" s="102"/>
      <c r="CD17" s="41"/>
      <c r="CE17" s="41"/>
      <c r="CF17" s="41"/>
      <c r="CG17" s="41"/>
      <c r="CH17" s="41"/>
      <c r="CI17" s="41"/>
      <c r="CJ17" s="41"/>
      <c r="CK17" s="41"/>
      <c r="CL17" s="41"/>
      <c r="CM17" s="41"/>
      <c r="CN17" s="41"/>
      <c r="CO17" s="41"/>
      <c r="CP17" s="41"/>
      <c r="CQ17" s="41"/>
      <c r="CR17" s="41"/>
      <c r="CS17" s="41"/>
      <c r="CT17" s="41"/>
      <c r="CU17" s="41"/>
      <c r="CV17" s="41"/>
      <c r="CW17" s="41"/>
      <c r="CX17" s="41"/>
      <c r="CY17" s="41"/>
      <c r="CZ17" s="41"/>
      <c r="DA17" s="6"/>
      <c r="DB17" s="6"/>
    </row>
    <row r="18" spans="1:106" x14ac:dyDescent="0.2">
      <c r="A18" s="245" t="s">
        <v>225</v>
      </c>
      <c r="B18" s="245"/>
      <c r="C18" s="245"/>
      <c r="D18" s="245"/>
      <c r="E18" s="245"/>
      <c r="F18" s="265" t="s">
        <v>226</v>
      </c>
      <c r="G18" s="266"/>
      <c r="H18" s="266"/>
      <c r="I18" s="266"/>
      <c r="J18" s="266"/>
      <c r="K18" s="266"/>
      <c r="L18" s="266"/>
      <c r="M18" s="266"/>
      <c r="N18" s="266"/>
      <c r="O18" s="266"/>
      <c r="P18" s="266"/>
      <c r="Q18" s="266"/>
      <c r="R18" s="266"/>
      <c r="S18" s="266"/>
      <c r="T18" s="266"/>
      <c r="U18" s="266"/>
      <c r="V18" s="266"/>
      <c r="W18" s="267"/>
      <c r="X18" s="7"/>
      <c r="Y18" s="7"/>
      <c r="Z18" s="7"/>
      <c r="AA18" s="7"/>
      <c r="AB18" s="7"/>
      <c r="AC18" s="10"/>
      <c r="AD18" s="9"/>
      <c r="AE18" s="9"/>
      <c r="AF18" s="9"/>
      <c r="AG18" s="9"/>
      <c r="AH18" s="9"/>
      <c r="AI18" s="9"/>
      <c r="AJ18" s="9"/>
      <c r="AK18" s="9"/>
      <c r="AL18" s="9"/>
      <c r="AM18" s="9"/>
      <c r="AN18" s="9"/>
      <c r="AO18" s="9"/>
      <c r="AP18" s="9"/>
      <c r="AQ18" s="6"/>
      <c r="AR18" s="6"/>
      <c r="AS18" s="6"/>
      <c r="AT18" s="6"/>
      <c r="AU18" s="6"/>
      <c r="AV18" s="6"/>
      <c r="AW18" s="6"/>
      <c r="AX18" s="9"/>
      <c r="AY18" s="9"/>
      <c r="AZ18" s="6"/>
      <c r="BA18" s="94" t="s">
        <v>295</v>
      </c>
      <c r="BB18" s="103" t="s">
        <v>302</v>
      </c>
      <c r="BC18" s="104"/>
      <c r="BD18" s="92"/>
      <c r="BE18" s="92"/>
      <c r="BF18" s="92"/>
      <c r="BG18" s="92"/>
      <c r="BH18" s="92"/>
      <c r="BI18" s="92"/>
      <c r="BJ18" s="92"/>
      <c r="BK18" s="92"/>
      <c r="BL18" s="92"/>
      <c r="BM18" s="92"/>
      <c r="BN18" s="102"/>
      <c r="BO18" s="102"/>
      <c r="BP18" s="102"/>
      <c r="BQ18" s="102"/>
      <c r="BR18" s="102"/>
      <c r="BS18" s="102"/>
      <c r="BT18" s="102"/>
      <c r="BU18" s="102"/>
      <c r="BV18" s="102"/>
      <c r="BW18" s="102"/>
      <c r="BX18" s="102"/>
      <c r="BY18" s="102"/>
      <c r="BZ18" s="102"/>
      <c r="CA18" s="102"/>
      <c r="CB18" s="102"/>
      <c r="CC18" s="102"/>
      <c r="CD18" s="41"/>
      <c r="CE18" s="41"/>
      <c r="CF18" s="41"/>
      <c r="CG18" s="41"/>
      <c r="CH18" s="41"/>
      <c r="CI18" s="41"/>
      <c r="CJ18" s="41"/>
      <c r="CK18" s="41"/>
      <c r="CL18" s="41"/>
      <c r="CM18" s="41"/>
      <c r="CN18" s="41"/>
      <c r="CO18" s="41"/>
      <c r="CP18" s="41"/>
      <c r="CQ18" s="41"/>
      <c r="CR18" s="41"/>
      <c r="CS18" s="41"/>
      <c r="CT18" s="41"/>
      <c r="CU18" s="41"/>
      <c r="CV18" s="41"/>
      <c r="CW18" s="41"/>
      <c r="CX18" s="41"/>
      <c r="CY18" s="41"/>
      <c r="CZ18" s="41"/>
      <c r="DA18" s="6"/>
      <c r="DB18" s="6"/>
    </row>
    <row r="19" spans="1:106" x14ac:dyDescent="0.2">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10"/>
      <c r="AD19" s="9"/>
      <c r="AE19" s="9"/>
      <c r="AF19" s="9"/>
      <c r="AG19" s="9"/>
      <c r="AH19" s="9"/>
      <c r="AI19" s="9"/>
      <c r="AJ19" s="9"/>
      <c r="AK19" s="9"/>
      <c r="AL19" s="9"/>
      <c r="AM19" s="9"/>
      <c r="AN19" s="9"/>
      <c r="AO19" s="9"/>
      <c r="AP19" s="9"/>
      <c r="AQ19" s="6"/>
      <c r="AR19" s="6"/>
      <c r="AS19" s="6"/>
      <c r="AT19" s="6"/>
      <c r="AU19" s="6"/>
      <c r="AV19" s="6"/>
      <c r="AW19" s="6"/>
      <c r="AX19" s="9"/>
      <c r="AY19" s="9"/>
      <c r="AZ19" s="6"/>
      <c r="BA19" s="94" t="s">
        <v>295</v>
      </c>
      <c r="BB19" s="105" t="s">
        <v>303</v>
      </c>
      <c r="BC19" s="104"/>
      <c r="BD19" s="92"/>
      <c r="BE19" s="92"/>
      <c r="BF19" s="92"/>
      <c r="BG19" s="92"/>
      <c r="BH19" s="92"/>
      <c r="BI19" s="92"/>
      <c r="BJ19" s="92"/>
      <c r="BK19" s="92"/>
      <c r="BL19" s="92"/>
      <c r="BM19" s="92"/>
      <c r="BN19" s="102"/>
      <c r="BO19" s="102"/>
      <c r="BP19" s="102"/>
      <c r="BQ19" s="102"/>
      <c r="BR19" s="102"/>
      <c r="BS19" s="102"/>
      <c r="BT19" s="102"/>
      <c r="BU19" s="102"/>
      <c r="BV19" s="102"/>
      <c r="BW19" s="102"/>
      <c r="BX19" s="102"/>
      <c r="BY19" s="102"/>
      <c r="BZ19" s="102"/>
      <c r="CA19" s="102"/>
      <c r="CB19" s="102"/>
      <c r="CC19" s="102"/>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6"/>
      <c r="DB19" s="6"/>
    </row>
    <row r="20" spans="1:106" x14ac:dyDescent="0.2">
      <c r="A20" s="245" t="s">
        <v>42</v>
      </c>
      <c r="B20" s="245"/>
      <c r="C20" s="245"/>
      <c r="D20" s="245"/>
      <c r="E20" s="245"/>
      <c r="F20" s="231" t="s">
        <v>154</v>
      </c>
      <c r="G20" s="231"/>
      <c r="H20" s="231"/>
      <c r="I20" s="231"/>
      <c r="J20" s="231"/>
      <c r="K20" s="231"/>
      <c r="L20" s="231"/>
      <c r="M20" s="231"/>
      <c r="N20" s="231"/>
      <c r="O20" s="231"/>
      <c r="P20" s="231"/>
      <c r="Q20" s="231"/>
      <c r="R20" s="231"/>
      <c r="S20" s="231"/>
      <c r="T20" s="231"/>
      <c r="U20" s="231"/>
      <c r="V20" s="231"/>
      <c r="W20" s="231"/>
      <c r="X20" s="7"/>
      <c r="Y20" s="88" t="s">
        <v>304</v>
      </c>
      <c r="Z20" s="89"/>
      <c r="AA20" s="89"/>
      <c r="AB20" s="89"/>
      <c r="AC20" s="90"/>
      <c r="AD20" s="91"/>
      <c r="AE20" s="91"/>
      <c r="AF20" s="91"/>
      <c r="AG20" s="91"/>
      <c r="AH20" s="91"/>
      <c r="AI20" s="91"/>
      <c r="AJ20" s="91"/>
      <c r="AK20" s="91"/>
      <c r="AL20" s="91"/>
      <c r="AM20" s="91"/>
      <c r="AN20" s="91"/>
      <c r="AO20" s="91"/>
      <c r="AP20" s="91"/>
      <c r="AQ20" s="92"/>
      <c r="AR20" s="92"/>
      <c r="AS20" s="92"/>
      <c r="AT20" s="92"/>
      <c r="AU20" s="92"/>
      <c r="AV20" s="92"/>
      <c r="AW20" s="92"/>
      <c r="AX20" s="93" t="s">
        <v>127</v>
      </c>
      <c r="AY20" s="91"/>
      <c r="AZ20" s="92"/>
      <c r="BA20" s="94" t="s">
        <v>295</v>
      </c>
      <c r="BB20" s="92"/>
      <c r="BC20" s="92"/>
      <c r="BD20" s="92"/>
      <c r="BE20" s="92"/>
      <c r="BF20" s="92"/>
      <c r="BG20" s="92"/>
      <c r="BH20" s="92"/>
      <c r="BI20" s="92"/>
      <c r="BJ20" s="92"/>
      <c r="BK20" s="92"/>
      <c r="BL20" s="92"/>
      <c r="BM20" s="92"/>
      <c r="BN20" s="93" t="s">
        <v>340</v>
      </c>
      <c r="BO20" s="102"/>
      <c r="BP20" s="102"/>
      <c r="BQ20" s="102"/>
      <c r="BR20" s="102"/>
      <c r="BS20" s="102"/>
      <c r="BT20" s="102"/>
      <c r="BU20" s="102"/>
      <c r="BV20" s="102"/>
      <c r="BW20" s="102"/>
      <c r="BX20" s="102"/>
      <c r="BY20" s="102"/>
      <c r="BZ20" s="102"/>
      <c r="CA20" s="102"/>
      <c r="CB20" s="102"/>
      <c r="CC20" s="102"/>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6"/>
      <c r="DB20" s="6"/>
    </row>
    <row r="21" spans="1:106" x14ac:dyDescent="0.2">
      <c r="A21" s="245" t="s">
        <v>43</v>
      </c>
      <c r="B21" s="245"/>
      <c r="C21" s="245"/>
      <c r="D21" s="245"/>
      <c r="E21" s="245"/>
      <c r="F21" s="231" t="s">
        <v>155</v>
      </c>
      <c r="G21" s="231"/>
      <c r="H21" s="231"/>
      <c r="I21" s="231"/>
      <c r="J21" s="231"/>
      <c r="K21" s="231"/>
      <c r="L21" s="231"/>
      <c r="M21" s="231"/>
      <c r="N21" s="231"/>
      <c r="O21" s="231"/>
      <c r="P21" s="231"/>
      <c r="Q21" s="231"/>
      <c r="R21" s="231"/>
      <c r="S21" s="231"/>
      <c r="T21" s="231"/>
      <c r="U21" s="231"/>
      <c r="V21" s="231"/>
      <c r="W21" s="231"/>
      <c r="X21" s="7"/>
      <c r="Y21" s="94" t="s">
        <v>295</v>
      </c>
      <c r="Z21" s="89"/>
      <c r="AA21" s="89"/>
      <c r="AB21" s="89"/>
      <c r="AC21" s="90"/>
      <c r="AD21" s="91"/>
      <c r="AE21" s="91"/>
      <c r="AF21" s="95" t="s">
        <v>305</v>
      </c>
      <c r="AG21" s="92"/>
      <c r="AH21" s="91"/>
      <c r="AI21" s="91"/>
      <c r="AJ21" s="91"/>
      <c r="AK21" s="96"/>
      <c r="AL21" s="91"/>
      <c r="AM21" s="91"/>
      <c r="AN21" s="91"/>
      <c r="AO21" s="91"/>
      <c r="AP21" s="91"/>
      <c r="AQ21" s="92"/>
      <c r="AR21" s="92"/>
      <c r="AS21" s="92"/>
      <c r="AT21" s="92"/>
      <c r="AU21" s="92"/>
      <c r="AV21" s="92"/>
      <c r="AW21" s="92"/>
      <c r="AX21" s="405" t="s">
        <v>306</v>
      </c>
      <c r="AY21" s="405"/>
      <c r="AZ21" s="92"/>
      <c r="BA21" s="94" t="s">
        <v>295</v>
      </c>
      <c r="BB21" s="92"/>
      <c r="BC21" s="92"/>
      <c r="BD21" s="92"/>
      <c r="BE21" s="92"/>
      <c r="BF21" s="92"/>
      <c r="BG21" s="92"/>
      <c r="BH21" s="92"/>
      <c r="BI21" s="92"/>
      <c r="BJ21" s="92"/>
      <c r="BK21" s="92"/>
      <c r="BL21" s="92"/>
      <c r="BM21" s="92"/>
      <c r="BN21" s="88" t="s">
        <v>357</v>
      </c>
      <c r="BO21" s="88"/>
      <c r="BP21" s="102"/>
      <c r="BQ21" s="102"/>
      <c r="BR21" s="102"/>
      <c r="BS21" s="102"/>
      <c r="BT21" s="102"/>
      <c r="BU21" s="102"/>
      <c r="BV21" s="102"/>
      <c r="BW21" s="102"/>
      <c r="BX21" s="102"/>
      <c r="BY21" s="102"/>
      <c r="BZ21" s="102"/>
      <c r="CA21" s="102"/>
      <c r="CB21" s="102"/>
      <c r="CC21" s="102"/>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6"/>
      <c r="DB21" s="6"/>
    </row>
    <row r="22" spans="1:106" ht="13.5" thickBot="1" x14ac:dyDescent="0.25">
      <c r="A22" s="6"/>
      <c r="B22" s="6"/>
      <c r="C22" s="6"/>
      <c r="D22" s="6"/>
      <c r="E22" s="6"/>
      <c r="F22" s="6"/>
      <c r="G22" s="6"/>
      <c r="H22" s="6"/>
      <c r="I22" s="6"/>
      <c r="J22" s="6"/>
      <c r="K22" s="6"/>
      <c r="L22" s="6"/>
      <c r="M22" s="6"/>
      <c r="N22" s="6"/>
      <c r="O22" s="6"/>
      <c r="P22" s="6"/>
      <c r="Q22" s="86" t="s">
        <v>307</v>
      </c>
      <c r="R22" s="87"/>
      <c r="S22" s="87"/>
      <c r="T22" s="87"/>
      <c r="U22" s="87"/>
      <c r="V22" s="87"/>
      <c r="W22" s="87"/>
      <c r="X22" s="87"/>
      <c r="Y22" s="94" t="s">
        <v>295</v>
      </c>
      <c r="Z22" s="92"/>
      <c r="AA22" s="92"/>
      <c r="AB22" s="92"/>
      <c r="AC22" s="92"/>
      <c r="AD22" s="92"/>
      <c r="AE22" s="92"/>
      <c r="AF22" s="95" t="s">
        <v>308</v>
      </c>
      <c r="AG22" s="92"/>
      <c r="AH22" s="91"/>
      <c r="AI22" s="91"/>
      <c r="AJ22" s="91"/>
      <c r="AK22" s="96"/>
      <c r="AL22" s="91"/>
      <c r="AM22" s="91"/>
      <c r="AN22" s="91"/>
      <c r="AO22" s="91"/>
      <c r="AP22" s="91"/>
      <c r="AQ22" s="92"/>
      <c r="AR22" s="92"/>
      <c r="AS22" s="92"/>
      <c r="AT22" s="92"/>
      <c r="AU22" s="92"/>
      <c r="AV22" s="92"/>
      <c r="AW22" s="92"/>
      <c r="AX22" s="401" t="s">
        <v>295</v>
      </c>
      <c r="AY22" s="401"/>
      <c r="AZ22" s="92"/>
      <c r="BA22" s="94" t="s">
        <v>295</v>
      </c>
      <c r="BB22" s="92"/>
      <c r="BC22" s="92"/>
      <c r="BD22" s="92"/>
      <c r="BE22" s="92"/>
      <c r="BF22" s="92"/>
      <c r="BG22" s="92"/>
      <c r="BH22" s="92"/>
      <c r="BI22" s="92"/>
      <c r="BJ22" s="92"/>
      <c r="BK22" s="92"/>
      <c r="BL22" s="92"/>
      <c r="BM22" s="92"/>
      <c r="BN22" s="401" t="s">
        <v>295</v>
      </c>
      <c r="BO22" s="401"/>
      <c r="BP22" s="101"/>
      <c r="BQ22" s="101"/>
      <c r="BR22" s="101"/>
      <c r="BS22" s="101"/>
      <c r="BT22" s="101"/>
      <c r="BU22" s="101"/>
      <c r="BV22" s="106" t="s">
        <v>196</v>
      </c>
      <c r="BW22" s="106"/>
      <c r="BX22" s="106"/>
      <c r="BY22" s="106"/>
      <c r="BZ22" s="106"/>
      <c r="CA22" s="106"/>
      <c r="CB22" s="106"/>
      <c r="CC22" s="106"/>
      <c r="CD22" s="106" t="s">
        <v>197</v>
      </c>
      <c r="CE22" s="106"/>
      <c r="CF22" s="106"/>
      <c r="CG22" s="106"/>
      <c r="CH22" s="106"/>
      <c r="CI22" s="106"/>
      <c r="CJ22" s="106"/>
      <c r="CK22" s="106"/>
      <c r="CL22" s="106"/>
      <c r="CM22" s="106"/>
      <c r="CN22" s="106"/>
      <c r="CO22" s="106"/>
      <c r="CP22" s="106"/>
      <c r="CQ22" s="106"/>
      <c r="CR22" s="106"/>
      <c r="CS22" s="106"/>
      <c r="CT22" s="106"/>
      <c r="CU22" s="106"/>
      <c r="CV22" s="106"/>
      <c r="CW22" s="106"/>
      <c r="CX22" s="106"/>
      <c r="CY22" s="106"/>
      <c r="CZ22" s="107" t="s">
        <v>198</v>
      </c>
      <c r="DA22" s="6"/>
      <c r="DB22" s="6"/>
    </row>
    <row r="23" spans="1:106" x14ac:dyDescent="0.2">
      <c r="A23" s="402" t="s">
        <v>44</v>
      </c>
      <c r="B23" s="243"/>
      <c r="C23" s="242" t="s">
        <v>309</v>
      </c>
      <c r="D23" s="243"/>
      <c r="E23" s="243"/>
      <c r="F23" s="243"/>
      <c r="G23" s="242" t="s">
        <v>341</v>
      </c>
      <c r="H23" s="243"/>
      <c r="I23" s="243"/>
      <c r="J23" s="243"/>
      <c r="K23" s="247" t="s">
        <v>310</v>
      </c>
      <c r="L23" s="243"/>
      <c r="M23" s="243"/>
      <c r="N23" s="243"/>
      <c r="O23" s="243"/>
      <c r="P23" s="242" t="s">
        <v>342</v>
      </c>
      <c r="Q23" s="249"/>
      <c r="R23" s="249"/>
      <c r="S23" s="249"/>
      <c r="T23" s="249"/>
      <c r="U23" s="249"/>
      <c r="V23" s="249"/>
      <c r="W23" s="232" t="s">
        <v>311</v>
      </c>
      <c r="X23" s="233"/>
      <c r="Y23" s="233"/>
      <c r="Z23" s="233"/>
      <c r="AA23" s="233"/>
      <c r="AB23" s="233"/>
      <c r="AC23" s="233"/>
      <c r="AD23" s="233"/>
      <c r="AE23" s="234"/>
      <c r="AF23" s="242" t="s">
        <v>49</v>
      </c>
      <c r="AG23" s="249"/>
      <c r="AH23" s="249"/>
      <c r="AI23" s="249"/>
      <c r="AJ23" s="249"/>
      <c r="AK23" s="249"/>
      <c r="AL23" s="249"/>
      <c r="AM23" s="249"/>
      <c r="AN23" s="249"/>
      <c r="AO23" s="249" t="s">
        <v>50</v>
      </c>
      <c r="AP23" s="249"/>
      <c r="AQ23" s="249" t="s">
        <v>51</v>
      </c>
      <c r="AR23" s="249"/>
      <c r="AS23" s="249"/>
      <c r="AT23" s="249"/>
      <c r="AU23" s="249"/>
      <c r="AV23" s="249"/>
      <c r="AW23" s="249"/>
      <c r="AX23" s="249" t="s">
        <v>127</v>
      </c>
      <c r="AY23" s="249"/>
      <c r="AZ23" s="382" t="s">
        <v>294</v>
      </c>
      <c r="BA23" s="383"/>
      <c r="BB23" s="383"/>
      <c r="BC23" s="383"/>
      <c r="BD23" s="383"/>
      <c r="BE23" s="383"/>
      <c r="BF23" s="383"/>
      <c r="BG23" s="383"/>
      <c r="BH23" s="383"/>
      <c r="BI23" s="383"/>
      <c r="BJ23" s="383"/>
      <c r="BK23" s="383"/>
      <c r="BL23" s="383"/>
      <c r="BM23" s="384"/>
      <c r="BN23" s="110" t="s">
        <v>117</v>
      </c>
      <c r="BO23" s="111"/>
      <c r="BP23" s="111"/>
      <c r="BQ23" s="111"/>
      <c r="BR23" s="111"/>
      <c r="BS23" s="111"/>
      <c r="BT23" s="111"/>
      <c r="BU23" s="112"/>
      <c r="BV23" s="193" t="s">
        <v>277</v>
      </c>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2"/>
      <c r="DA23" s="6"/>
      <c r="DB23" s="6"/>
    </row>
    <row r="24" spans="1:106" x14ac:dyDescent="0.2">
      <c r="A24" s="403"/>
      <c r="B24" s="245"/>
      <c r="C24" s="244"/>
      <c r="D24" s="245"/>
      <c r="E24" s="245"/>
      <c r="F24" s="245"/>
      <c r="G24" s="244"/>
      <c r="H24" s="245"/>
      <c r="I24" s="245"/>
      <c r="J24" s="245"/>
      <c r="K24" s="248"/>
      <c r="L24" s="245"/>
      <c r="M24" s="245"/>
      <c r="N24" s="245"/>
      <c r="O24" s="245"/>
      <c r="P24" s="244"/>
      <c r="Q24" s="244"/>
      <c r="R24" s="244"/>
      <c r="S24" s="244"/>
      <c r="T24" s="244"/>
      <c r="U24" s="244"/>
      <c r="V24" s="244"/>
      <c r="W24" s="235"/>
      <c r="X24" s="236"/>
      <c r="Y24" s="236"/>
      <c r="Z24" s="236"/>
      <c r="AA24" s="236"/>
      <c r="AB24" s="236"/>
      <c r="AC24" s="236"/>
      <c r="AD24" s="236"/>
      <c r="AE24" s="237"/>
      <c r="AF24" s="244"/>
      <c r="AG24" s="244"/>
      <c r="AH24" s="244"/>
      <c r="AI24" s="244"/>
      <c r="AJ24" s="244"/>
      <c r="AK24" s="244"/>
      <c r="AL24" s="244"/>
      <c r="AM24" s="244"/>
      <c r="AN24" s="244"/>
      <c r="AO24" s="244"/>
      <c r="AP24" s="244"/>
      <c r="AQ24" s="244" t="s">
        <v>52</v>
      </c>
      <c r="AR24" s="244"/>
      <c r="AS24" s="244"/>
      <c r="AT24" s="244" t="s">
        <v>53</v>
      </c>
      <c r="AU24" s="244"/>
      <c r="AV24" s="244" t="s">
        <v>54</v>
      </c>
      <c r="AW24" s="244"/>
      <c r="AX24" s="244"/>
      <c r="AY24" s="244"/>
      <c r="AZ24" s="244" t="s">
        <v>312</v>
      </c>
      <c r="BA24" s="244"/>
      <c r="BB24" s="244" t="s">
        <v>313</v>
      </c>
      <c r="BC24" s="244"/>
      <c r="BD24" s="244"/>
      <c r="BE24" s="244"/>
      <c r="BF24" s="244" t="s">
        <v>314</v>
      </c>
      <c r="BG24" s="244"/>
      <c r="BH24" s="244"/>
      <c r="BI24" s="244"/>
      <c r="BJ24" s="417"/>
      <c r="BK24" s="417"/>
      <c r="BL24" s="417"/>
      <c r="BM24" s="418"/>
      <c r="BN24" s="378" t="s">
        <v>118</v>
      </c>
      <c r="BO24" s="379"/>
      <c r="BP24" s="379"/>
      <c r="BQ24" s="380"/>
      <c r="BR24" s="381" t="s">
        <v>117</v>
      </c>
      <c r="BS24" s="114"/>
      <c r="BT24" s="114"/>
      <c r="BU24" s="115"/>
      <c r="BV24" s="194" t="s">
        <v>135</v>
      </c>
      <c r="BW24" s="195"/>
      <c r="BX24" s="198" t="s">
        <v>315</v>
      </c>
      <c r="BY24" s="198"/>
      <c r="BZ24" s="198"/>
      <c r="CA24" s="198"/>
      <c r="CB24" s="198"/>
      <c r="CC24" s="195"/>
      <c r="CD24" s="200" t="s">
        <v>124</v>
      </c>
      <c r="CE24" s="201"/>
      <c r="CF24" s="200" t="s">
        <v>125</v>
      </c>
      <c r="CG24" s="204"/>
      <c r="CH24" s="204"/>
      <c r="CI24" s="204"/>
      <c r="CJ24" s="204"/>
      <c r="CK24" s="204"/>
      <c r="CL24" s="204"/>
      <c r="CM24" s="204"/>
      <c r="CN24" s="204"/>
      <c r="CO24" s="204"/>
      <c r="CP24" s="204"/>
      <c r="CQ24" s="204"/>
      <c r="CR24" s="204"/>
      <c r="CS24" s="204"/>
      <c r="CT24" s="204"/>
      <c r="CU24" s="201"/>
      <c r="CV24" s="204" t="s">
        <v>126</v>
      </c>
      <c r="CW24" s="204"/>
      <c r="CX24" s="204"/>
      <c r="CY24" s="204"/>
      <c r="CZ24" s="206"/>
      <c r="DA24" s="6"/>
      <c r="DB24" s="6"/>
    </row>
    <row r="25" spans="1:106" ht="13.5" thickBot="1" x14ac:dyDescent="0.25">
      <c r="A25" s="404"/>
      <c r="B25" s="246"/>
      <c r="C25" s="246"/>
      <c r="D25" s="246"/>
      <c r="E25" s="246"/>
      <c r="F25" s="246"/>
      <c r="G25" s="246"/>
      <c r="H25" s="246"/>
      <c r="I25" s="246"/>
      <c r="J25" s="246"/>
      <c r="K25" s="246"/>
      <c r="L25" s="246"/>
      <c r="M25" s="246"/>
      <c r="N25" s="246"/>
      <c r="O25" s="246"/>
      <c r="P25" s="250"/>
      <c r="Q25" s="250"/>
      <c r="R25" s="250"/>
      <c r="S25" s="250"/>
      <c r="T25" s="250"/>
      <c r="U25" s="250"/>
      <c r="V25" s="250"/>
      <c r="W25" s="238"/>
      <c r="X25" s="239"/>
      <c r="Y25" s="239"/>
      <c r="Z25" s="239"/>
      <c r="AA25" s="239"/>
      <c r="AB25" s="239"/>
      <c r="AC25" s="239"/>
      <c r="AD25" s="239"/>
      <c r="AE25" s="240"/>
      <c r="AF25" s="250"/>
      <c r="AG25" s="250"/>
      <c r="AH25" s="250"/>
      <c r="AI25" s="250"/>
      <c r="AJ25" s="250"/>
      <c r="AK25" s="250"/>
      <c r="AL25" s="250"/>
      <c r="AM25" s="250"/>
      <c r="AN25" s="250"/>
      <c r="AO25" s="250"/>
      <c r="AP25" s="250"/>
      <c r="AQ25" s="250"/>
      <c r="AR25" s="250"/>
      <c r="AS25" s="250"/>
      <c r="AT25" s="250"/>
      <c r="AU25" s="250"/>
      <c r="AV25" s="250"/>
      <c r="AW25" s="250"/>
      <c r="AX25" s="250"/>
      <c r="AY25" s="250"/>
      <c r="AZ25" s="391" t="s">
        <v>17</v>
      </c>
      <c r="BA25" s="250"/>
      <c r="BB25" s="391" t="s">
        <v>20</v>
      </c>
      <c r="BC25" s="250"/>
      <c r="BD25" s="12" t="s">
        <v>17</v>
      </c>
      <c r="BE25" s="13"/>
      <c r="BF25" s="391" t="s">
        <v>20</v>
      </c>
      <c r="BG25" s="250"/>
      <c r="BH25" s="12" t="s">
        <v>17</v>
      </c>
      <c r="BI25" s="13"/>
      <c r="BJ25" s="392" t="s">
        <v>20</v>
      </c>
      <c r="BK25" s="393"/>
      <c r="BL25" s="394" t="s">
        <v>17</v>
      </c>
      <c r="BM25" s="395"/>
      <c r="BN25" s="411" t="s">
        <v>115</v>
      </c>
      <c r="BO25" s="411"/>
      <c r="BP25" s="411"/>
      <c r="BQ25" s="412"/>
      <c r="BR25" s="413" t="s">
        <v>71</v>
      </c>
      <c r="BS25" s="414"/>
      <c r="BT25" s="415" t="s">
        <v>272</v>
      </c>
      <c r="BU25" s="416"/>
      <c r="BV25" s="196"/>
      <c r="BW25" s="197"/>
      <c r="BX25" s="199"/>
      <c r="BY25" s="199"/>
      <c r="BZ25" s="199"/>
      <c r="CA25" s="199"/>
      <c r="CB25" s="199"/>
      <c r="CC25" s="197"/>
      <c r="CD25" s="202"/>
      <c r="CE25" s="203"/>
      <c r="CF25" s="202"/>
      <c r="CG25" s="205"/>
      <c r="CH25" s="205"/>
      <c r="CI25" s="205"/>
      <c r="CJ25" s="205"/>
      <c r="CK25" s="205"/>
      <c r="CL25" s="205"/>
      <c r="CM25" s="205"/>
      <c r="CN25" s="205"/>
      <c r="CO25" s="205"/>
      <c r="CP25" s="205"/>
      <c r="CQ25" s="205"/>
      <c r="CR25" s="205"/>
      <c r="CS25" s="205"/>
      <c r="CT25" s="205"/>
      <c r="CU25" s="203"/>
      <c r="CV25" s="205"/>
      <c r="CW25" s="205"/>
      <c r="CX25" s="205"/>
      <c r="CY25" s="205"/>
      <c r="CZ25" s="207"/>
      <c r="DA25" s="6"/>
      <c r="DB25" s="6"/>
    </row>
    <row r="26" spans="1:106" ht="13.5" thickTop="1" x14ac:dyDescent="0.2">
      <c r="A26" s="406">
        <v>1</v>
      </c>
      <c r="B26" s="407"/>
      <c r="C26" s="374">
        <v>13</v>
      </c>
      <c r="D26" s="370"/>
      <c r="E26" s="370"/>
      <c r="F26" s="370"/>
      <c r="G26" s="374">
        <v>579</v>
      </c>
      <c r="H26" s="370"/>
      <c r="I26" s="370"/>
      <c r="J26" s="370"/>
      <c r="K26" s="370">
        <v>1047895</v>
      </c>
      <c r="L26" s="370"/>
      <c r="M26" s="370"/>
      <c r="N26" s="370"/>
      <c r="O26" s="370"/>
      <c r="P26" s="373" t="s">
        <v>233</v>
      </c>
      <c r="Q26" s="373"/>
      <c r="R26" s="373"/>
      <c r="S26" s="373"/>
      <c r="T26" s="373"/>
      <c r="U26" s="373"/>
      <c r="V26" s="373"/>
      <c r="W26" s="408" t="s">
        <v>316</v>
      </c>
      <c r="X26" s="409"/>
      <c r="Y26" s="409"/>
      <c r="Z26" s="409"/>
      <c r="AA26" s="409"/>
      <c r="AB26" s="409"/>
      <c r="AC26" s="409"/>
      <c r="AD26" s="409"/>
      <c r="AE26" s="410"/>
      <c r="AF26" s="373" t="s">
        <v>326</v>
      </c>
      <c r="AG26" s="373"/>
      <c r="AH26" s="373"/>
      <c r="AI26" s="373"/>
      <c r="AJ26" s="373"/>
      <c r="AK26" s="373"/>
      <c r="AL26" s="373"/>
      <c r="AM26" s="373"/>
      <c r="AN26" s="373"/>
      <c r="AO26" s="374">
        <v>6</v>
      </c>
      <c r="AP26" s="370"/>
      <c r="AQ26" s="375">
        <v>2008</v>
      </c>
      <c r="AR26" s="376"/>
      <c r="AS26" s="377"/>
      <c r="AT26" s="370">
        <v>11</v>
      </c>
      <c r="AU26" s="370"/>
      <c r="AV26" s="370">
        <v>11</v>
      </c>
      <c r="AW26" s="370"/>
      <c r="AX26" s="370" t="s">
        <v>132</v>
      </c>
      <c r="AY26" s="370"/>
      <c r="AZ26" s="369">
        <v>1</v>
      </c>
      <c r="BA26" s="369"/>
      <c r="BB26" s="369">
        <v>1</v>
      </c>
      <c r="BC26" s="369"/>
      <c r="BD26" s="369">
        <v>1</v>
      </c>
      <c r="BE26" s="369"/>
      <c r="BF26" s="370" t="s">
        <v>317</v>
      </c>
      <c r="BG26" s="370"/>
      <c r="BH26" s="369">
        <v>1</v>
      </c>
      <c r="BI26" s="369"/>
      <c r="BJ26" s="371" t="s">
        <v>317</v>
      </c>
      <c r="BK26" s="372"/>
      <c r="BL26" s="359"/>
      <c r="BM26" s="360"/>
      <c r="BN26" s="361">
        <v>2016</v>
      </c>
      <c r="BO26" s="362"/>
      <c r="BP26" s="362"/>
      <c r="BQ26" s="362"/>
      <c r="BR26" s="363" t="s">
        <v>318</v>
      </c>
      <c r="BS26" s="364"/>
      <c r="BT26" s="364">
        <v>6</v>
      </c>
      <c r="BU26" s="365"/>
      <c r="BV26" s="366"/>
      <c r="BW26" s="367"/>
      <c r="BX26" s="368"/>
      <c r="BY26" s="368"/>
      <c r="BZ26" s="368"/>
      <c r="CA26" s="368"/>
      <c r="CB26" s="368"/>
      <c r="CC26" s="367"/>
      <c r="CD26" s="396"/>
      <c r="CE26" s="397"/>
      <c r="CF26" s="396"/>
      <c r="CG26" s="398"/>
      <c r="CH26" s="398"/>
      <c r="CI26" s="398"/>
      <c r="CJ26" s="398"/>
      <c r="CK26" s="398"/>
      <c r="CL26" s="398"/>
      <c r="CM26" s="398"/>
      <c r="CN26" s="398"/>
      <c r="CO26" s="398"/>
      <c r="CP26" s="398"/>
      <c r="CQ26" s="398"/>
      <c r="CR26" s="398"/>
      <c r="CS26" s="398"/>
      <c r="CT26" s="398"/>
      <c r="CU26" s="397"/>
      <c r="CV26" s="398"/>
      <c r="CW26" s="399"/>
      <c r="CX26" s="399"/>
      <c r="CY26" s="399"/>
      <c r="CZ26" s="400"/>
      <c r="DA26" s="6"/>
      <c r="DB26" s="6"/>
    </row>
    <row r="27" spans="1:106" x14ac:dyDescent="0.2">
      <c r="A27" s="325">
        <v>2</v>
      </c>
      <c r="B27" s="326"/>
      <c r="C27" s="343">
        <v>13</v>
      </c>
      <c r="D27" s="336"/>
      <c r="E27" s="336"/>
      <c r="F27" s="336"/>
      <c r="G27" s="343">
        <v>579</v>
      </c>
      <c r="H27" s="336"/>
      <c r="I27" s="336"/>
      <c r="J27" s="336"/>
      <c r="K27" s="336">
        <v>1047896</v>
      </c>
      <c r="L27" s="336"/>
      <c r="M27" s="336"/>
      <c r="N27" s="336"/>
      <c r="O27" s="336"/>
      <c r="P27" s="345" t="s">
        <v>96</v>
      </c>
      <c r="Q27" s="345"/>
      <c r="R27" s="345"/>
      <c r="S27" s="345"/>
      <c r="T27" s="345"/>
      <c r="U27" s="345"/>
      <c r="V27" s="345"/>
      <c r="W27" s="346" t="s">
        <v>337</v>
      </c>
      <c r="X27" s="347"/>
      <c r="Y27" s="347"/>
      <c r="Z27" s="347"/>
      <c r="AA27" s="347"/>
      <c r="AB27" s="347"/>
      <c r="AC27" s="347"/>
      <c r="AD27" s="347"/>
      <c r="AE27" s="348"/>
      <c r="AF27" s="345" t="s">
        <v>327</v>
      </c>
      <c r="AG27" s="345"/>
      <c r="AH27" s="345"/>
      <c r="AI27" s="345"/>
      <c r="AJ27" s="345"/>
      <c r="AK27" s="345"/>
      <c r="AL27" s="345"/>
      <c r="AM27" s="345"/>
      <c r="AN27" s="345"/>
      <c r="AO27" s="343">
        <v>5</v>
      </c>
      <c r="AP27" s="336"/>
      <c r="AQ27" s="352">
        <v>2009</v>
      </c>
      <c r="AR27" s="356"/>
      <c r="AS27" s="357"/>
      <c r="AT27" s="343">
        <v>5</v>
      </c>
      <c r="AU27" s="336"/>
      <c r="AV27" s="343">
        <v>2</v>
      </c>
      <c r="AW27" s="336"/>
      <c r="AX27" s="336" t="s">
        <v>132</v>
      </c>
      <c r="AY27" s="336"/>
      <c r="AZ27" s="355">
        <v>3</v>
      </c>
      <c r="BA27" s="355"/>
      <c r="BB27" s="355">
        <v>1</v>
      </c>
      <c r="BC27" s="355"/>
      <c r="BD27" s="355">
        <v>2</v>
      </c>
      <c r="BE27" s="355"/>
      <c r="BF27" s="336" t="s">
        <v>317</v>
      </c>
      <c r="BG27" s="336"/>
      <c r="BH27" s="355">
        <v>2</v>
      </c>
      <c r="BI27" s="355"/>
      <c r="BJ27" s="296" t="s">
        <v>317</v>
      </c>
      <c r="BK27" s="297"/>
      <c r="BL27" s="338"/>
      <c r="BM27" s="339"/>
      <c r="BN27" s="340">
        <v>2019</v>
      </c>
      <c r="BO27" s="341"/>
      <c r="BP27" s="341"/>
      <c r="BQ27" s="341"/>
      <c r="BR27" s="342" t="s">
        <v>318</v>
      </c>
      <c r="BS27" s="334"/>
      <c r="BT27" s="334">
        <v>6</v>
      </c>
      <c r="BU27" s="335"/>
      <c r="BV27" s="320"/>
      <c r="BW27" s="321"/>
      <c r="BX27" s="301"/>
      <c r="BY27" s="301"/>
      <c r="BZ27" s="301"/>
      <c r="CA27" s="301"/>
      <c r="CB27" s="301"/>
      <c r="CC27" s="321"/>
      <c r="CD27" s="306"/>
      <c r="CE27" s="307"/>
      <c r="CF27" s="306"/>
      <c r="CG27" s="290"/>
      <c r="CH27" s="290"/>
      <c r="CI27" s="290"/>
      <c r="CJ27" s="290"/>
      <c r="CK27" s="290"/>
      <c r="CL27" s="290"/>
      <c r="CM27" s="290"/>
      <c r="CN27" s="290"/>
      <c r="CO27" s="290"/>
      <c r="CP27" s="290"/>
      <c r="CQ27" s="290"/>
      <c r="CR27" s="290"/>
      <c r="CS27" s="290"/>
      <c r="CT27" s="290"/>
      <c r="CU27" s="307"/>
      <c r="CV27" s="290"/>
      <c r="CW27" s="291"/>
      <c r="CX27" s="291"/>
      <c r="CY27" s="291"/>
      <c r="CZ27" s="292"/>
      <c r="DA27" s="6"/>
      <c r="DB27" s="6"/>
    </row>
    <row r="28" spans="1:106" x14ac:dyDescent="0.2">
      <c r="A28" s="325">
        <v>3</v>
      </c>
      <c r="B28" s="326"/>
      <c r="C28" s="343">
        <v>13</v>
      </c>
      <c r="D28" s="336"/>
      <c r="E28" s="336"/>
      <c r="F28" s="336"/>
      <c r="G28" s="343">
        <v>579</v>
      </c>
      <c r="H28" s="336"/>
      <c r="I28" s="336"/>
      <c r="J28" s="336"/>
      <c r="K28" s="336">
        <v>1047897</v>
      </c>
      <c r="L28" s="336"/>
      <c r="M28" s="336"/>
      <c r="N28" s="336"/>
      <c r="O28" s="336"/>
      <c r="P28" s="345" t="s">
        <v>236</v>
      </c>
      <c r="Q28" s="345"/>
      <c r="R28" s="345"/>
      <c r="S28" s="345"/>
      <c r="T28" s="345"/>
      <c r="U28" s="345"/>
      <c r="V28" s="345"/>
      <c r="W28" s="346" t="s">
        <v>237</v>
      </c>
      <c r="X28" s="347"/>
      <c r="Y28" s="347"/>
      <c r="Z28" s="347"/>
      <c r="AA28" s="347"/>
      <c r="AB28" s="347"/>
      <c r="AC28" s="347"/>
      <c r="AD28" s="347"/>
      <c r="AE28" s="348"/>
      <c r="AF28" s="345" t="s">
        <v>328</v>
      </c>
      <c r="AG28" s="345"/>
      <c r="AH28" s="345"/>
      <c r="AI28" s="345"/>
      <c r="AJ28" s="345"/>
      <c r="AK28" s="345"/>
      <c r="AL28" s="345"/>
      <c r="AM28" s="345"/>
      <c r="AN28" s="345"/>
      <c r="AO28" s="343">
        <v>4</v>
      </c>
      <c r="AP28" s="336"/>
      <c r="AQ28" s="352">
        <v>2010</v>
      </c>
      <c r="AR28" s="356"/>
      <c r="AS28" s="357"/>
      <c r="AT28" s="343">
        <v>8</v>
      </c>
      <c r="AU28" s="336"/>
      <c r="AV28" s="343">
        <v>3</v>
      </c>
      <c r="AW28" s="336"/>
      <c r="AX28" s="336" t="s">
        <v>132</v>
      </c>
      <c r="AY28" s="336"/>
      <c r="AZ28" s="355">
        <v>2</v>
      </c>
      <c r="BA28" s="355"/>
      <c r="BB28" s="355">
        <v>1</v>
      </c>
      <c r="BC28" s="355"/>
      <c r="BD28" s="355" t="s">
        <v>319</v>
      </c>
      <c r="BE28" s="355"/>
      <c r="BF28" s="336" t="s">
        <v>317</v>
      </c>
      <c r="BG28" s="336"/>
      <c r="BH28" s="355">
        <v>3</v>
      </c>
      <c r="BI28" s="355"/>
      <c r="BJ28" s="296" t="s">
        <v>317</v>
      </c>
      <c r="BK28" s="297"/>
      <c r="BL28" s="338"/>
      <c r="BM28" s="339"/>
      <c r="BN28" s="340">
        <v>2018</v>
      </c>
      <c r="BO28" s="341"/>
      <c r="BP28" s="341"/>
      <c r="BQ28" s="341"/>
      <c r="BR28" s="342" t="s">
        <v>320</v>
      </c>
      <c r="BS28" s="334"/>
      <c r="BT28" s="334">
        <v>2</v>
      </c>
      <c r="BU28" s="335"/>
      <c r="BV28" s="320"/>
      <c r="BW28" s="321"/>
      <c r="BX28" s="301"/>
      <c r="BY28" s="301"/>
      <c r="BZ28" s="301"/>
      <c r="CA28" s="301"/>
      <c r="CB28" s="301"/>
      <c r="CC28" s="321"/>
      <c r="CD28" s="306"/>
      <c r="CE28" s="307"/>
      <c r="CF28" s="306"/>
      <c r="CG28" s="290"/>
      <c r="CH28" s="290"/>
      <c r="CI28" s="290"/>
      <c r="CJ28" s="290"/>
      <c r="CK28" s="290"/>
      <c r="CL28" s="290"/>
      <c r="CM28" s="290"/>
      <c r="CN28" s="290"/>
      <c r="CO28" s="290"/>
      <c r="CP28" s="290"/>
      <c r="CQ28" s="290"/>
      <c r="CR28" s="290"/>
      <c r="CS28" s="290"/>
      <c r="CT28" s="290"/>
      <c r="CU28" s="307"/>
      <c r="CV28" s="290"/>
      <c r="CW28" s="291"/>
      <c r="CX28" s="291"/>
      <c r="CY28" s="291"/>
      <c r="CZ28" s="292"/>
      <c r="DA28" s="6"/>
      <c r="DB28" s="6"/>
    </row>
    <row r="29" spans="1:106" x14ac:dyDescent="0.2">
      <c r="A29" s="325">
        <v>4</v>
      </c>
      <c r="B29" s="326"/>
      <c r="C29" s="343">
        <v>13</v>
      </c>
      <c r="D29" s="336"/>
      <c r="E29" s="336"/>
      <c r="F29" s="336"/>
      <c r="G29" s="343">
        <v>579</v>
      </c>
      <c r="H29" s="336"/>
      <c r="I29" s="336"/>
      <c r="J29" s="336"/>
      <c r="K29" s="336">
        <v>1047898</v>
      </c>
      <c r="L29" s="336"/>
      <c r="M29" s="336"/>
      <c r="N29" s="336"/>
      <c r="O29" s="336"/>
      <c r="P29" s="345" t="s">
        <v>97</v>
      </c>
      <c r="Q29" s="345"/>
      <c r="R29" s="345"/>
      <c r="S29" s="345"/>
      <c r="T29" s="345"/>
      <c r="U29" s="345"/>
      <c r="V29" s="345"/>
      <c r="W29" s="346" t="s">
        <v>238</v>
      </c>
      <c r="X29" s="347"/>
      <c r="Y29" s="347"/>
      <c r="Z29" s="347"/>
      <c r="AA29" s="347"/>
      <c r="AB29" s="347"/>
      <c r="AC29" s="347"/>
      <c r="AD29" s="347"/>
      <c r="AE29" s="348"/>
      <c r="AF29" s="345" t="s">
        <v>329</v>
      </c>
      <c r="AG29" s="345"/>
      <c r="AH29" s="345"/>
      <c r="AI29" s="345"/>
      <c r="AJ29" s="345"/>
      <c r="AK29" s="345"/>
      <c r="AL29" s="345"/>
      <c r="AM29" s="345"/>
      <c r="AN29" s="345"/>
      <c r="AO29" s="343">
        <v>6</v>
      </c>
      <c r="AP29" s="336"/>
      <c r="AQ29" s="352">
        <v>2008</v>
      </c>
      <c r="AR29" s="356"/>
      <c r="AS29" s="357"/>
      <c r="AT29" s="343">
        <v>10</v>
      </c>
      <c r="AU29" s="336"/>
      <c r="AV29" s="343">
        <v>4</v>
      </c>
      <c r="AW29" s="336"/>
      <c r="AX29" s="336" t="s">
        <v>132</v>
      </c>
      <c r="AY29" s="336"/>
      <c r="AZ29" s="355">
        <v>4</v>
      </c>
      <c r="BA29" s="355"/>
      <c r="BB29" s="355">
        <v>2</v>
      </c>
      <c r="BC29" s="355"/>
      <c r="BD29" s="355">
        <v>2</v>
      </c>
      <c r="BE29" s="355"/>
      <c r="BF29" s="336" t="s">
        <v>317</v>
      </c>
      <c r="BG29" s="336"/>
      <c r="BH29" s="355">
        <v>5</v>
      </c>
      <c r="BI29" s="355"/>
      <c r="BJ29" s="296" t="s">
        <v>317</v>
      </c>
      <c r="BK29" s="297"/>
      <c r="BL29" s="338"/>
      <c r="BM29" s="339"/>
      <c r="BN29" s="340">
        <v>2016</v>
      </c>
      <c r="BO29" s="341"/>
      <c r="BP29" s="341"/>
      <c r="BQ29" s="341"/>
      <c r="BR29" s="342" t="s">
        <v>318</v>
      </c>
      <c r="BS29" s="334"/>
      <c r="BT29" s="334">
        <v>6</v>
      </c>
      <c r="BU29" s="335"/>
      <c r="BV29" s="320"/>
      <c r="BW29" s="321"/>
      <c r="BX29" s="301"/>
      <c r="BY29" s="301"/>
      <c r="BZ29" s="301"/>
      <c r="CA29" s="301"/>
      <c r="CB29" s="301"/>
      <c r="CC29" s="321"/>
      <c r="CD29" s="306"/>
      <c r="CE29" s="307"/>
      <c r="CF29" s="306"/>
      <c r="CG29" s="290"/>
      <c r="CH29" s="290"/>
      <c r="CI29" s="290"/>
      <c r="CJ29" s="290"/>
      <c r="CK29" s="290"/>
      <c r="CL29" s="290"/>
      <c r="CM29" s="290"/>
      <c r="CN29" s="290"/>
      <c r="CO29" s="290"/>
      <c r="CP29" s="290"/>
      <c r="CQ29" s="290"/>
      <c r="CR29" s="290"/>
      <c r="CS29" s="290"/>
      <c r="CT29" s="290"/>
      <c r="CU29" s="307"/>
      <c r="CV29" s="290"/>
      <c r="CW29" s="291"/>
      <c r="CX29" s="291"/>
      <c r="CY29" s="291"/>
      <c r="CZ29" s="292"/>
      <c r="DA29" s="6"/>
      <c r="DB29" s="6"/>
    </row>
    <row r="30" spans="1:106" x14ac:dyDescent="0.2">
      <c r="A30" s="325">
        <v>5</v>
      </c>
      <c r="B30" s="326"/>
      <c r="C30" s="343">
        <v>13</v>
      </c>
      <c r="D30" s="336"/>
      <c r="E30" s="336"/>
      <c r="F30" s="336"/>
      <c r="G30" s="343">
        <v>579</v>
      </c>
      <c r="H30" s="336"/>
      <c r="I30" s="336"/>
      <c r="J30" s="336"/>
      <c r="K30" s="336">
        <v>1047899</v>
      </c>
      <c r="L30" s="336"/>
      <c r="M30" s="336"/>
      <c r="N30" s="336"/>
      <c r="O30" s="336"/>
      <c r="P30" s="345" t="s">
        <v>239</v>
      </c>
      <c r="Q30" s="345"/>
      <c r="R30" s="345"/>
      <c r="S30" s="345"/>
      <c r="T30" s="345"/>
      <c r="U30" s="345"/>
      <c r="V30" s="345"/>
      <c r="W30" s="346" t="s">
        <v>240</v>
      </c>
      <c r="X30" s="347"/>
      <c r="Y30" s="347"/>
      <c r="Z30" s="347"/>
      <c r="AA30" s="347"/>
      <c r="AB30" s="347"/>
      <c r="AC30" s="347"/>
      <c r="AD30" s="347"/>
      <c r="AE30" s="348"/>
      <c r="AF30" s="345" t="s">
        <v>329</v>
      </c>
      <c r="AG30" s="345"/>
      <c r="AH30" s="345"/>
      <c r="AI30" s="345"/>
      <c r="AJ30" s="345"/>
      <c r="AK30" s="345"/>
      <c r="AL30" s="345"/>
      <c r="AM30" s="345"/>
      <c r="AN30" s="345"/>
      <c r="AO30" s="343">
        <v>5</v>
      </c>
      <c r="AP30" s="336"/>
      <c r="AQ30" s="352">
        <v>2009</v>
      </c>
      <c r="AR30" s="356"/>
      <c r="AS30" s="357"/>
      <c r="AT30" s="343">
        <v>6</v>
      </c>
      <c r="AU30" s="336"/>
      <c r="AV30" s="343">
        <v>5</v>
      </c>
      <c r="AW30" s="336"/>
      <c r="AX30" s="336" t="s">
        <v>132</v>
      </c>
      <c r="AY30" s="336"/>
      <c r="AZ30" s="344"/>
      <c r="BA30" s="344"/>
      <c r="BB30" s="355">
        <v>2</v>
      </c>
      <c r="BC30" s="355"/>
      <c r="BD30" s="355">
        <v>1</v>
      </c>
      <c r="BE30" s="355"/>
      <c r="BF30" s="336" t="s">
        <v>317</v>
      </c>
      <c r="BG30" s="336"/>
      <c r="BH30" s="355">
        <v>4</v>
      </c>
      <c r="BI30" s="355"/>
      <c r="BJ30" s="296" t="s">
        <v>317</v>
      </c>
      <c r="BK30" s="297"/>
      <c r="BL30" s="338"/>
      <c r="BM30" s="339"/>
      <c r="BN30" s="340">
        <v>2017</v>
      </c>
      <c r="BO30" s="341"/>
      <c r="BP30" s="341"/>
      <c r="BQ30" s="341"/>
      <c r="BR30" s="342" t="s">
        <v>321</v>
      </c>
      <c r="BS30" s="334"/>
      <c r="BT30" s="334">
        <v>5</v>
      </c>
      <c r="BU30" s="335"/>
      <c r="BV30" s="320"/>
      <c r="BW30" s="321"/>
      <c r="BX30" s="301"/>
      <c r="BY30" s="301"/>
      <c r="BZ30" s="301"/>
      <c r="CA30" s="301"/>
      <c r="CB30" s="301"/>
      <c r="CC30" s="321"/>
      <c r="CD30" s="306"/>
      <c r="CE30" s="307"/>
      <c r="CF30" s="306"/>
      <c r="CG30" s="290"/>
      <c r="CH30" s="290"/>
      <c r="CI30" s="290"/>
      <c r="CJ30" s="290"/>
      <c r="CK30" s="290"/>
      <c r="CL30" s="290"/>
      <c r="CM30" s="290"/>
      <c r="CN30" s="290"/>
      <c r="CO30" s="290"/>
      <c r="CP30" s="290"/>
      <c r="CQ30" s="290"/>
      <c r="CR30" s="290"/>
      <c r="CS30" s="290"/>
      <c r="CT30" s="290"/>
      <c r="CU30" s="307"/>
      <c r="CV30" s="290"/>
      <c r="CW30" s="291"/>
      <c r="CX30" s="291"/>
      <c r="CY30" s="291"/>
      <c r="CZ30" s="292"/>
      <c r="DA30" s="6"/>
      <c r="DB30" s="6"/>
    </row>
    <row r="31" spans="1:106" x14ac:dyDescent="0.2">
      <c r="A31" s="325">
        <v>6</v>
      </c>
      <c r="B31" s="326"/>
      <c r="C31" s="343">
        <v>13</v>
      </c>
      <c r="D31" s="336"/>
      <c r="E31" s="336"/>
      <c r="F31" s="336"/>
      <c r="G31" s="343">
        <v>579</v>
      </c>
      <c r="H31" s="336"/>
      <c r="I31" s="336"/>
      <c r="J31" s="336"/>
      <c r="K31" s="336">
        <v>1047900</v>
      </c>
      <c r="L31" s="336"/>
      <c r="M31" s="336"/>
      <c r="N31" s="336"/>
      <c r="O31" s="336"/>
      <c r="P31" s="345" t="s">
        <v>98</v>
      </c>
      <c r="Q31" s="345"/>
      <c r="R31" s="345"/>
      <c r="S31" s="345"/>
      <c r="T31" s="345"/>
      <c r="U31" s="345"/>
      <c r="V31" s="345"/>
      <c r="W31" s="346" t="s">
        <v>241</v>
      </c>
      <c r="X31" s="347"/>
      <c r="Y31" s="347"/>
      <c r="Z31" s="347"/>
      <c r="AA31" s="347"/>
      <c r="AB31" s="347"/>
      <c r="AC31" s="347"/>
      <c r="AD31" s="347"/>
      <c r="AE31" s="348"/>
      <c r="AF31" s="345" t="s">
        <v>329</v>
      </c>
      <c r="AG31" s="345"/>
      <c r="AH31" s="345"/>
      <c r="AI31" s="345"/>
      <c r="AJ31" s="345"/>
      <c r="AK31" s="345"/>
      <c r="AL31" s="345"/>
      <c r="AM31" s="345"/>
      <c r="AN31" s="345"/>
      <c r="AO31" s="343">
        <v>4</v>
      </c>
      <c r="AP31" s="336"/>
      <c r="AQ31" s="352">
        <v>2010</v>
      </c>
      <c r="AR31" s="356"/>
      <c r="AS31" s="357"/>
      <c r="AT31" s="343">
        <v>8</v>
      </c>
      <c r="AU31" s="336"/>
      <c r="AV31" s="343">
        <v>6</v>
      </c>
      <c r="AW31" s="336"/>
      <c r="AX31" s="336" t="s">
        <v>132</v>
      </c>
      <c r="AY31" s="336"/>
      <c r="AZ31" s="344"/>
      <c r="BA31" s="344"/>
      <c r="BB31" s="344"/>
      <c r="BC31" s="344"/>
      <c r="BD31" s="344"/>
      <c r="BE31" s="344"/>
      <c r="BF31" s="336" t="s">
        <v>322</v>
      </c>
      <c r="BG31" s="336"/>
      <c r="BH31" s="355">
        <v>3</v>
      </c>
      <c r="BI31" s="355"/>
      <c r="BJ31" s="296" t="s">
        <v>317</v>
      </c>
      <c r="BK31" s="297"/>
      <c r="BL31" s="338"/>
      <c r="BM31" s="339"/>
      <c r="BN31" s="340">
        <v>2018</v>
      </c>
      <c r="BO31" s="341"/>
      <c r="BP31" s="341"/>
      <c r="BQ31" s="341"/>
      <c r="BR31" s="342" t="s">
        <v>320</v>
      </c>
      <c r="BS31" s="334"/>
      <c r="BT31" s="334">
        <v>4</v>
      </c>
      <c r="BU31" s="335"/>
      <c r="BV31" s="320"/>
      <c r="BW31" s="321"/>
      <c r="BX31" s="301"/>
      <c r="BY31" s="301"/>
      <c r="BZ31" s="301"/>
      <c r="CA31" s="301"/>
      <c r="CB31" s="301"/>
      <c r="CC31" s="321"/>
      <c r="CD31" s="306"/>
      <c r="CE31" s="307"/>
      <c r="CF31" s="306"/>
      <c r="CG31" s="290"/>
      <c r="CH31" s="290"/>
      <c r="CI31" s="290"/>
      <c r="CJ31" s="290"/>
      <c r="CK31" s="290"/>
      <c r="CL31" s="290"/>
      <c r="CM31" s="290"/>
      <c r="CN31" s="290"/>
      <c r="CO31" s="290"/>
      <c r="CP31" s="290"/>
      <c r="CQ31" s="290"/>
      <c r="CR31" s="290"/>
      <c r="CS31" s="290"/>
      <c r="CT31" s="290"/>
      <c r="CU31" s="307"/>
      <c r="CV31" s="290"/>
      <c r="CW31" s="291"/>
      <c r="CX31" s="291"/>
      <c r="CY31" s="291"/>
      <c r="CZ31" s="292"/>
      <c r="DA31" s="6"/>
      <c r="DB31" s="6"/>
    </row>
    <row r="32" spans="1:106" x14ac:dyDescent="0.2">
      <c r="A32" s="325">
        <v>7</v>
      </c>
      <c r="B32" s="326"/>
      <c r="C32" s="343">
        <v>13</v>
      </c>
      <c r="D32" s="336"/>
      <c r="E32" s="336"/>
      <c r="F32" s="336"/>
      <c r="G32" s="343">
        <v>579</v>
      </c>
      <c r="H32" s="336"/>
      <c r="I32" s="336"/>
      <c r="J32" s="336"/>
      <c r="K32" s="336">
        <v>1047901</v>
      </c>
      <c r="L32" s="336"/>
      <c r="M32" s="336"/>
      <c r="N32" s="336"/>
      <c r="O32" s="336"/>
      <c r="P32" s="345" t="s">
        <v>242</v>
      </c>
      <c r="Q32" s="345"/>
      <c r="R32" s="345"/>
      <c r="S32" s="345"/>
      <c r="T32" s="345"/>
      <c r="U32" s="345"/>
      <c r="V32" s="345"/>
      <c r="W32" s="346" t="s">
        <v>243</v>
      </c>
      <c r="X32" s="347"/>
      <c r="Y32" s="347"/>
      <c r="Z32" s="347"/>
      <c r="AA32" s="347"/>
      <c r="AB32" s="347"/>
      <c r="AC32" s="347"/>
      <c r="AD32" s="347"/>
      <c r="AE32" s="348"/>
      <c r="AF32" s="345" t="s">
        <v>330</v>
      </c>
      <c r="AG32" s="345"/>
      <c r="AH32" s="345"/>
      <c r="AI32" s="345"/>
      <c r="AJ32" s="345"/>
      <c r="AK32" s="345"/>
      <c r="AL32" s="345"/>
      <c r="AM32" s="345"/>
      <c r="AN32" s="345"/>
      <c r="AO32" s="343">
        <v>6</v>
      </c>
      <c r="AP32" s="336"/>
      <c r="AQ32" s="352">
        <v>2008</v>
      </c>
      <c r="AR32" s="356"/>
      <c r="AS32" s="357"/>
      <c r="AT32" s="343">
        <v>9</v>
      </c>
      <c r="AU32" s="336"/>
      <c r="AV32" s="343">
        <v>7</v>
      </c>
      <c r="AW32" s="336"/>
      <c r="AX32" s="336" t="s">
        <v>132</v>
      </c>
      <c r="AY32" s="336"/>
      <c r="AZ32" s="344"/>
      <c r="BA32" s="344"/>
      <c r="BB32" s="355">
        <v>3</v>
      </c>
      <c r="BC32" s="355"/>
      <c r="BD32" s="355">
        <v>1</v>
      </c>
      <c r="BE32" s="355"/>
      <c r="BF32" s="336" t="s">
        <v>322</v>
      </c>
      <c r="BG32" s="336"/>
      <c r="BH32" s="355">
        <v>1</v>
      </c>
      <c r="BI32" s="355"/>
      <c r="BJ32" s="296" t="s">
        <v>317</v>
      </c>
      <c r="BK32" s="297"/>
      <c r="BL32" s="338"/>
      <c r="BM32" s="339"/>
      <c r="BN32" s="340">
        <v>2019</v>
      </c>
      <c r="BO32" s="341"/>
      <c r="BP32" s="341"/>
      <c r="BQ32" s="341"/>
      <c r="BR32" s="342" t="s">
        <v>318</v>
      </c>
      <c r="BS32" s="334"/>
      <c r="BT32" s="334">
        <v>6</v>
      </c>
      <c r="BU32" s="335"/>
      <c r="BV32" s="320"/>
      <c r="BW32" s="321"/>
      <c r="BX32" s="301"/>
      <c r="BY32" s="301"/>
      <c r="BZ32" s="301"/>
      <c r="CA32" s="301"/>
      <c r="CB32" s="301"/>
      <c r="CC32" s="321"/>
      <c r="CD32" s="306"/>
      <c r="CE32" s="307"/>
      <c r="CF32" s="306"/>
      <c r="CG32" s="290"/>
      <c r="CH32" s="290"/>
      <c r="CI32" s="290"/>
      <c r="CJ32" s="290"/>
      <c r="CK32" s="290"/>
      <c r="CL32" s="290"/>
      <c r="CM32" s="290"/>
      <c r="CN32" s="290"/>
      <c r="CO32" s="290"/>
      <c r="CP32" s="290"/>
      <c r="CQ32" s="290"/>
      <c r="CR32" s="290"/>
      <c r="CS32" s="290"/>
      <c r="CT32" s="290"/>
      <c r="CU32" s="307"/>
      <c r="CV32" s="290"/>
      <c r="CW32" s="291"/>
      <c r="CX32" s="291"/>
      <c r="CY32" s="291"/>
      <c r="CZ32" s="292"/>
      <c r="DA32" s="6"/>
      <c r="DB32" s="6"/>
    </row>
    <row r="33" spans="1:106" x14ac:dyDescent="0.2">
      <c r="A33" s="325">
        <v>8</v>
      </c>
      <c r="B33" s="326"/>
      <c r="C33" s="343">
        <v>13</v>
      </c>
      <c r="D33" s="336"/>
      <c r="E33" s="336"/>
      <c r="F33" s="336"/>
      <c r="G33" s="343">
        <v>579</v>
      </c>
      <c r="H33" s="336"/>
      <c r="I33" s="336"/>
      <c r="J33" s="336"/>
      <c r="K33" s="343">
        <v>1047902</v>
      </c>
      <c r="L33" s="336"/>
      <c r="M33" s="336"/>
      <c r="N33" s="336"/>
      <c r="O33" s="336"/>
      <c r="P33" s="345" t="s">
        <v>244</v>
      </c>
      <c r="Q33" s="345"/>
      <c r="R33" s="345"/>
      <c r="S33" s="345"/>
      <c r="T33" s="345"/>
      <c r="U33" s="345"/>
      <c r="V33" s="345"/>
      <c r="W33" s="346" t="s">
        <v>245</v>
      </c>
      <c r="X33" s="347"/>
      <c r="Y33" s="347"/>
      <c r="Z33" s="347"/>
      <c r="AA33" s="347"/>
      <c r="AB33" s="347"/>
      <c r="AC33" s="347"/>
      <c r="AD33" s="347"/>
      <c r="AE33" s="348"/>
      <c r="AF33" s="345" t="s">
        <v>331</v>
      </c>
      <c r="AG33" s="345"/>
      <c r="AH33" s="345"/>
      <c r="AI33" s="345"/>
      <c r="AJ33" s="345"/>
      <c r="AK33" s="345"/>
      <c r="AL33" s="345"/>
      <c r="AM33" s="345"/>
      <c r="AN33" s="345"/>
      <c r="AO33" s="343">
        <v>5</v>
      </c>
      <c r="AP33" s="336"/>
      <c r="AQ33" s="352">
        <v>2009</v>
      </c>
      <c r="AR33" s="356"/>
      <c r="AS33" s="357"/>
      <c r="AT33" s="343">
        <v>7</v>
      </c>
      <c r="AU33" s="336"/>
      <c r="AV33" s="343">
        <v>8</v>
      </c>
      <c r="AW33" s="336"/>
      <c r="AX33" s="336" t="s">
        <v>133</v>
      </c>
      <c r="AY33" s="336"/>
      <c r="AZ33" s="355">
        <v>5</v>
      </c>
      <c r="BA33" s="355"/>
      <c r="BB33" s="355">
        <v>3</v>
      </c>
      <c r="BC33" s="355"/>
      <c r="BD33" s="355">
        <v>2</v>
      </c>
      <c r="BE33" s="355"/>
      <c r="BF33" s="336" t="s">
        <v>322</v>
      </c>
      <c r="BG33" s="336"/>
      <c r="BH33" s="355">
        <v>2</v>
      </c>
      <c r="BI33" s="355"/>
      <c r="BJ33" s="296" t="s">
        <v>317</v>
      </c>
      <c r="BK33" s="297"/>
      <c r="BL33" s="338"/>
      <c r="BM33" s="339"/>
      <c r="BN33" s="340">
        <v>2018</v>
      </c>
      <c r="BO33" s="341"/>
      <c r="BP33" s="341"/>
      <c r="BQ33" s="341"/>
      <c r="BR33" s="342" t="s">
        <v>320</v>
      </c>
      <c r="BS33" s="334"/>
      <c r="BT33" s="334">
        <v>4</v>
      </c>
      <c r="BU33" s="335"/>
      <c r="BV33" s="320"/>
      <c r="BW33" s="321"/>
      <c r="BX33" s="301"/>
      <c r="BY33" s="301"/>
      <c r="BZ33" s="301"/>
      <c r="CA33" s="301"/>
      <c r="CB33" s="301"/>
      <c r="CC33" s="321"/>
      <c r="CD33" s="306"/>
      <c r="CE33" s="307"/>
      <c r="CF33" s="306"/>
      <c r="CG33" s="290"/>
      <c r="CH33" s="290"/>
      <c r="CI33" s="290"/>
      <c r="CJ33" s="290"/>
      <c r="CK33" s="290"/>
      <c r="CL33" s="290"/>
      <c r="CM33" s="290"/>
      <c r="CN33" s="290"/>
      <c r="CO33" s="290"/>
      <c r="CP33" s="290"/>
      <c r="CQ33" s="290"/>
      <c r="CR33" s="290"/>
      <c r="CS33" s="290"/>
      <c r="CT33" s="290"/>
      <c r="CU33" s="307"/>
      <c r="CV33" s="290"/>
      <c r="CW33" s="291"/>
      <c r="CX33" s="291"/>
      <c r="CY33" s="291"/>
      <c r="CZ33" s="292"/>
      <c r="DA33" s="6"/>
      <c r="DB33" s="6"/>
    </row>
    <row r="34" spans="1:106" x14ac:dyDescent="0.2">
      <c r="A34" s="325">
        <v>9</v>
      </c>
      <c r="B34" s="326"/>
      <c r="C34" s="343">
        <v>13</v>
      </c>
      <c r="D34" s="336"/>
      <c r="E34" s="336"/>
      <c r="F34" s="336"/>
      <c r="G34" s="343">
        <v>579</v>
      </c>
      <c r="H34" s="336"/>
      <c r="I34" s="336"/>
      <c r="J34" s="336"/>
      <c r="K34" s="336">
        <v>1047903</v>
      </c>
      <c r="L34" s="336"/>
      <c r="M34" s="336"/>
      <c r="N34" s="336"/>
      <c r="O34" s="336"/>
      <c r="P34" s="345" t="s">
        <v>99</v>
      </c>
      <c r="Q34" s="345"/>
      <c r="R34" s="345"/>
      <c r="S34" s="345"/>
      <c r="T34" s="345"/>
      <c r="U34" s="345"/>
      <c r="V34" s="345"/>
      <c r="W34" s="346" t="s">
        <v>246</v>
      </c>
      <c r="X34" s="347"/>
      <c r="Y34" s="347"/>
      <c r="Z34" s="347"/>
      <c r="AA34" s="347"/>
      <c r="AB34" s="347"/>
      <c r="AC34" s="347"/>
      <c r="AD34" s="347"/>
      <c r="AE34" s="348"/>
      <c r="AF34" s="345" t="s">
        <v>332</v>
      </c>
      <c r="AG34" s="345"/>
      <c r="AH34" s="345"/>
      <c r="AI34" s="345"/>
      <c r="AJ34" s="345"/>
      <c r="AK34" s="345"/>
      <c r="AL34" s="345"/>
      <c r="AM34" s="345"/>
      <c r="AN34" s="345"/>
      <c r="AO34" s="343">
        <v>4</v>
      </c>
      <c r="AP34" s="336"/>
      <c r="AQ34" s="352">
        <v>2010</v>
      </c>
      <c r="AR34" s="356"/>
      <c r="AS34" s="357"/>
      <c r="AT34" s="343">
        <v>8</v>
      </c>
      <c r="AU34" s="336"/>
      <c r="AV34" s="343">
        <v>9</v>
      </c>
      <c r="AW34" s="336"/>
      <c r="AX34" s="336" t="s">
        <v>132</v>
      </c>
      <c r="AY34" s="336"/>
      <c r="AZ34" s="355">
        <v>6</v>
      </c>
      <c r="BA34" s="355"/>
      <c r="BB34" s="344"/>
      <c r="BC34" s="344"/>
      <c r="BD34" s="344"/>
      <c r="BE34" s="344"/>
      <c r="BF34" s="358"/>
      <c r="BG34" s="358"/>
      <c r="BH34" s="344"/>
      <c r="BI34" s="344"/>
      <c r="BJ34" s="296" t="s">
        <v>317</v>
      </c>
      <c r="BK34" s="297"/>
      <c r="BL34" s="338"/>
      <c r="BM34" s="339"/>
      <c r="BN34" s="300"/>
      <c r="BO34" s="301"/>
      <c r="BP34" s="301"/>
      <c r="BQ34" s="302"/>
      <c r="BR34" s="290"/>
      <c r="BS34" s="303"/>
      <c r="BT34" s="334">
        <v>0</v>
      </c>
      <c r="BU34" s="335"/>
      <c r="BV34" s="320"/>
      <c r="BW34" s="321"/>
      <c r="BX34" s="301"/>
      <c r="BY34" s="301"/>
      <c r="BZ34" s="301"/>
      <c r="CA34" s="301"/>
      <c r="CB34" s="301"/>
      <c r="CC34" s="321"/>
      <c r="CD34" s="306"/>
      <c r="CE34" s="307"/>
      <c r="CF34" s="306"/>
      <c r="CG34" s="290"/>
      <c r="CH34" s="290"/>
      <c r="CI34" s="290"/>
      <c r="CJ34" s="290"/>
      <c r="CK34" s="290"/>
      <c r="CL34" s="290"/>
      <c r="CM34" s="290"/>
      <c r="CN34" s="290"/>
      <c r="CO34" s="290"/>
      <c r="CP34" s="290"/>
      <c r="CQ34" s="290"/>
      <c r="CR34" s="290"/>
      <c r="CS34" s="290"/>
      <c r="CT34" s="290"/>
      <c r="CU34" s="307"/>
      <c r="CV34" s="290"/>
      <c r="CW34" s="291"/>
      <c r="CX34" s="291"/>
      <c r="CY34" s="291"/>
      <c r="CZ34" s="292"/>
      <c r="DA34" s="6"/>
      <c r="DB34" s="6"/>
    </row>
    <row r="35" spans="1:106" x14ac:dyDescent="0.2">
      <c r="A35" s="325">
        <v>10</v>
      </c>
      <c r="B35" s="326"/>
      <c r="C35" s="343">
        <v>13</v>
      </c>
      <c r="D35" s="336"/>
      <c r="E35" s="336"/>
      <c r="F35" s="336"/>
      <c r="G35" s="343">
        <v>579</v>
      </c>
      <c r="H35" s="336"/>
      <c r="I35" s="336"/>
      <c r="J35" s="336"/>
      <c r="K35" s="336">
        <v>1047904</v>
      </c>
      <c r="L35" s="336"/>
      <c r="M35" s="336"/>
      <c r="N35" s="336"/>
      <c r="O35" s="336"/>
      <c r="P35" s="345" t="s">
        <v>247</v>
      </c>
      <c r="Q35" s="345"/>
      <c r="R35" s="345"/>
      <c r="S35" s="345"/>
      <c r="T35" s="345"/>
      <c r="U35" s="345"/>
      <c r="V35" s="345"/>
      <c r="W35" s="346" t="s">
        <v>248</v>
      </c>
      <c r="X35" s="347"/>
      <c r="Y35" s="347"/>
      <c r="Z35" s="347"/>
      <c r="AA35" s="347"/>
      <c r="AB35" s="347"/>
      <c r="AC35" s="347"/>
      <c r="AD35" s="347"/>
      <c r="AE35" s="348"/>
      <c r="AF35" s="345" t="s">
        <v>332</v>
      </c>
      <c r="AG35" s="345"/>
      <c r="AH35" s="345"/>
      <c r="AI35" s="345"/>
      <c r="AJ35" s="345"/>
      <c r="AK35" s="345"/>
      <c r="AL35" s="345"/>
      <c r="AM35" s="345"/>
      <c r="AN35" s="345"/>
      <c r="AO35" s="343">
        <v>6</v>
      </c>
      <c r="AP35" s="336"/>
      <c r="AQ35" s="352">
        <v>2008</v>
      </c>
      <c r="AR35" s="356"/>
      <c r="AS35" s="357"/>
      <c r="AT35" s="343">
        <v>9</v>
      </c>
      <c r="AU35" s="336"/>
      <c r="AV35" s="343">
        <v>10</v>
      </c>
      <c r="AW35" s="336"/>
      <c r="AX35" s="336" t="s">
        <v>132</v>
      </c>
      <c r="AY35" s="336"/>
      <c r="AZ35" s="344"/>
      <c r="BA35" s="344"/>
      <c r="BB35" s="344"/>
      <c r="BC35" s="344"/>
      <c r="BD35" s="344"/>
      <c r="BE35" s="344"/>
      <c r="BF35" s="336" t="s">
        <v>322</v>
      </c>
      <c r="BG35" s="336"/>
      <c r="BH35" s="355">
        <v>4</v>
      </c>
      <c r="BI35" s="355"/>
      <c r="BJ35" s="296" t="s">
        <v>317</v>
      </c>
      <c r="BK35" s="297"/>
      <c r="BL35" s="338"/>
      <c r="BM35" s="339"/>
      <c r="BN35" s="340">
        <v>2016</v>
      </c>
      <c r="BO35" s="341"/>
      <c r="BP35" s="341"/>
      <c r="BQ35" s="341"/>
      <c r="BR35" s="342" t="s">
        <v>318</v>
      </c>
      <c r="BS35" s="334"/>
      <c r="BT35" s="334">
        <v>6</v>
      </c>
      <c r="BU35" s="335"/>
      <c r="BV35" s="320"/>
      <c r="BW35" s="321"/>
      <c r="BX35" s="301"/>
      <c r="BY35" s="301"/>
      <c r="BZ35" s="301"/>
      <c r="CA35" s="301"/>
      <c r="CB35" s="301"/>
      <c r="CC35" s="321"/>
      <c r="CD35" s="306"/>
      <c r="CE35" s="307"/>
      <c r="CF35" s="306"/>
      <c r="CG35" s="290"/>
      <c r="CH35" s="290"/>
      <c r="CI35" s="290"/>
      <c r="CJ35" s="290"/>
      <c r="CK35" s="290"/>
      <c r="CL35" s="290"/>
      <c r="CM35" s="290"/>
      <c r="CN35" s="290"/>
      <c r="CO35" s="290"/>
      <c r="CP35" s="290"/>
      <c r="CQ35" s="290"/>
      <c r="CR35" s="290"/>
      <c r="CS35" s="290"/>
      <c r="CT35" s="290"/>
      <c r="CU35" s="307"/>
      <c r="CV35" s="290"/>
      <c r="CW35" s="291"/>
      <c r="CX35" s="291"/>
      <c r="CY35" s="291"/>
      <c r="CZ35" s="292"/>
      <c r="DA35" s="6"/>
      <c r="DB35" s="6"/>
    </row>
    <row r="36" spans="1:106" x14ac:dyDescent="0.2">
      <c r="A36" s="325">
        <v>11</v>
      </c>
      <c r="B36" s="326"/>
      <c r="C36" s="343">
        <v>13</v>
      </c>
      <c r="D36" s="336"/>
      <c r="E36" s="336"/>
      <c r="F36" s="336"/>
      <c r="G36" s="343">
        <v>579</v>
      </c>
      <c r="H36" s="336"/>
      <c r="I36" s="336"/>
      <c r="J36" s="336"/>
      <c r="K36" s="343">
        <v>1047998</v>
      </c>
      <c r="L36" s="336"/>
      <c r="M36" s="336"/>
      <c r="N36" s="336"/>
      <c r="O36" s="336"/>
      <c r="P36" s="345" t="s">
        <v>249</v>
      </c>
      <c r="Q36" s="345"/>
      <c r="R36" s="345"/>
      <c r="S36" s="345"/>
      <c r="T36" s="345"/>
      <c r="U36" s="345"/>
      <c r="V36" s="345"/>
      <c r="W36" s="346" t="s">
        <v>250</v>
      </c>
      <c r="X36" s="347"/>
      <c r="Y36" s="347"/>
      <c r="Z36" s="347"/>
      <c r="AA36" s="347"/>
      <c r="AB36" s="347"/>
      <c r="AC36" s="347"/>
      <c r="AD36" s="347"/>
      <c r="AE36" s="348"/>
      <c r="AF36" s="345" t="s">
        <v>331</v>
      </c>
      <c r="AG36" s="345"/>
      <c r="AH36" s="345"/>
      <c r="AI36" s="345"/>
      <c r="AJ36" s="345"/>
      <c r="AK36" s="345"/>
      <c r="AL36" s="345"/>
      <c r="AM36" s="345"/>
      <c r="AN36" s="345"/>
      <c r="AO36" s="343">
        <v>5</v>
      </c>
      <c r="AP36" s="336"/>
      <c r="AQ36" s="352">
        <v>2010</v>
      </c>
      <c r="AR36" s="353"/>
      <c r="AS36" s="354"/>
      <c r="AT36" s="343">
        <v>2</v>
      </c>
      <c r="AU36" s="336"/>
      <c r="AV36" s="343">
        <v>3</v>
      </c>
      <c r="AW36" s="336"/>
      <c r="AX36" s="336" t="s">
        <v>132</v>
      </c>
      <c r="AY36" s="336"/>
      <c r="AZ36" s="344"/>
      <c r="BA36" s="344"/>
      <c r="BB36" s="344"/>
      <c r="BC36" s="344"/>
      <c r="BD36" s="344"/>
      <c r="BE36" s="344"/>
      <c r="BF36" s="336" t="s">
        <v>322</v>
      </c>
      <c r="BG36" s="336"/>
      <c r="BH36" s="337" t="s">
        <v>323</v>
      </c>
      <c r="BI36" s="337"/>
      <c r="BJ36" s="296" t="s">
        <v>317</v>
      </c>
      <c r="BK36" s="297"/>
      <c r="BL36" s="338"/>
      <c r="BM36" s="339"/>
      <c r="BN36" s="340">
        <v>2017</v>
      </c>
      <c r="BO36" s="341"/>
      <c r="BP36" s="341"/>
      <c r="BQ36" s="341"/>
      <c r="BR36" s="342" t="s">
        <v>321</v>
      </c>
      <c r="BS36" s="334"/>
      <c r="BT36" s="334">
        <v>5</v>
      </c>
      <c r="BU36" s="335"/>
      <c r="BV36" s="320"/>
      <c r="BW36" s="321"/>
      <c r="BX36" s="301"/>
      <c r="BY36" s="301"/>
      <c r="BZ36" s="301"/>
      <c r="CA36" s="301"/>
      <c r="CB36" s="301"/>
      <c r="CC36" s="321"/>
      <c r="CD36" s="306"/>
      <c r="CE36" s="307"/>
      <c r="CF36" s="306"/>
      <c r="CG36" s="290"/>
      <c r="CH36" s="290"/>
      <c r="CI36" s="290"/>
      <c r="CJ36" s="290"/>
      <c r="CK36" s="290"/>
      <c r="CL36" s="290"/>
      <c r="CM36" s="290"/>
      <c r="CN36" s="290"/>
      <c r="CO36" s="290"/>
      <c r="CP36" s="290"/>
      <c r="CQ36" s="290"/>
      <c r="CR36" s="290"/>
      <c r="CS36" s="290"/>
      <c r="CT36" s="290"/>
      <c r="CU36" s="307"/>
      <c r="CV36" s="290"/>
      <c r="CW36" s="291"/>
      <c r="CX36" s="291"/>
      <c r="CY36" s="291"/>
      <c r="CZ36" s="292"/>
      <c r="DA36" s="6"/>
      <c r="DB36" s="6"/>
    </row>
    <row r="37" spans="1:106" x14ac:dyDescent="0.2">
      <c r="A37" s="325">
        <v>12</v>
      </c>
      <c r="B37" s="326"/>
      <c r="C37" s="343">
        <v>13</v>
      </c>
      <c r="D37" s="336"/>
      <c r="E37" s="336"/>
      <c r="F37" s="336"/>
      <c r="G37" s="343">
        <v>579</v>
      </c>
      <c r="H37" s="336"/>
      <c r="I37" s="336"/>
      <c r="J37" s="336"/>
      <c r="K37" s="343">
        <v>1047999</v>
      </c>
      <c r="L37" s="336"/>
      <c r="M37" s="336"/>
      <c r="N37" s="336"/>
      <c r="O37" s="336"/>
      <c r="P37" s="345" t="s">
        <v>251</v>
      </c>
      <c r="Q37" s="345"/>
      <c r="R37" s="345"/>
      <c r="S37" s="345"/>
      <c r="T37" s="345"/>
      <c r="U37" s="345"/>
      <c r="V37" s="345"/>
      <c r="W37" s="346" t="s">
        <v>252</v>
      </c>
      <c r="X37" s="347"/>
      <c r="Y37" s="347"/>
      <c r="Z37" s="347"/>
      <c r="AA37" s="347"/>
      <c r="AB37" s="347"/>
      <c r="AC37" s="347"/>
      <c r="AD37" s="347"/>
      <c r="AE37" s="348"/>
      <c r="AF37" s="345" t="s">
        <v>328</v>
      </c>
      <c r="AG37" s="345"/>
      <c r="AH37" s="345"/>
      <c r="AI37" s="345"/>
      <c r="AJ37" s="345"/>
      <c r="AK37" s="345"/>
      <c r="AL37" s="345"/>
      <c r="AM37" s="345"/>
      <c r="AN37" s="345"/>
      <c r="AO37" s="343">
        <v>6</v>
      </c>
      <c r="AP37" s="336"/>
      <c r="AQ37" s="349">
        <v>2009</v>
      </c>
      <c r="AR37" s="350"/>
      <c r="AS37" s="351"/>
      <c r="AT37" s="343">
        <v>1</v>
      </c>
      <c r="AU37" s="336"/>
      <c r="AV37" s="343">
        <v>1</v>
      </c>
      <c r="AW37" s="336"/>
      <c r="AX37" s="336" t="s">
        <v>132</v>
      </c>
      <c r="AY37" s="336"/>
      <c r="AZ37" s="344"/>
      <c r="BA37" s="344"/>
      <c r="BB37" s="344"/>
      <c r="BC37" s="344"/>
      <c r="BD37" s="344"/>
      <c r="BE37" s="344"/>
      <c r="BF37" s="336" t="s">
        <v>322</v>
      </c>
      <c r="BG37" s="336"/>
      <c r="BH37" s="337" t="s">
        <v>324</v>
      </c>
      <c r="BI37" s="337"/>
      <c r="BJ37" s="296" t="s">
        <v>317</v>
      </c>
      <c r="BK37" s="297"/>
      <c r="BL37" s="338"/>
      <c r="BM37" s="339"/>
      <c r="BN37" s="340">
        <v>2019</v>
      </c>
      <c r="BO37" s="341"/>
      <c r="BP37" s="341"/>
      <c r="BQ37" s="341"/>
      <c r="BR37" s="342" t="s">
        <v>320</v>
      </c>
      <c r="BS37" s="334"/>
      <c r="BT37" s="334">
        <v>4</v>
      </c>
      <c r="BU37" s="335"/>
      <c r="BV37" s="320"/>
      <c r="BW37" s="321"/>
      <c r="BX37" s="301"/>
      <c r="BY37" s="301"/>
      <c r="BZ37" s="301"/>
      <c r="CA37" s="301"/>
      <c r="CB37" s="301"/>
      <c r="CC37" s="321"/>
      <c r="CD37" s="306"/>
      <c r="CE37" s="307"/>
      <c r="CF37" s="306"/>
      <c r="CG37" s="290"/>
      <c r="CH37" s="290"/>
      <c r="CI37" s="290"/>
      <c r="CJ37" s="290"/>
      <c r="CK37" s="290"/>
      <c r="CL37" s="290"/>
      <c r="CM37" s="290"/>
      <c r="CN37" s="290"/>
      <c r="CO37" s="290"/>
      <c r="CP37" s="290"/>
      <c r="CQ37" s="290"/>
      <c r="CR37" s="290"/>
      <c r="CS37" s="290"/>
      <c r="CT37" s="290"/>
      <c r="CU37" s="307"/>
      <c r="CV37" s="290"/>
      <c r="CW37" s="291"/>
      <c r="CX37" s="291"/>
      <c r="CY37" s="291"/>
      <c r="CZ37" s="292"/>
      <c r="DA37" s="6"/>
      <c r="DB37" s="6"/>
    </row>
    <row r="38" spans="1:106" x14ac:dyDescent="0.2">
      <c r="A38" s="325">
        <v>13</v>
      </c>
      <c r="B38" s="326"/>
      <c r="C38" s="333"/>
      <c r="D38" s="328"/>
      <c r="E38" s="328"/>
      <c r="F38" s="328"/>
      <c r="G38" s="328"/>
      <c r="H38" s="328"/>
      <c r="I38" s="328"/>
      <c r="J38" s="328"/>
      <c r="K38" s="328"/>
      <c r="L38" s="328"/>
      <c r="M38" s="328"/>
      <c r="N38" s="328"/>
      <c r="O38" s="329"/>
      <c r="P38" s="322"/>
      <c r="Q38" s="323"/>
      <c r="R38" s="323"/>
      <c r="S38" s="323"/>
      <c r="T38" s="323"/>
      <c r="U38" s="323"/>
      <c r="V38" s="323"/>
      <c r="W38" s="330"/>
      <c r="X38" s="330"/>
      <c r="Y38" s="330"/>
      <c r="Z38" s="330"/>
      <c r="AA38" s="330"/>
      <c r="AB38" s="330"/>
      <c r="AC38" s="330"/>
      <c r="AD38" s="330"/>
      <c r="AE38" s="331"/>
      <c r="AF38" s="322"/>
      <c r="AG38" s="323"/>
      <c r="AH38" s="323"/>
      <c r="AI38" s="323"/>
      <c r="AJ38" s="323"/>
      <c r="AK38" s="323"/>
      <c r="AL38" s="323"/>
      <c r="AM38" s="323"/>
      <c r="AN38" s="324"/>
      <c r="AO38" s="293"/>
      <c r="AP38" s="295"/>
      <c r="AQ38" s="304"/>
      <c r="AR38" s="294"/>
      <c r="AS38" s="294"/>
      <c r="AT38" s="294"/>
      <c r="AU38" s="294"/>
      <c r="AV38" s="294"/>
      <c r="AW38" s="295"/>
      <c r="AX38" s="293"/>
      <c r="AY38" s="295"/>
      <c r="AZ38" s="293"/>
      <c r="BA38" s="295"/>
      <c r="BB38" s="304"/>
      <c r="BC38" s="294"/>
      <c r="BD38" s="294"/>
      <c r="BE38" s="305"/>
      <c r="BF38" s="293"/>
      <c r="BG38" s="294"/>
      <c r="BH38" s="294"/>
      <c r="BI38" s="295"/>
      <c r="BJ38" s="296" t="s">
        <v>317</v>
      </c>
      <c r="BK38" s="297"/>
      <c r="BL38" s="298"/>
      <c r="BM38" s="332"/>
      <c r="BN38" s="300"/>
      <c r="BO38" s="301"/>
      <c r="BP38" s="301"/>
      <c r="BQ38" s="302"/>
      <c r="BR38" s="290"/>
      <c r="BS38" s="303"/>
      <c r="BT38" s="318"/>
      <c r="BU38" s="319"/>
      <c r="BV38" s="320"/>
      <c r="BW38" s="321"/>
      <c r="BX38" s="301"/>
      <c r="BY38" s="301"/>
      <c r="BZ38" s="301"/>
      <c r="CA38" s="301"/>
      <c r="CB38" s="301"/>
      <c r="CC38" s="321"/>
      <c r="CD38" s="306"/>
      <c r="CE38" s="307"/>
      <c r="CF38" s="306"/>
      <c r="CG38" s="290"/>
      <c r="CH38" s="290"/>
      <c r="CI38" s="290"/>
      <c r="CJ38" s="290"/>
      <c r="CK38" s="290"/>
      <c r="CL38" s="290"/>
      <c r="CM38" s="290"/>
      <c r="CN38" s="290"/>
      <c r="CO38" s="290"/>
      <c r="CP38" s="290"/>
      <c r="CQ38" s="290"/>
      <c r="CR38" s="290"/>
      <c r="CS38" s="290"/>
      <c r="CT38" s="290"/>
      <c r="CU38" s="307"/>
      <c r="CV38" s="290"/>
      <c r="CW38" s="291"/>
      <c r="CX38" s="291"/>
      <c r="CY38" s="291"/>
      <c r="CZ38" s="292"/>
      <c r="DA38" s="6"/>
      <c r="DB38" s="6"/>
    </row>
    <row r="39" spans="1:106" x14ac:dyDescent="0.2">
      <c r="A39" s="325">
        <v>14</v>
      </c>
      <c r="B39" s="326"/>
      <c r="C39" s="327"/>
      <c r="D39" s="328"/>
      <c r="E39" s="328"/>
      <c r="F39" s="328"/>
      <c r="G39" s="328"/>
      <c r="H39" s="328"/>
      <c r="I39" s="328"/>
      <c r="J39" s="328"/>
      <c r="K39" s="328"/>
      <c r="L39" s="328"/>
      <c r="M39" s="328"/>
      <c r="N39" s="328"/>
      <c r="O39" s="329"/>
      <c r="P39" s="322"/>
      <c r="Q39" s="323"/>
      <c r="R39" s="323"/>
      <c r="S39" s="323"/>
      <c r="T39" s="323"/>
      <c r="U39" s="323"/>
      <c r="V39" s="323"/>
      <c r="W39" s="330"/>
      <c r="X39" s="330"/>
      <c r="Y39" s="330"/>
      <c r="Z39" s="330"/>
      <c r="AA39" s="330"/>
      <c r="AB39" s="330"/>
      <c r="AC39" s="330"/>
      <c r="AD39" s="330"/>
      <c r="AE39" s="331"/>
      <c r="AF39" s="322"/>
      <c r="AG39" s="323"/>
      <c r="AH39" s="323"/>
      <c r="AI39" s="323"/>
      <c r="AJ39" s="323"/>
      <c r="AK39" s="323"/>
      <c r="AL39" s="323"/>
      <c r="AM39" s="323"/>
      <c r="AN39" s="324"/>
      <c r="AO39" s="293"/>
      <c r="AP39" s="295"/>
      <c r="AQ39" s="304"/>
      <c r="AR39" s="294"/>
      <c r="AS39" s="294"/>
      <c r="AT39" s="294"/>
      <c r="AU39" s="294"/>
      <c r="AV39" s="294"/>
      <c r="AW39" s="295"/>
      <c r="AX39" s="293"/>
      <c r="AY39" s="295"/>
      <c r="AZ39" s="293"/>
      <c r="BA39" s="295"/>
      <c r="BB39" s="304"/>
      <c r="BC39" s="294"/>
      <c r="BD39" s="294"/>
      <c r="BE39" s="305"/>
      <c r="BF39" s="293"/>
      <c r="BG39" s="294"/>
      <c r="BH39" s="294"/>
      <c r="BI39" s="295"/>
      <c r="BJ39" s="296" t="s">
        <v>317</v>
      </c>
      <c r="BK39" s="297"/>
      <c r="BL39" s="298"/>
      <c r="BM39" s="299"/>
      <c r="BN39" s="300"/>
      <c r="BO39" s="301"/>
      <c r="BP39" s="301"/>
      <c r="BQ39" s="302"/>
      <c r="BR39" s="290"/>
      <c r="BS39" s="303"/>
      <c r="BT39" s="318"/>
      <c r="BU39" s="319"/>
      <c r="BV39" s="320"/>
      <c r="BW39" s="321"/>
      <c r="BX39" s="301"/>
      <c r="BY39" s="301"/>
      <c r="BZ39" s="301"/>
      <c r="CA39" s="301"/>
      <c r="CB39" s="301"/>
      <c r="CC39" s="321"/>
      <c r="CD39" s="306"/>
      <c r="CE39" s="307"/>
      <c r="CF39" s="306"/>
      <c r="CG39" s="290"/>
      <c r="CH39" s="290"/>
      <c r="CI39" s="290"/>
      <c r="CJ39" s="290"/>
      <c r="CK39" s="290"/>
      <c r="CL39" s="290"/>
      <c r="CM39" s="290"/>
      <c r="CN39" s="290"/>
      <c r="CO39" s="290"/>
      <c r="CP39" s="290"/>
      <c r="CQ39" s="290"/>
      <c r="CR39" s="290"/>
      <c r="CS39" s="290"/>
      <c r="CT39" s="290"/>
      <c r="CU39" s="307"/>
      <c r="CV39" s="290"/>
      <c r="CW39" s="291"/>
      <c r="CX39" s="291"/>
      <c r="CY39" s="291"/>
      <c r="CZ39" s="292"/>
      <c r="DA39" s="6"/>
      <c r="DB39" s="6"/>
    </row>
    <row r="40" spans="1:106" x14ac:dyDescent="0.2">
      <c r="A40" s="325">
        <v>15</v>
      </c>
      <c r="B40" s="326"/>
      <c r="C40" s="327"/>
      <c r="D40" s="328"/>
      <c r="E40" s="328"/>
      <c r="F40" s="328"/>
      <c r="G40" s="328"/>
      <c r="H40" s="328"/>
      <c r="I40" s="328"/>
      <c r="J40" s="328"/>
      <c r="K40" s="328"/>
      <c r="L40" s="328"/>
      <c r="M40" s="328"/>
      <c r="N40" s="328"/>
      <c r="O40" s="329"/>
      <c r="P40" s="322"/>
      <c r="Q40" s="323"/>
      <c r="R40" s="323"/>
      <c r="S40" s="323"/>
      <c r="T40" s="323"/>
      <c r="U40" s="323"/>
      <c r="V40" s="323"/>
      <c r="W40" s="330"/>
      <c r="X40" s="330"/>
      <c r="Y40" s="330"/>
      <c r="Z40" s="330"/>
      <c r="AA40" s="330"/>
      <c r="AB40" s="330"/>
      <c r="AC40" s="330"/>
      <c r="AD40" s="330"/>
      <c r="AE40" s="331"/>
      <c r="AF40" s="322"/>
      <c r="AG40" s="323"/>
      <c r="AH40" s="323"/>
      <c r="AI40" s="323"/>
      <c r="AJ40" s="323"/>
      <c r="AK40" s="323"/>
      <c r="AL40" s="323"/>
      <c r="AM40" s="323"/>
      <c r="AN40" s="324"/>
      <c r="AO40" s="293"/>
      <c r="AP40" s="295"/>
      <c r="AQ40" s="304"/>
      <c r="AR40" s="294"/>
      <c r="AS40" s="294"/>
      <c r="AT40" s="294"/>
      <c r="AU40" s="294"/>
      <c r="AV40" s="294"/>
      <c r="AW40" s="295"/>
      <c r="AX40" s="293"/>
      <c r="AY40" s="295"/>
      <c r="AZ40" s="293"/>
      <c r="BA40" s="295"/>
      <c r="BB40" s="304"/>
      <c r="BC40" s="294"/>
      <c r="BD40" s="294"/>
      <c r="BE40" s="305"/>
      <c r="BF40" s="293"/>
      <c r="BG40" s="294"/>
      <c r="BH40" s="294"/>
      <c r="BI40" s="295"/>
      <c r="BJ40" s="296" t="s">
        <v>317</v>
      </c>
      <c r="BK40" s="297"/>
      <c r="BL40" s="298"/>
      <c r="BM40" s="299"/>
      <c r="BN40" s="300"/>
      <c r="BO40" s="301"/>
      <c r="BP40" s="301"/>
      <c r="BQ40" s="302"/>
      <c r="BR40" s="290"/>
      <c r="BS40" s="303"/>
      <c r="BT40" s="318"/>
      <c r="BU40" s="319"/>
      <c r="BV40" s="320"/>
      <c r="BW40" s="321"/>
      <c r="BX40" s="301"/>
      <c r="BY40" s="301"/>
      <c r="BZ40" s="301"/>
      <c r="CA40" s="301"/>
      <c r="CB40" s="301"/>
      <c r="CC40" s="321"/>
      <c r="CD40" s="306"/>
      <c r="CE40" s="307"/>
      <c r="CF40" s="306"/>
      <c r="CG40" s="290"/>
      <c r="CH40" s="290"/>
      <c r="CI40" s="290"/>
      <c r="CJ40" s="290"/>
      <c r="CK40" s="290"/>
      <c r="CL40" s="290"/>
      <c r="CM40" s="290"/>
      <c r="CN40" s="290"/>
      <c r="CO40" s="290"/>
      <c r="CP40" s="290"/>
      <c r="CQ40" s="290"/>
      <c r="CR40" s="290"/>
      <c r="CS40" s="290"/>
      <c r="CT40" s="290"/>
      <c r="CU40" s="307"/>
      <c r="CV40" s="290"/>
      <c r="CW40" s="291"/>
      <c r="CX40" s="291"/>
      <c r="CY40" s="291"/>
      <c r="CZ40" s="292"/>
      <c r="DA40" s="6"/>
      <c r="DB40" s="6"/>
    </row>
    <row r="41" spans="1:106" x14ac:dyDescent="0.2">
      <c r="A41" s="325">
        <v>16</v>
      </c>
      <c r="B41" s="326"/>
      <c r="C41" s="327"/>
      <c r="D41" s="328"/>
      <c r="E41" s="328"/>
      <c r="F41" s="328"/>
      <c r="G41" s="328"/>
      <c r="H41" s="328"/>
      <c r="I41" s="328"/>
      <c r="J41" s="328"/>
      <c r="K41" s="328"/>
      <c r="L41" s="328"/>
      <c r="M41" s="328"/>
      <c r="N41" s="328"/>
      <c r="O41" s="329"/>
      <c r="P41" s="322"/>
      <c r="Q41" s="323"/>
      <c r="R41" s="323"/>
      <c r="S41" s="323"/>
      <c r="T41" s="323"/>
      <c r="U41" s="323"/>
      <c r="V41" s="323"/>
      <c r="W41" s="330"/>
      <c r="X41" s="330"/>
      <c r="Y41" s="330"/>
      <c r="Z41" s="330"/>
      <c r="AA41" s="330"/>
      <c r="AB41" s="330"/>
      <c r="AC41" s="330"/>
      <c r="AD41" s="330"/>
      <c r="AE41" s="331"/>
      <c r="AF41" s="322"/>
      <c r="AG41" s="323"/>
      <c r="AH41" s="323"/>
      <c r="AI41" s="323"/>
      <c r="AJ41" s="323"/>
      <c r="AK41" s="323"/>
      <c r="AL41" s="323"/>
      <c r="AM41" s="323"/>
      <c r="AN41" s="324"/>
      <c r="AO41" s="293"/>
      <c r="AP41" s="295"/>
      <c r="AQ41" s="304"/>
      <c r="AR41" s="294"/>
      <c r="AS41" s="294"/>
      <c r="AT41" s="294"/>
      <c r="AU41" s="294"/>
      <c r="AV41" s="294"/>
      <c r="AW41" s="295"/>
      <c r="AX41" s="293"/>
      <c r="AY41" s="295"/>
      <c r="AZ41" s="293"/>
      <c r="BA41" s="295"/>
      <c r="BB41" s="304"/>
      <c r="BC41" s="294"/>
      <c r="BD41" s="294"/>
      <c r="BE41" s="305"/>
      <c r="BF41" s="293"/>
      <c r="BG41" s="294"/>
      <c r="BH41" s="294"/>
      <c r="BI41" s="295"/>
      <c r="BJ41" s="296" t="s">
        <v>317</v>
      </c>
      <c r="BK41" s="297"/>
      <c r="BL41" s="298"/>
      <c r="BM41" s="299"/>
      <c r="BN41" s="300"/>
      <c r="BO41" s="301"/>
      <c r="BP41" s="301"/>
      <c r="BQ41" s="302"/>
      <c r="BR41" s="290"/>
      <c r="BS41" s="303"/>
      <c r="BT41" s="318"/>
      <c r="BU41" s="319"/>
      <c r="BV41" s="320"/>
      <c r="BW41" s="321"/>
      <c r="BX41" s="301"/>
      <c r="BY41" s="301"/>
      <c r="BZ41" s="301"/>
      <c r="CA41" s="301"/>
      <c r="CB41" s="301"/>
      <c r="CC41" s="321"/>
      <c r="CD41" s="306"/>
      <c r="CE41" s="307"/>
      <c r="CF41" s="306"/>
      <c r="CG41" s="290"/>
      <c r="CH41" s="290"/>
      <c r="CI41" s="290"/>
      <c r="CJ41" s="290"/>
      <c r="CK41" s="290"/>
      <c r="CL41" s="290"/>
      <c r="CM41" s="290"/>
      <c r="CN41" s="290"/>
      <c r="CO41" s="290"/>
      <c r="CP41" s="290"/>
      <c r="CQ41" s="290"/>
      <c r="CR41" s="290"/>
      <c r="CS41" s="290"/>
      <c r="CT41" s="290"/>
      <c r="CU41" s="307"/>
      <c r="CV41" s="290"/>
      <c r="CW41" s="291"/>
      <c r="CX41" s="291"/>
      <c r="CY41" s="291"/>
      <c r="CZ41" s="292"/>
      <c r="DA41" s="6"/>
      <c r="DB41" s="6"/>
    </row>
    <row r="42" spans="1:106" x14ac:dyDescent="0.2">
      <c r="A42" s="325">
        <v>17</v>
      </c>
      <c r="B42" s="326"/>
      <c r="C42" s="327"/>
      <c r="D42" s="328"/>
      <c r="E42" s="328"/>
      <c r="F42" s="328"/>
      <c r="G42" s="328"/>
      <c r="H42" s="328"/>
      <c r="I42" s="328"/>
      <c r="J42" s="328"/>
      <c r="K42" s="328"/>
      <c r="L42" s="328"/>
      <c r="M42" s="328"/>
      <c r="N42" s="328"/>
      <c r="O42" s="329"/>
      <c r="P42" s="322"/>
      <c r="Q42" s="323"/>
      <c r="R42" s="323"/>
      <c r="S42" s="323"/>
      <c r="T42" s="323"/>
      <c r="U42" s="323"/>
      <c r="V42" s="323"/>
      <c r="W42" s="330"/>
      <c r="X42" s="330"/>
      <c r="Y42" s="330"/>
      <c r="Z42" s="330"/>
      <c r="AA42" s="330"/>
      <c r="AB42" s="330"/>
      <c r="AC42" s="330"/>
      <c r="AD42" s="330"/>
      <c r="AE42" s="331"/>
      <c r="AF42" s="322"/>
      <c r="AG42" s="323"/>
      <c r="AH42" s="323"/>
      <c r="AI42" s="323"/>
      <c r="AJ42" s="323"/>
      <c r="AK42" s="323"/>
      <c r="AL42" s="323"/>
      <c r="AM42" s="323"/>
      <c r="AN42" s="324"/>
      <c r="AO42" s="293"/>
      <c r="AP42" s="295"/>
      <c r="AQ42" s="304"/>
      <c r="AR42" s="294"/>
      <c r="AS42" s="294"/>
      <c r="AT42" s="294"/>
      <c r="AU42" s="294"/>
      <c r="AV42" s="294"/>
      <c r="AW42" s="295"/>
      <c r="AX42" s="293"/>
      <c r="AY42" s="295"/>
      <c r="AZ42" s="293"/>
      <c r="BA42" s="295"/>
      <c r="BB42" s="304"/>
      <c r="BC42" s="294"/>
      <c r="BD42" s="294"/>
      <c r="BE42" s="305"/>
      <c r="BF42" s="293"/>
      <c r="BG42" s="294"/>
      <c r="BH42" s="294"/>
      <c r="BI42" s="295"/>
      <c r="BJ42" s="296" t="s">
        <v>317</v>
      </c>
      <c r="BK42" s="297"/>
      <c r="BL42" s="298"/>
      <c r="BM42" s="299"/>
      <c r="BN42" s="300"/>
      <c r="BO42" s="301"/>
      <c r="BP42" s="301"/>
      <c r="BQ42" s="302"/>
      <c r="BR42" s="290"/>
      <c r="BS42" s="303"/>
      <c r="BT42" s="318"/>
      <c r="BU42" s="319"/>
      <c r="BV42" s="320"/>
      <c r="BW42" s="321"/>
      <c r="BX42" s="301"/>
      <c r="BY42" s="301"/>
      <c r="BZ42" s="301"/>
      <c r="CA42" s="301"/>
      <c r="CB42" s="301"/>
      <c r="CC42" s="321"/>
      <c r="CD42" s="306"/>
      <c r="CE42" s="307"/>
      <c r="CF42" s="306"/>
      <c r="CG42" s="290"/>
      <c r="CH42" s="290"/>
      <c r="CI42" s="290"/>
      <c r="CJ42" s="290"/>
      <c r="CK42" s="290"/>
      <c r="CL42" s="290"/>
      <c r="CM42" s="290"/>
      <c r="CN42" s="290"/>
      <c r="CO42" s="290"/>
      <c r="CP42" s="290"/>
      <c r="CQ42" s="290"/>
      <c r="CR42" s="290"/>
      <c r="CS42" s="290"/>
      <c r="CT42" s="290"/>
      <c r="CU42" s="307"/>
      <c r="CV42" s="290"/>
      <c r="CW42" s="291"/>
      <c r="CX42" s="291"/>
      <c r="CY42" s="291"/>
      <c r="CZ42" s="292"/>
      <c r="DA42" s="6"/>
      <c r="DB42" s="6"/>
    </row>
    <row r="43" spans="1:106" x14ac:dyDescent="0.2">
      <c r="A43" s="325">
        <v>18</v>
      </c>
      <c r="B43" s="326"/>
      <c r="C43" s="327"/>
      <c r="D43" s="328"/>
      <c r="E43" s="328"/>
      <c r="F43" s="328"/>
      <c r="G43" s="328"/>
      <c r="H43" s="328"/>
      <c r="I43" s="328"/>
      <c r="J43" s="328"/>
      <c r="K43" s="328"/>
      <c r="L43" s="328"/>
      <c r="M43" s="328"/>
      <c r="N43" s="328"/>
      <c r="O43" s="329"/>
      <c r="P43" s="322"/>
      <c r="Q43" s="323"/>
      <c r="R43" s="323"/>
      <c r="S43" s="323"/>
      <c r="T43" s="323"/>
      <c r="U43" s="323"/>
      <c r="V43" s="323"/>
      <c r="W43" s="330"/>
      <c r="X43" s="330"/>
      <c r="Y43" s="330"/>
      <c r="Z43" s="330"/>
      <c r="AA43" s="330"/>
      <c r="AB43" s="330"/>
      <c r="AC43" s="330"/>
      <c r="AD43" s="330"/>
      <c r="AE43" s="331"/>
      <c r="AF43" s="322"/>
      <c r="AG43" s="323"/>
      <c r="AH43" s="323"/>
      <c r="AI43" s="323"/>
      <c r="AJ43" s="323"/>
      <c r="AK43" s="323"/>
      <c r="AL43" s="323"/>
      <c r="AM43" s="323"/>
      <c r="AN43" s="324"/>
      <c r="AO43" s="293"/>
      <c r="AP43" s="295"/>
      <c r="AQ43" s="304"/>
      <c r="AR43" s="294"/>
      <c r="AS43" s="294"/>
      <c r="AT43" s="294"/>
      <c r="AU43" s="294"/>
      <c r="AV43" s="294"/>
      <c r="AW43" s="295"/>
      <c r="AX43" s="293"/>
      <c r="AY43" s="295"/>
      <c r="AZ43" s="293"/>
      <c r="BA43" s="295"/>
      <c r="BB43" s="304"/>
      <c r="BC43" s="294"/>
      <c r="BD43" s="294"/>
      <c r="BE43" s="305"/>
      <c r="BF43" s="293"/>
      <c r="BG43" s="294"/>
      <c r="BH43" s="294"/>
      <c r="BI43" s="295"/>
      <c r="BJ43" s="296" t="s">
        <v>317</v>
      </c>
      <c r="BK43" s="297"/>
      <c r="BL43" s="298"/>
      <c r="BM43" s="299"/>
      <c r="BN43" s="300"/>
      <c r="BO43" s="301"/>
      <c r="BP43" s="301"/>
      <c r="BQ43" s="302"/>
      <c r="BR43" s="290"/>
      <c r="BS43" s="303"/>
      <c r="BT43" s="318"/>
      <c r="BU43" s="319"/>
      <c r="BV43" s="320"/>
      <c r="BW43" s="321"/>
      <c r="BX43" s="301"/>
      <c r="BY43" s="301"/>
      <c r="BZ43" s="301"/>
      <c r="CA43" s="301"/>
      <c r="CB43" s="301"/>
      <c r="CC43" s="321"/>
      <c r="CD43" s="306"/>
      <c r="CE43" s="307"/>
      <c r="CF43" s="306"/>
      <c r="CG43" s="290"/>
      <c r="CH43" s="290"/>
      <c r="CI43" s="290"/>
      <c r="CJ43" s="290"/>
      <c r="CK43" s="290"/>
      <c r="CL43" s="290"/>
      <c r="CM43" s="290"/>
      <c r="CN43" s="290"/>
      <c r="CO43" s="290"/>
      <c r="CP43" s="290"/>
      <c r="CQ43" s="290"/>
      <c r="CR43" s="290"/>
      <c r="CS43" s="290"/>
      <c r="CT43" s="290"/>
      <c r="CU43" s="307"/>
      <c r="CV43" s="290"/>
      <c r="CW43" s="291"/>
      <c r="CX43" s="291"/>
      <c r="CY43" s="291"/>
      <c r="CZ43" s="292"/>
      <c r="DA43" s="6"/>
      <c r="DB43" s="6"/>
    </row>
    <row r="44" spans="1:106" x14ac:dyDescent="0.2">
      <c r="A44" s="325">
        <v>19</v>
      </c>
      <c r="B44" s="326"/>
      <c r="C44" s="327"/>
      <c r="D44" s="328"/>
      <c r="E44" s="328"/>
      <c r="F44" s="328"/>
      <c r="G44" s="328"/>
      <c r="H44" s="328"/>
      <c r="I44" s="328"/>
      <c r="J44" s="328"/>
      <c r="K44" s="328"/>
      <c r="L44" s="328"/>
      <c r="M44" s="328"/>
      <c r="N44" s="328"/>
      <c r="O44" s="329"/>
      <c r="P44" s="322"/>
      <c r="Q44" s="323"/>
      <c r="R44" s="323"/>
      <c r="S44" s="323"/>
      <c r="T44" s="323"/>
      <c r="U44" s="323"/>
      <c r="V44" s="323"/>
      <c r="W44" s="330"/>
      <c r="X44" s="330"/>
      <c r="Y44" s="330"/>
      <c r="Z44" s="330"/>
      <c r="AA44" s="330"/>
      <c r="AB44" s="330"/>
      <c r="AC44" s="330"/>
      <c r="AD44" s="330"/>
      <c r="AE44" s="331"/>
      <c r="AF44" s="322"/>
      <c r="AG44" s="323"/>
      <c r="AH44" s="323"/>
      <c r="AI44" s="323"/>
      <c r="AJ44" s="323"/>
      <c r="AK44" s="323"/>
      <c r="AL44" s="323"/>
      <c r="AM44" s="323"/>
      <c r="AN44" s="324"/>
      <c r="AO44" s="293"/>
      <c r="AP44" s="295"/>
      <c r="AQ44" s="304"/>
      <c r="AR44" s="294"/>
      <c r="AS44" s="294"/>
      <c r="AT44" s="294"/>
      <c r="AU44" s="294"/>
      <c r="AV44" s="294"/>
      <c r="AW44" s="295"/>
      <c r="AX44" s="293"/>
      <c r="AY44" s="295"/>
      <c r="AZ44" s="293"/>
      <c r="BA44" s="295"/>
      <c r="BB44" s="304"/>
      <c r="BC44" s="294"/>
      <c r="BD44" s="294"/>
      <c r="BE44" s="305"/>
      <c r="BF44" s="293"/>
      <c r="BG44" s="294"/>
      <c r="BH44" s="294"/>
      <c r="BI44" s="295"/>
      <c r="BJ44" s="296" t="s">
        <v>317</v>
      </c>
      <c r="BK44" s="297"/>
      <c r="BL44" s="298"/>
      <c r="BM44" s="299"/>
      <c r="BN44" s="300"/>
      <c r="BO44" s="301"/>
      <c r="BP44" s="301"/>
      <c r="BQ44" s="302"/>
      <c r="BR44" s="290"/>
      <c r="BS44" s="303"/>
      <c r="BT44" s="318"/>
      <c r="BU44" s="319"/>
      <c r="BV44" s="320"/>
      <c r="BW44" s="321"/>
      <c r="BX44" s="301"/>
      <c r="BY44" s="301"/>
      <c r="BZ44" s="301"/>
      <c r="CA44" s="301"/>
      <c r="CB44" s="301"/>
      <c r="CC44" s="321"/>
      <c r="CD44" s="306"/>
      <c r="CE44" s="307"/>
      <c r="CF44" s="306"/>
      <c r="CG44" s="290"/>
      <c r="CH44" s="290"/>
      <c r="CI44" s="290"/>
      <c r="CJ44" s="290"/>
      <c r="CK44" s="290"/>
      <c r="CL44" s="290"/>
      <c r="CM44" s="290"/>
      <c r="CN44" s="290"/>
      <c r="CO44" s="290"/>
      <c r="CP44" s="290"/>
      <c r="CQ44" s="290"/>
      <c r="CR44" s="290"/>
      <c r="CS44" s="290"/>
      <c r="CT44" s="290"/>
      <c r="CU44" s="307"/>
      <c r="CV44" s="290"/>
      <c r="CW44" s="291"/>
      <c r="CX44" s="291"/>
      <c r="CY44" s="291"/>
      <c r="CZ44" s="292"/>
      <c r="DA44" s="6"/>
      <c r="DB44" s="6"/>
    </row>
    <row r="45" spans="1:106" x14ac:dyDescent="0.2">
      <c r="A45" s="325">
        <v>20</v>
      </c>
      <c r="B45" s="326"/>
      <c r="C45" s="327"/>
      <c r="D45" s="328"/>
      <c r="E45" s="328"/>
      <c r="F45" s="328"/>
      <c r="G45" s="328"/>
      <c r="H45" s="328"/>
      <c r="I45" s="328"/>
      <c r="J45" s="328"/>
      <c r="K45" s="328"/>
      <c r="L45" s="328"/>
      <c r="M45" s="328"/>
      <c r="N45" s="328"/>
      <c r="O45" s="329"/>
      <c r="P45" s="322"/>
      <c r="Q45" s="323"/>
      <c r="R45" s="323"/>
      <c r="S45" s="323"/>
      <c r="T45" s="323"/>
      <c r="U45" s="323"/>
      <c r="V45" s="323"/>
      <c r="W45" s="330"/>
      <c r="X45" s="330"/>
      <c r="Y45" s="330"/>
      <c r="Z45" s="330"/>
      <c r="AA45" s="330"/>
      <c r="AB45" s="330"/>
      <c r="AC45" s="330"/>
      <c r="AD45" s="330"/>
      <c r="AE45" s="331"/>
      <c r="AF45" s="322"/>
      <c r="AG45" s="323"/>
      <c r="AH45" s="323"/>
      <c r="AI45" s="323"/>
      <c r="AJ45" s="323"/>
      <c r="AK45" s="323"/>
      <c r="AL45" s="323"/>
      <c r="AM45" s="323"/>
      <c r="AN45" s="324"/>
      <c r="AO45" s="293"/>
      <c r="AP45" s="295"/>
      <c r="AQ45" s="304"/>
      <c r="AR45" s="294"/>
      <c r="AS45" s="294"/>
      <c r="AT45" s="294"/>
      <c r="AU45" s="294"/>
      <c r="AV45" s="294"/>
      <c r="AW45" s="295"/>
      <c r="AX45" s="293"/>
      <c r="AY45" s="295"/>
      <c r="AZ45" s="293"/>
      <c r="BA45" s="295"/>
      <c r="BB45" s="304"/>
      <c r="BC45" s="294"/>
      <c r="BD45" s="294"/>
      <c r="BE45" s="305"/>
      <c r="BF45" s="293"/>
      <c r="BG45" s="294"/>
      <c r="BH45" s="294"/>
      <c r="BI45" s="295"/>
      <c r="BJ45" s="296" t="s">
        <v>317</v>
      </c>
      <c r="BK45" s="297"/>
      <c r="BL45" s="298"/>
      <c r="BM45" s="299"/>
      <c r="BN45" s="300"/>
      <c r="BO45" s="301"/>
      <c r="BP45" s="301"/>
      <c r="BQ45" s="302"/>
      <c r="BR45" s="290"/>
      <c r="BS45" s="303"/>
      <c r="BT45" s="318"/>
      <c r="BU45" s="319"/>
      <c r="BV45" s="320"/>
      <c r="BW45" s="321"/>
      <c r="BX45" s="301"/>
      <c r="BY45" s="301"/>
      <c r="BZ45" s="301"/>
      <c r="CA45" s="301"/>
      <c r="CB45" s="301"/>
      <c r="CC45" s="321"/>
      <c r="CD45" s="306"/>
      <c r="CE45" s="307"/>
      <c r="CF45" s="306"/>
      <c r="CG45" s="290"/>
      <c r="CH45" s="290"/>
      <c r="CI45" s="290"/>
      <c r="CJ45" s="290"/>
      <c r="CK45" s="290"/>
      <c r="CL45" s="290"/>
      <c r="CM45" s="290"/>
      <c r="CN45" s="290"/>
      <c r="CO45" s="290"/>
      <c r="CP45" s="290"/>
      <c r="CQ45" s="290"/>
      <c r="CR45" s="290"/>
      <c r="CS45" s="290"/>
      <c r="CT45" s="290"/>
      <c r="CU45" s="307"/>
      <c r="CV45" s="290"/>
      <c r="CW45" s="291"/>
      <c r="CX45" s="291"/>
      <c r="CY45" s="291"/>
      <c r="CZ45" s="292"/>
      <c r="DA45" s="6"/>
      <c r="DB45" s="6"/>
    </row>
    <row r="46" spans="1:106" x14ac:dyDescent="0.2">
      <c r="A46" s="325">
        <v>21</v>
      </c>
      <c r="B46" s="326"/>
      <c r="C46" s="327"/>
      <c r="D46" s="328"/>
      <c r="E46" s="328"/>
      <c r="F46" s="328"/>
      <c r="G46" s="328"/>
      <c r="H46" s="328"/>
      <c r="I46" s="328"/>
      <c r="J46" s="328"/>
      <c r="K46" s="328"/>
      <c r="L46" s="328"/>
      <c r="M46" s="328"/>
      <c r="N46" s="328"/>
      <c r="O46" s="329"/>
      <c r="P46" s="322"/>
      <c r="Q46" s="323"/>
      <c r="R46" s="323"/>
      <c r="S46" s="323"/>
      <c r="T46" s="323"/>
      <c r="U46" s="323"/>
      <c r="V46" s="323"/>
      <c r="W46" s="330"/>
      <c r="X46" s="330"/>
      <c r="Y46" s="330"/>
      <c r="Z46" s="330"/>
      <c r="AA46" s="330"/>
      <c r="AB46" s="330"/>
      <c r="AC46" s="330"/>
      <c r="AD46" s="330"/>
      <c r="AE46" s="331"/>
      <c r="AF46" s="322"/>
      <c r="AG46" s="323"/>
      <c r="AH46" s="323"/>
      <c r="AI46" s="323"/>
      <c r="AJ46" s="323"/>
      <c r="AK46" s="323"/>
      <c r="AL46" s="323"/>
      <c r="AM46" s="323"/>
      <c r="AN46" s="324"/>
      <c r="AO46" s="293"/>
      <c r="AP46" s="295"/>
      <c r="AQ46" s="304"/>
      <c r="AR46" s="294"/>
      <c r="AS46" s="294"/>
      <c r="AT46" s="294"/>
      <c r="AU46" s="294"/>
      <c r="AV46" s="294"/>
      <c r="AW46" s="295"/>
      <c r="AX46" s="293"/>
      <c r="AY46" s="295"/>
      <c r="AZ46" s="293"/>
      <c r="BA46" s="295"/>
      <c r="BB46" s="304"/>
      <c r="BC46" s="294"/>
      <c r="BD46" s="294"/>
      <c r="BE46" s="305"/>
      <c r="BF46" s="293"/>
      <c r="BG46" s="294"/>
      <c r="BH46" s="294"/>
      <c r="BI46" s="295"/>
      <c r="BJ46" s="296" t="s">
        <v>317</v>
      </c>
      <c r="BK46" s="297"/>
      <c r="BL46" s="298"/>
      <c r="BM46" s="299"/>
      <c r="BN46" s="300"/>
      <c r="BO46" s="301"/>
      <c r="BP46" s="301"/>
      <c r="BQ46" s="302"/>
      <c r="BR46" s="290"/>
      <c r="BS46" s="303"/>
      <c r="BT46" s="318"/>
      <c r="BU46" s="319"/>
      <c r="BV46" s="320"/>
      <c r="BW46" s="321"/>
      <c r="BX46" s="301"/>
      <c r="BY46" s="301"/>
      <c r="BZ46" s="301"/>
      <c r="CA46" s="301"/>
      <c r="CB46" s="301"/>
      <c r="CC46" s="321"/>
      <c r="CD46" s="306"/>
      <c r="CE46" s="307"/>
      <c r="CF46" s="306"/>
      <c r="CG46" s="290"/>
      <c r="CH46" s="290"/>
      <c r="CI46" s="290"/>
      <c r="CJ46" s="290"/>
      <c r="CK46" s="290"/>
      <c r="CL46" s="290"/>
      <c r="CM46" s="290"/>
      <c r="CN46" s="290"/>
      <c r="CO46" s="290"/>
      <c r="CP46" s="290"/>
      <c r="CQ46" s="290"/>
      <c r="CR46" s="290"/>
      <c r="CS46" s="290"/>
      <c r="CT46" s="290"/>
      <c r="CU46" s="307"/>
      <c r="CV46" s="290"/>
      <c r="CW46" s="291"/>
      <c r="CX46" s="291"/>
      <c r="CY46" s="291"/>
      <c r="CZ46" s="292"/>
      <c r="DA46" s="6"/>
      <c r="DB46" s="6"/>
    </row>
    <row r="47" spans="1:106" x14ac:dyDescent="0.2">
      <c r="A47" s="325">
        <v>22</v>
      </c>
      <c r="B47" s="326"/>
      <c r="C47" s="327"/>
      <c r="D47" s="328"/>
      <c r="E47" s="328"/>
      <c r="F47" s="328"/>
      <c r="G47" s="328"/>
      <c r="H47" s="328"/>
      <c r="I47" s="328"/>
      <c r="J47" s="328"/>
      <c r="K47" s="328"/>
      <c r="L47" s="328"/>
      <c r="M47" s="328"/>
      <c r="N47" s="328"/>
      <c r="O47" s="329"/>
      <c r="P47" s="322"/>
      <c r="Q47" s="323"/>
      <c r="R47" s="323"/>
      <c r="S47" s="323"/>
      <c r="T47" s="323"/>
      <c r="U47" s="323"/>
      <c r="V47" s="323"/>
      <c r="W47" s="330"/>
      <c r="X47" s="330"/>
      <c r="Y47" s="330"/>
      <c r="Z47" s="330"/>
      <c r="AA47" s="330"/>
      <c r="AB47" s="330"/>
      <c r="AC47" s="330"/>
      <c r="AD47" s="330"/>
      <c r="AE47" s="331"/>
      <c r="AF47" s="322"/>
      <c r="AG47" s="323"/>
      <c r="AH47" s="323"/>
      <c r="AI47" s="323"/>
      <c r="AJ47" s="323"/>
      <c r="AK47" s="323"/>
      <c r="AL47" s="323"/>
      <c r="AM47" s="323"/>
      <c r="AN47" s="324"/>
      <c r="AO47" s="293"/>
      <c r="AP47" s="295"/>
      <c r="AQ47" s="304"/>
      <c r="AR47" s="294"/>
      <c r="AS47" s="294"/>
      <c r="AT47" s="294"/>
      <c r="AU47" s="294"/>
      <c r="AV47" s="294"/>
      <c r="AW47" s="295"/>
      <c r="AX47" s="293"/>
      <c r="AY47" s="295"/>
      <c r="AZ47" s="293"/>
      <c r="BA47" s="295"/>
      <c r="BB47" s="304"/>
      <c r="BC47" s="294"/>
      <c r="BD47" s="294"/>
      <c r="BE47" s="305"/>
      <c r="BF47" s="293"/>
      <c r="BG47" s="294"/>
      <c r="BH47" s="294"/>
      <c r="BI47" s="295"/>
      <c r="BJ47" s="296" t="s">
        <v>317</v>
      </c>
      <c r="BK47" s="297"/>
      <c r="BL47" s="298"/>
      <c r="BM47" s="299"/>
      <c r="BN47" s="300"/>
      <c r="BO47" s="301"/>
      <c r="BP47" s="301"/>
      <c r="BQ47" s="302"/>
      <c r="BR47" s="290"/>
      <c r="BS47" s="303"/>
      <c r="BT47" s="318"/>
      <c r="BU47" s="319"/>
      <c r="BV47" s="320"/>
      <c r="BW47" s="321"/>
      <c r="BX47" s="301"/>
      <c r="BY47" s="301"/>
      <c r="BZ47" s="301"/>
      <c r="CA47" s="301"/>
      <c r="CB47" s="301"/>
      <c r="CC47" s="321"/>
      <c r="CD47" s="306"/>
      <c r="CE47" s="307"/>
      <c r="CF47" s="306"/>
      <c r="CG47" s="290"/>
      <c r="CH47" s="290"/>
      <c r="CI47" s="290"/>
      <c r="CJ47" s="290"/>
      <c r="CK47" s="290"/>
      <c r="CL47" s="290"/>
      <c r="CM47" s="290"/>
      <c r="CN47" s="290"/>
      <c r="CO47" s="290"/>
      <c r="CP47" s="290"/>
      <c r="CQ47" s="290"/>
      <c r="CR47" s="290"/>
      <c r="CS47" s="290"/>
      <c r="CT47" s="290"/>
      <c r="CU47" s="307"/>
      <c r="CV47" s="290"/>
      <c r="CW47" s="291"/>
      <c r="CX47" s="291"/>
      <c r="CY47" s="291"/>
      <c r="CZ47" s="292"/>
      <c r="DA47" s="6"/>
      <c r="DB47" s="6"/>
    </row>
    <row r="48" spans="1:106" x14ac:dyDescent="0.2">
      <c r="A48" s="325">
        <v>23</v>
      </c>
      <c r="B48" s="326"/>
      <c r="C48" s="327"/>
      <c r="D48" s="328"/>
      <c r="E48" s="328"/>
      <c r="F48" s="328"/>
      <c r="G48" s="328"/>
      <c r="H48" s="328"/>
      <c r="I48" s="328"/>
      <c r="J48" s="328"/>
      <c r="K48" s="328"/>
      <c r="L48" s="328"/>
      <c r="M48" s="328"/>
      <c r="N48" s="328"/>
      <c r="O48" s="329"/>
      <c r="P48" s="322"/>
      <c r="Q48" s="323"/>
      <c r="R48" s="323"/>
      <c r="S48" s="323"/>
      <c r="T48" s="323"/>
      <c r="U48" s="323"/>
      <c r="V48" s="323"/>
      <c r="W48" s="330"/>
      <c r="X48" s="330"/>
      <c r="Y48" s="330"/>
      <c r="Z48" s="330"/>
      <c r="AA48" s="330"/>
      <c r="AB48" s="330"/>
      <c r="AC48" s="330"/>
      <c r="AD48" s="330"/>
      <c r="AE48" s="331"/>
      <c r="AF48" s="322"/>
      <c r="AG48" s="323"/>
      <c r="AH48" s="323"/>
      <c r="AI48" s="323"/>
      <c r="AJ48" s="323"/>
      <c r="AK48" s="323"/>
      <c r="AL48" s="323"/>
      <c r="AM48" s="323"/>
      <c r="AN48" s="324"/>
      <c r="AO48" s="293"/>
      <c r="AP48" s="295"/>
      <c r="AQ48" s="304"/>
      <c r="AR48" s="294"/>
      <c r="AS48" s="294"/>
      <c r="AT48" s="294"/>
      <c r="AU48" s="294"/>
      <c r="AV48" s="294"/>
      <c r="AW48" s="295"/>
      <c r="AX48" s="293"/>
      <c r="AY48" s="295"/>
      <c r="AZ48" s="293"/>
      <c r="BA48" s="295"/>
      <c r="BB48" s="304"/>
      <c r="BC48" s="294"/>
      <c r="BD48" s="294"/>
      <c r="BE48" s="305"/>
      <c r="BF48" s="293"/>
      <c r="BG48" s="294"/>
      <c r="BH48" s="294"/>
      <c r="BI48" s="295"/>
      <c r="BJ48" s="296" t="s">
        <v>317</v>
      </c>
      <c r="BK48" s="297"/>
      <c r="BL48" s="298"/>
      <c r="BM48" s="299"/>
      <c r="BN48" s="300"/>
      <c r="BO48" s="301"/>
      <c r="BP48" s="301"/>
      <c r="BQ48" s="302"/>
      <c r="BR48" s="290"/>
      <c r="BS48" s="303"/>
      <c r="BT48" s="318"/>
      <c r="BU48" s="319"/>
      <c r="BV48" s="320"/>
      <c r="BW48" s="321"/>
      <c r="BX48" s="301"/>
      <c r="BY48" s="301"/>
      <c r="BZ48" s="301"/>
      <c r="CA48" s="301"/>
      <c r="CB48" s="301"/>
      <c r="CC48" s="321"/>
      <c r="CD48" s="306"/>
      <c r="CE48" s="307"/>
      <c r="CF48" s="306"/>
      <c r="CG48" s="290"/>
      <c r="CH48" s="290"/>
      <c r="CI48" s="290"/>
      <c r="CJ48" s="290"/>
      <c r="CK48" s="290"/>
      <c r="CL48" s="290"/>
      <c r="CM48" s="290"/>
      <c r="CN48" s="290"/>
      <c r="CO48" s="290"/>
      <c r="CP48" s="290"/>
      <c r="CQ48" s="290"/>
      <c r="CR48" s="290"/>
      <c r="CS48" s="290"/>
      <c r="CT48" s="290"/>
      <c r="CU48" s="307"/>
      <c r="CV48" s="290"/>
      <c r="CW48" s="291"/>
      <c r="CX48" s="291"/>
      <c r="CY48" s="291"/>
      <c r="CZ48" s="292"/>
      <c r="DA48" s="6"/>
      <c r="DB48" s="6"/>
    </row>
    <row r="49" spans="1:106" x14ac:dyDescent="0.2">
      <c r="A49" s="325">
        <v>24</v>
      </c>
      <c r="B49" s="326"/>
      <c r="C49" s="327"/>
      <c r="D49" s="328"/>
      <c r="E49" s="328"/>
      <c r="F49" s="328"/>
      <c r="G49" s="328"/>
      <c r="H49" s="328"/>
      <c r="I49" s="328"/>
      <c r="J49" s="328"/>
      <c r="K49" s="328"/>
      <c r="L49" s="328"/>
      <c r="M49" s="328"/>
      <c r="N49" s="328"/>
      <c r="O49" s="329"/>
      <c r="P49" s="322"/>
      <c r="Q49" s="323"/>
      <c r="R49" s="323"/>
      <c r="S49" s="323"/>
      <c r="T49" s="323"/>
      <c r="U49" s="323"/>
      <c r="V49" s="323"/>
      <c r="W49" s="330"/>
      <c r="X49" s="330"/>
      <c r="Y49" s="330"/>
      <c r="Z49" s="330"/>
      <c r="AA49" s="330"/>
      <c r="AB49" s="330"/>
      <c r="AC49" s="330"/>
      <c r="AD49" s="330"/>
      <c r="AE49" s="331"/>
      <c r="AF49" s="322"/>
      <c r="AG49" s="323"/>
      <c r="AH49" s="323"/>
      <c r="AI49" s="323"/>
      <c r="AJ49" s="323"/>
      <c r="AK49" s="323"/>
      <c r="AL49" s="323"/>
      <c r="AM49" s="323"/>
      <c r="AN49" s="324"/>
      <c r="AO49" s="293"/>
      <c r="AP49" s="295"/>
      <c r="AQ49" s="304"/>
      <c r="AR49" s="294"/>
      <c r="AS49" s="294"/>
      <c r="AT49" s="294"/>
      <c r="AU49" s="294"/>
      <c r="AV49" s="294"/>
      <c r="AW49" s="295"/>
      <c r="AX49" s="293"/>
      <c r="AY49" s="295"/>
      <c r="AZ49" s="293"/>
      <c r="BA49" s="295"/>
      <c r="BB49" s="304"/>
      <c r="BC49" s="294"/>
      <c r="BD49" s="294"/>
      <c r="BE49" s="305"/>
      <c r="BF49" s="293"/>
      <c r="BG49" s="294"/>
      <c r="BH49" s="294"/>
      <c r="BI49" s="295"/>
      <c r="BJ49" s="296" t="s">
        <v>317</v>
      </c>
      <c r="BK49" s="297"/>
      <c r="BL49" s="298"/>
      <c r="BM49" s="299"/>
      <c r="BN49" s="300"/>
      <c r="BO49" s="301"/>
      <c r="BP49" s="301"/>
      <c r="BQ49" s="302"/>
      <c r="BR49" s="290"/>
      <c r="BS49" s="303"/>
      <c r="BT49" s="318"/>
      <c r="BU49" s="319"/>
      <c r="BV49" s="320"/>
      <c r="BW49" s="321"/>
      <c r="BX49" s="301"/>
      <c r="BY49" s="301"/>
      <c r="BZ49" s="301"/>
      <c r="CA49" s="301"/>
      <c r="CB49" s="301"/>
      <c r="CC49" s="321"/>
      <c r="CD49" s="306"/>
      <c r="CE49" s="307"/>
      <c r="CF49" s="306"/>
      <c r="CG49" s="290"/>
      <c r="CH49" s="290"/>
      <c r="CI49" s="290"/>
      <c r="CJ49" s="290"/>
      <c r="CK49" s="290"/>
      <c r="CL49" s="290"/>
      <c r="CM49" s="290"/>
      <c r="CN49" s="290"/>
      <c r="CO49" s="290"/>
      <c r="CP49" s="290"/>
      <c r="CQ49" s="290"/>
      <c r="CR49" s="290"/>
      <c r="CS49" s="290"/>
      <c r="CT49" s="290"/>
      <c r="CU49" s="307"/>
      <c r="CV49" s="290"/>
      <c r="CW49" s="291"/>
      <c r="CX49" s="291"/>
      <c r="CY49" s="291"/>
      <c r="CZ49" s="292"/>
      <c r="DA49" s="6"/>
      <c r="DB49" s="6"/>
    </row>
    <row r="50" spans="1:106" x14ac:dyDescent="0.2">
      <c r="A50" s="325">
        <v>25</v>
      </c>
      <c r="B50" s="326"/>
      <c r="C50" s="327"/>
      <c r="D50" s="328"/>
      <c r="E50" s="328"/>
      <c r="F50" s="328"/>
      <c r="G50" s="328"/>
      <c r="H50" s="328"/>
      <c r="I50" s="328"/>
      <c r="J50" s="328"/>
      <c r="K50" s="328"/>
      <c r="L50" s="328"/>
      <c r="M50" s="328"/>
      <c r="N50" s="328"/>
      <c r="O50" s="329"/>
      <c r="P50" s="322"/>
      <c r="Q50" s="323"/>
      <c r="R50" s="323"/>
      <c r="S50" s="323"/>
      <c r="T50" s="323"/>
      <c r="U50" s="323"/>
      <c r="V50" s="323"/>
      <c r="W50" s="330"/>
      <c r="X50" s="330"/>
      <c r="Y50" s="330"/>
      <c r="Z50" s="330"/>
      <c r="AA50" s="330"/>
      <c r="AB50" s="330"/>
      <c r="AC50" s="330"/>
      <c r="AD50" s="330"/>
      <c r="AE50" s="331"/>
      <c r="AF50" s="322"/>
      <c r="AG50" s="323"/>
      <c r="AH50" s="323"/>
      <c r="AI50" s="323"/>
      <c r="AJ50" s="323"/>
      <c r="AK50" s="323"/>
      <c r="AL50" s="323"/>
      <c r="AM50" s="323"/>
      <c r="AN50" s="324"/>
      <c r="AO50" s="293"/>
      <c r="AP50" s="295"/>
      <c r="AQ50" s="304"/>
      <c r="AR50" s="294"/>
      <c r="AS50" s="294"/>
      <c r="AT50" s="294"/>
      <c r="AU50" s="294"/>
      <c r="AV50" s="294"/>
      <c r="AW50" s="295"/>
      <c r="AX50" s="293"/>
      <c r="AY50" s="295"/>
      <c r="AZ50" s="293"/>
      <c r="BA50" s="295"/>
      <c r="BB50" s="304"/>
      <c r="BC50" s="294"/>
      <c r="BD50" s="294"/>
      <c r="BE50" s="305"/>
      <c r="BF50" s="293"/>
      <c r="BG50" s="294"/>
      <c r="BH50" s="294"/>
      <c r="BI50" s="295"/>
      <c r="BJ50" s="296" t="s">
        <v>317</v>
      </c>
      <c r="BK50" s="297"/>
      <c r="BL50" s="298"/>
      <c r="BM50" s="299"/>
      <c r="BN50" s="300"/>
      <c r="BO50" s="301"/>
      <c r="BP50" s="301"/>
      <c r="BQ50" s="302"/>
      <c r="BR50" s="290"/>
      <c r="BS50" s="303"/>
      <c r="BT50" s="318"/>
      <c r="BU50" s="319"/>
      <c r="BV50" s="320"/>
      <c r="BW50" s="321"/>
      <c r="BX50" s="301"/>
      <c r="BY50" s="301"/>
      <c r="BZ50" s="301"/>
      <c r="CA50" s="301"/>
      <c r="CB50" s="301"/>
      <c r="CC50" s="321"/>
      <c r="CD50" s="306"/>
      <c r="CE50" s="307"/>
      <c r="CF50" s="306"/>
      <c r="CG50" s="290"/>
      <c r="CH50" s="290"/>
      <c r="CI50" s="290"/>
      <c r="CJ50" s="290"/>
      <c r="CK50" s="290"/>
      <c r="CL50" s="290"/>
      <c r="CM50" s="290"/>
      <c r="CN50" s="290"/>
      <c r="CO50" s="290"/>
      <c r="CP50" s="290"/>
      <c r="CQ50" s="290"/>
      <c r="CR50" s="290"/>
      <c r="CS50" s="290"/>
      <c r="CT50" s="290"/>
      <c r="CU50" s="307"/>
      <c r="CV50" s="290"/>
      <c r="CW50" s="291"/>
      <c r="CX50" s="291"/>
      <c r="CY50" s="291"/>
      <c r="CZ50" s="292"/>
      <c r="DA50" s="6"/>
      <c r="DB50" s="6"/>
    </row>
    <row r="51" spans="1:106" x14ac:dyDescent="0.2">
      <c r="A51" s="325">
        <v>26</v>
      </c>
      <c r="B51" s="326"/>
      <c r="C51" s="327"/>
      <c r="D51" s="328"/>
      <c r="E51" s="328"/>
      <c r="F51" s="328"/>
      <c r="G51" s="328"/>
      <c r="H51" s="328"/>
      <c r="I51" s="328"/>
      <c r="J51" s="328"/>
      <c r="K51" s="328"/>
      <c r="L51" s="328"/>
      <c r="M51" s="328"/>
      <c r="N51" s="328"/>
      <c r="O51" s="329"/>
      <c r="P51" s="322"/>
      <c r="Q51" s="323"/>
      <c r="R51" s="323"/>
      <c r="S51" s="323"/>
      <c r="T51" s="323"/>
      <c r="U51" s="323"/>
      <c r="V51" s="323"/>
      <c r="W51" s="330"/>
      <c r="X51" s="330"/>
      <c r="Y51" s="330"/>
      <c r="Z51" s="330"/>
      <c r="AA51" s="330"/>
      <c r="AB51" s="330"/>
      <c r="AC51" s="330"/>
      <c r="AD51" s="330"/>
      <c r="AE51" s="331"/>
      <c r="AF51" s="322"/>
      <c r="AG51" s="323"/>
      <c r="AH51" s="323"/>
      <c r="AI51" s="323"/>
      <c r="AJ51" s="323"/>
      <c r="AK51" s="323"/>
      <c r="AL51" s="323"/>
      <c r="AM51" s="323"/>
      <c r="AN51" s="324"/>
      <c r="AO51" s="293"/>
      <c r="AP51" s="295"/>
      <c r="AQ51" s="304"/>
      <c r="AR51" s="294"/>
      <c r="AS51" s="294"/>
      <c r="AT51" s="294"/>
      <c r="AU51" s="294"/>
      <c r="AV51" s="294"/>
      <c r="AW51" s="295"/>
      <c r="AX51" s="293"/>
      <c r="AY51" s="295"/>
      <c r="AZ51" s="293"/>
      <c r="BA51" s="295"/>
      <c r="BB51" s="304"/>
      <c r="BC51" s="294"/>
      <c r="BD51" s="294"/>
      <c r="BE51" s="305"/>
      <c r="BF51" s="293"/>
      <c r="BG51" s="294"/>
      <c r="BH51" s="294"/>
      <c r="BI51" s="295"/>
      <c r="BJ51" s="296" t="s">
        <v>317</v>
      </c>
      <c r="BK51" s="297"/>
      <c r="BL51" s="298"/>
      <c r="BM51" s="299"/>
      <c r="BN51" s="300"/>
      <c r="BO51" s="301"/>
      <c r="BP51" s="301"/>
      <c r="BQ51" s="302"/>
      <c r="BR51" s="290"/>
      <c r="BS51" s="303"/>
      <c r="BT51" s="318"/>
      <c r="BU51" s="319"/>
      <c r="BV51" s="320"/>
      <c r="BW51" s="321"/>
      <c r="BX51" s="301"/>
      <c r="BY51" s="301"/>
      <c r="BZ51" s="301"/>
      <c r="CA51" s="301"/>
      <c r="CB51" s="301"/>
      <c r="CC51" s="321"/>
      <c r="CD51" s="306"/>
      <c r="CE51" s="307"/>
      <c r="CF51" s="306"/>
      <c r="CG51" s="290"/>
      <c r="CH51" s="290"/>
      <c r="CI51" s="290"/>
      <c r="CJ51" s="290"/>
      <c r="CK51" s="290"/>
      <c r="CL51" s="290"/>
      <c r="CM51" s="290"/>
      <c r="CN51" s="290"/>
      <c r="CO51" s="290"/>
      <c r="CP51" s="290"/>
      <c r="CQ51" s="290"/>
      <c r="CR51" s="290"/>
      <c r="CS51" s="290"/>
      <c r="CT51" s="290"/>
      <c r="CU51" s="307"/>
      <c r="CV51" s="290"/>
      <c r="CW51" s="291"/>
      <c r="CX51" s="291"/>
      <c r="CY51" s="291"/>
      <c r="CZ51" s="292"/>
      <c r="DA51" s="6"/>
      <c r="DB51" s="6"/>
    </row>
    <row r="52" spans="1:106" x14ac:dyDescent="0.2">
      <c r="A52" s="325">
        <v>27</v>
      </c>
      <c r="B52" s="326"/>
      <c r="C52" s="327"/>
      <c r="D52" s="328"/>
      <c r="E52" s="328"/>
      <c r="F52" s="328"/>
      <c r="G52" s="328"/>
      <c r="H52" s="328"/>
      <c r="I52" s="328"/>
      <c r="J52" s="328"/>
      <c r="K52" s="328"/>
      <c r="L52" s="328"/>
      <c r="M52" s="328"/>
      <c r="N52" s="328"/>
      <c r="O52" s="329"/>
      <c r="P52" s="322"/>
      <c r="Q52" s="323"/>
      <c r="R52" s="323"/>
      <c r="S52" s="323"/>
      <c r="T52" s="323"/>
      <c r="U52" s="323"/>
      <c r="V52" s="323"/>
      <c r="W52" s="330"/>
      <c r="X52" s="330"/>
      <c r="Y52" s="330"/>
      <c r="Z52" s="330"/>
      <c r="AA52" s="330"/>
      <c r="AB52" s="330"/>
      <c r="AC52" s="330"/>
      <c r="AD52" s="330"/>
      <c r="AE52" s="331"/>
      <c r="AF52" s="322"/>
      <c r="AG52" s="323"/>
      <c r="AH52" s="323"/>
      <c r="AI52" s="323"/>
      <c r="AJ52" s="323"/>
      <c r="AK52" s="323"/>
      <c r="AL52" s="323"/>
      <c r="AM52" s="323"/>
      <c r="AN52" s="324"/>
      <c r="AO52" s="293"/>
      <c r="AP52" s="295"/>
      <c r="AQ52" s="304"/>
      <c r="AR52" s="294"/>
      <c r="AS52" s="294"/>
      <c r="AT52" s="294"/>
      <c r="AU52" s="294"/>
      <c r="AV52" s="294"/>
      <c r="AW52" s="295"/>
      <c r="AX52" s="293"/>
      <c r="AY52" s="295"/>
      <c r="AZ52" s="293"/>
      <c r="BA52" s="295"/>
      <c r="BB52" s="304"/>
      <c r="BC52" s="294"/>
      <c r="BD52" s="294"/>
      <c r="BE52" s="305"/>
      <c r="BF52" s="293"/>
      <c r="BG52" s="294"/>
      <c r="BH52" s="294"/>
      <c r="BI52" s="295"/>
      <c r="BJ52" s="296" t="s">
        <v>317</v>
      </c>
      <c r="BK52" s="297"/>
      <c r="BL52" s="298"/>
      <c r="BM52" s="299"/>
      <c r="BN52" s="300"/>
      <c r="BO52" s="301"/>
      <c r="BP52" s="301"/>
      <c r="BQ52" s="302"/>
      <c r="BR52" s="290"/>
      <c r="BS52" s="303"/>
      <c r="BT52" s="318"/>
      <c r="BU52" s="319"/>
      <c r="BV52" s="320"/>
      <c r="BW52" s="321"/>
      <c r="BX52" s="301"/>
      <c r="BY52" s="301"/>
      <c r="BZ52" s="301"/>
      <c r="CA52" s="301"/>
      <c r="CB52" s="301"/>
      <c r="CC52" s="321"/>
      <c r="CD52" s="306"/>
      <c r="CE52" s="307"/>
      <c r="CF52" s="306"/>
      <c r="CG52" s="290"/>
      <c r="CH52" s="290"/>
      <c r="CI52" s="290"/>
      <c r="CJ52" s="290"/>
      <c r="CK52" s="290"/>
      <c r="CL52" s="290"/>
      <c r="CM52" s="290"/>
      <c r="CN52" s="290"/>
      <c r="CO52" s="290"/>
      <c r="CP52" s="290"/>
      <c r="CQ52" s="290"/>
      <c r="CR52" s="290"/>
      <c r="CS52" s="290"/>
      <c r="CT52" s="290"/>
      <c r="CU52" s="307"/>
      <c r="CV52" s="290"/>
      <c r="CW52" s="291"/>
      <c r="CX52" s="291"/>
      <c r="CY52" s="291"/>
      <c r="CZ52" s="292"/>
      <c r="DA52" s="6"/>
      <c r="DB52" s="6"/>
    </row>
    <row r="53" spans="1:106" x14ac:dyDescent="0.2">
      <c r="A53" s="325">
        <v>28</v>
      </c>
      <c r="B53" s="326"/>
      <c r="C53" s="327"/>
      <c r="D53" s="328"/>
      <c r="E53" s="328"/>
      <c r="F53" s="328"/>
      <c r="G53" s="328"/>
      <c r="H53" s="328"/>
      <c r="I53" s="328"/>
      <c r="J53" s="328"/>
      <c r="K53" s="328"/>
      <c r="L53" s="328"/>
      <c r="M53" s="328"/>
      <c r="N53" s="328"/>
      <c r="O53" s="329"/>
      <c r="P53" s="322"/>
      <c r="Q53" s="323"/>
      <c r="R53" s="323"/>
      <c r="S53" s="323"/>
      <c r="T53" s="323"/>
      <c r="U53" s="323"/>
      <c r="V53" s="323"/>
      <c r="W53" s="330"/>
      <c r="X53" s="330"/>
      <c r="Y53" s="330"/>
      <c r="Z53" s="330"/>
      <c r="AA53" s="330"/>
      <c r="AB53" s="330"/>
      <c r="AC53" s="330"/>
      <c r="AD53" s="330"/>
      <c r="AE53" s="331"/>
      <c r="AF53" s="322"/>
      <c r="AG53" s="323"/>
      <c r="AH53" s="323"/>
      <c r="AI53" s="323"/>
      <c r="AJ53" s="323"/>
      <c r="AK53" s="323"/>
      <c r="AL53" s="323"/>
      <c r="AM53" s="323"/>
      <c r="AN53" s="324"/>
      <c r="AO53" s="293"/>
      <c r="AP53" s="295"/>
      <c r="AQ53" s="304"/>
      <c r="AR53" s="294"/>
      <c r="AS53" s="294"/>
      <c r="AT53" s="294"/>
      <c r="AU53" s="294"/>
      <c r="AV53" s="294"/>
      <c r="AW53" s="295"/>
      <c r="AX53" s="293"/>
      <c r="AY53" s="295"/>
      <c r="AZ53" s="293"/>
      <c r="BA53" s="295"/>
      <c r="BB53" s="304"/>
      <c r="BC53" s="294"/>
      <c r="BD53" s="294"/>
      <c r="BE53" s="305"/>
      <c r="BF53" s="293"/>
      <c r="BG53" s="294"/>
      <c r="BH53" s="294"/>
      <c r="BI53" s="295"/>
      <c r="BJ53" s="296" t="s">
        <v>317</v>
      </c>
      <c r="BK53" s="297"/>
      <c r="BL53" s="298"/>
      <c r="BM53" s="299"/>
      <c r="BN53" s="300"/>
      <c r="BO53" s="301"/>
      <c r="BP53" s="301"/>
      <c r="BQ53" s="302"/>
      <c r="BR53" s="290"/>
      <c r="BS53" s="303"/>
      <c r="BT53" s="318"/>
      <c r="BU53" s="319"/>
      <c r="BV53" s="320"/>
      <c r="BW53" s="321"/>
      <c r="BX53" s="301"/>
      <c r="BY53" s="301"/>
      <c r="BZ53" s="301"/>
      <c r="CA53" s="301"/>
      <c r="CB53" s="301"/>
      <c r="CC53" s="321"/>
      <c r="CD53" s="306"/>
      <c r="CE53" s="307"/>
      <c r="CF53" s="306"/>
      <c r="CG53" s="290"/>
      <c r="CH53" s="290"/>
      <c r="CI53" s="290"/>
      <c r="CJ53" s="290"/>
      <c r="CK53" s="290"/>
      <c r="CL53" s="290"/>
      <c r="CM53" s="290"/>
      <c r="CN53" s="290"/>
      <c r="CO53" s="290"/>
      <c r="CP53" s="290"/>
      <c r="CQ53" s="290"/>
      <c r="CR53" s="290"/>
      <c r="CS53" s="290"/>
      <c r="CT53" s="290"/>
      <c r="CU53" s="307"/>
      <c r="CV53" s="290"/>
      <c r="CW53" s="291"/>
      <c r="CX53" s="291"/>
      <c r="CY53" s="291"/>
      <c r="CZ53" s="292"/>
      <c r="DA53" s="6"/>
      <c r="DB53" s="6"/>
    </row>
    <row r="54" spans="1:106" x14ac:dyDescent="0.2">
      <c r="A54" s="325">
        <v>29</v>
      </c>
      <c r="B54" s="326"/>
      <c r="C54" s="327"/>
      <c r="D54" s="328"/>
      <c r="E54" s="328"/>
      <c r="F54" s="328"/>
      <c r="G54" s="328"/>
      <c r="H54" s="328"/>
      <c r="I54" s="328"/>
      <c r="J54" s="328"/>
      <c r="K54" s="328"/>
      <c r="L54" s="328"/>
      <c r="M54" s="328"/>
      <c r="N54" s="328"/>
      <c r="O54" s="329"/>
      <c r="P54" s="322"/>
      <c r="Q54" s="323"/>
      <c r="R54" s="323"/>
      <c r="S54" s="323"/>
      <c r="T54" s="323"/>
      <c r="U54" s="323"/>
      <c r="V54" s="323"/>
      <c r="W54" s="330"/>
      <c r="X54" s="330"/>
      <c r="Y54" s="330"/>
      <c r="Z54" s="330"/>
      <c r="AA54" s="330"/>
      <c r="AB54" s="330"/>
      <c r="AC54" s="330"/>
      <c r="AD54" s="330"/>
      <c r="AE54" s="331"/>
      <c r="AF54" s="322"/>
      <c r="AG54" s="323"/>
      <c r="AH54" s="323"/>
      <c r="AI54" s="323"/>
      <c r="AJ54" s="323"/>
      <c r="AK54" s="323"/>
      <c r="AL54" s="323"/>
      <c r="AM54" s="323"/>
      <c r="AN54" s="324"/>
      <c r="AO54" s="293"/>
      <c r="AP54" s="295"/>
      <c r="AQ54" s="304"/>
      <c r="AR54" s="294"/>
      <c r="AS54" s="294"/>
      <c r="AT54" s="294"/>
      <c r="AU54" s="294"/>
      <c r="AV54" s="294"/>
      <c r="AW54" s="295"/>
      <c r="AX54" s="293"/>
      <c r="AY54" s="295"/>
      <c r="AZ54" s="293"/>
      <c r="BA54" s="295"/>
      <c r="BB54" s="304"/>
      <c r="BC54" s="294"/>
      <c r="BD54" s="294"/>
      <c r="BE54" s="305"/>
      <c r="BF54" s="293"/>
      <c r="BG54" s="294"/>
      <c r="BH54" s="294"/>
      <c r="BI54" s="295"/>
      <c r="BJ54" s="296" t="s">
        <v>317</v>
      </c>
      <c r="BK54" s="297"/>
      <c r="BL54" s="298"/>
      <c r="BM54" s="299"/>
      <c r="BN54" s="300"/>
      <c r="BO54" s="301"/>
      <c r="BP54" s="301"/>
      <c r="BQ54" s="302"/>
      <c r="BR54" s="290"/>
      <c r="BS54" s="303"/>
      <c r="BT54" s="318"/>
      <c r="BU54" s="319"/>
      <c r="BV54" s="320"/>
      <c r="BW54" s="321"/>
      <c r="BX54" s="301"/>
      <c r="BY54" s="301"/>
      <c r="BZ54" s="301"/>
      <c r="CA54" s="301"/>
      <c r="CB54" s="301"/>
      <c r="CC54" s="321"/>
      <c r="CD54" s="306"/>
      <c r="CE54" s="307"/>
      <c r="CF54" s="306"/>
      <c r="CG54" s="290"/>
      <c r="CH54" s="290"/>
      <c r="CI54" s="290"/>
      <c r="CJ54" s="290"/>
      <c r="CK54" s="290"/>
      <c r="CL54" s="290"/>
      <c r="CM54" s="290"/>
      <c r="CN54" s="290"/>
      <c r="CO54" s="290"/>
      <c r="CP54" s="290"/>
      <c r="CQ54" s="290"/>
      <c r="CR54" s="290"/>
      <c r="CS54" s="290"/>
      <c r="CT54" s="290"/>
      <c r="CU54" s="307"/>
      <c r="CV54" s="290"/>
      <c r="CW54" s="291"/>
      <c r="CX54" s="291"/>
      <c r="CY54" s="291"/>
      <c r="CZ54" s="292"/>
      <c r="DA54" s="6"/>
      <c r="DB54" s="6"/>
    </row>
    <row r="55" spans="1:106" x14ac:dyDescent="0.2">
      <c r="A55" s="325">
        <v>30</v>
      </c>
      <c r="B55" s="326"/>
      <c r="C55" s="327"/>
      <c r="D55" s="328"/>
      <c r="E55" s="328"/>
      <c r="F55" s="328"/>
      <c r="G55" s="328"/>
      <c r="H55" s="328"/>
      <c r="I55" s="328"/>
      <c r="J55" s="328"/>
      <c r="K55" s="328"/>
      <c r="L55" s="328"/>
      <c r="M55" s="328"/>
      <c r="N55" s="328"/>
      <c r="O55" s="329"/>
      <c r="P55" s="322"/>
      <c r="Q55" s="323"/>
      <c r="R55" s="323"/>
      <c r="S55" s="323"/>
      <c r="T55" s="323"/>
      <c r="U55" s="323"/>
      <c r="V55" s="323"/>
      <c r="W55" s="330"/>
      <c r="X55" s="330"/>
      <c r="Y55" s="330"/>
      <c r="Z55" s="330"/>
      <c r="AA55" s="330"/>
      <c r="AB55" s="330"/>
      <c r="AC55" s="330"/>
      <c r="AD55" s="330"/>
      <c r="AE55" s="331"/>
      <c r="AF55" s="322"/>
      <c r="AG55" s="323"/>
      <c r="AH55" s="323"/>
      <c r="AI55" s="323"/>
      <c r="AJ55" s="323"/>
      <c r="AK55" s="323"/>
      <c r="AL55" s="323"/>
      <c r="AM55" s="323"/>
      <c r="AN55" s="324"/>
      <c r="AO55" s="293"/>
      <c r="AP55" s="295"/>
      <c r="AQ55" s="304"/>
      <c r="AR55" s="294"/>
      <c r="AS55" s="294"/>
      <c r="AT55" s="294"/>
      <c r="AU55" s="294"/>
      <c r="AV55" s="294"/>
      <c r="AW55" s="295"/>
      <c r="AX55" s="293"/>
      <c r="AY55" s="295"/>
      <c r="AZ55" s="293"/>
      <c r="BA55" s="295"/>
      <c r="BB55" s="304"/>
      <c r="BC55" s="294"/>
      <c r="BD55" s="294"/>
      <c r="BE55" s="305"/>
      <c r="BF55" s="293"/>
      <c r="BG55" s="294"/>
      <c r="BH55" s="294"/>
      <c r="BI55" s="295"/>
      <c r="BJ55" s="296" t="s">
        <v>317</v>
      </c>
      <c r="BK55" s="297"/>
      <c r="BL55" s="298"/>
      <c r="BM55" s="299"/>
      <c r="BN55" s="300"/>
      <c r="BO55" s="301"/>
      <c r="BP55" s="301"/>
      <c r="BQ55" s="302"/>
      <c r="BR55" s="290"/>
      <c r="BS55" s="303"/>
      <c r="BT55" s="318"/>
      <c r="BU55" s="319"/>
      <c r="BV55" s="320"/>
      <c r="BW55" s="321"/>
      <c r="BX55" s="301"/>
      <c r="BY55" s="301"/>
      <c r="BZ55" s="301"/>
      <c r="CA55" s="301"/>
      <c r="CB55" s="301"/>
      <c r="CC55" s="321"/>
      <c r="CD55" s="306"/>
      <c r="CE55" s="307"/>
      <c r="CF55" s="306"/>
      <c r="CG55" s="290"/>
      <c r="CH55" s="290"/>
      <c r="CI55" s="290"/>
      <c r="CJ55" s="290"/>
      <c r="CK55" s="290"/>
      <c r="CL55" s="290"/>
      <c r="CM55" s="290"/>
      <c r="CN55" s="290"/>
      <c r="CO55" s="290"/>
      <c r="CP55" s="290"/>
      <c r="CQ55" s="290"/>
      <c r="CR55" s="290"/>
      <c r="CS55" s="290"/>
      <c r="CT55" s="290"/>
      <c r="CU55" s="307"/>
      <c r="CV55" s="290"/>
      <c r="CW55" s="291"/>
      <c r="CX55" s="291"/>
      <c r="CY55" s="291"/>
      <c r="CZ55" s="292"/>
      <c r="DA55" s="6"/>
      <c r="DB55" s="6"/>
    </row>
    <row r="56" spans="1:106" x14ac:dyDescent="0.2">
      <c r="A56" s="325">
        <v>31</v>
      </c>
      <c r="B56" s="326"/>
      <c r="C56" s="327"/>
      <c r="D56" s="328"/>
      <c r="E56" s="328"/>
      <c r="F56" s="328"/>
      <c r="G56" s="328"/>
      <c r="H56" s="328"/>
      <c r="I56" s="328"/>
      <c r="J56" s="328"/>
      <c r="K56" s="328"/>
      <c r="L56" s="328"/>
      <c r="M56" s="328"/>
      <c r="N56" s="328"/>
      <c r="O56" s="329"/>
      <c r="P56" s="322"/>
      <c r="Q56" s="323"/>
      <c r="R56" s="323"/>
      <c r="S56" s="323"/>
      <c r="T56" s="323"/>
      <c r="U56" s="323"/>
      <c r="V56" s="323"/>
      <c r="W56" s="330"/>
      <c r="X56" s="330"/>
      <c r="Y56" s="330"/>
      <c r="Z56" s="330"/>
      <c r="AA56" s="330"/>
      <c r="AB56" s="330"/>
      <c r="AC56" s="330"/>
      <c r="AD56" s="330"/>
      <c r="AE56" s="331"/>
      <c r="AF56" s="322"/>
      <c r="AG56" s="323"/>
      <c r="AH56" s="323"/>
      <c r="AI56" s="323"/>
      <c r="AJ56" s="323"/>
      <c r="AK56" s="323"/>
      <c r="AL56" s="323"/>
      <c r="AM56" s="323"/>
      <c r="AN56" s="324"/>
      <c r="AO56" s="293"/>
      <c r="AP56" s="295"/>
      <c r="AQ56" s="304"/>
      <c r="AR56" s="294"/>
      <c r="AS56" s="294"/>
      <c r="AT56" s="294"/>
      <c r="AU56" s="294"/>
      <c r="AV56" s="294"/>
      <c r="AW56" s="295"/>
      <c r="AX56" s="293"/>
      <c r="AY56" s="295"/>
      <c r="AZ56" s="293"/>
      <c r="BA56" s="295"/>
      <c r="BB56" s="304"/>
      <c r="BC56" s="294"/>
      <c r="BD56" s="294"/>
      <c r="BE56" s="305"/>
      <c r="BF56" s="293"/>
      <c r="BG56" s="294"/>
      <c r="BH56" s="294"/>
      <c r="BI56" s="295"/>
      <c r="BJ56" s="296" t="s">
        <v>317</v>
      </c>
      <c r="BK56" s="297"/>
      <c r="BL56" s="298"/>
      <c r="BM56" s="299"/>
      <c r="BN56" s="300"/>
      <c r="BO56" s="301"/>
      <c r="BP56" s="301"/>
      <c r="BQ56" s="302"/>
      <c r="BR56" s="290"/>
      <c r="BS56" s="303"/>
      <c r="BT56" s="318"/>
      <c r="BU56" s="319"/>
      <c r="BV56" s="320"/>
      <c r="BW56" s="321"/>
      <c r="BX56" s="301"/>
      <c r="BY56" s="301"/>
      <c r="BZ56" s="301"/>
      <c r="CA56" s="301"/>
      <c r="CB56" s="301"/>
      <c r="CC56" s="321"/>
      <c r="CD56" s="306"/>
      <c r="CE56" s="307"/>
      <c r="CF56" s="306"/>
      <c r="CG56" s="290"/>
      <c r="CH56" s="290"/>
      <c r="CI56" s="290"/>
      <c r="CJ56" s="290"/>
      <c r="CK56" s="290"/>
      <c r="CL56" s="290"/>
      <c r="CM56" s="290"/>
      <c r="CN56" s="290"/>
      <c r="CO56" s="290"/>
      <c r="CP56" s="290"/>
      <c r="CQ56" s="290"/>
      <c r="CR56" s="290"/>
      <c r="CS56" s="290"/>
      <c r="CT56" s="290"/>
      <c r="CU56" s="307"/>
      <c r="CV56" s="290"/>
      <c r="CW56" s="291"/>
      <c r="CX56" s="291"/>
      <c r="CY56" s="291"/>
      <c r="CZ56" s="292"/>
      <c r="DA56" s="6"/>
      <c r="DB56" s="6"/>
    </row>
    <row r="57" spans="1:106" x14ac:dyDescent="0.2">
      <c r="A57" s="325">
        <v>32</v>
      </c>
      <c r="B57" s="326"/>
      <c r="C57" s="327"/>
      <c r="D57" s="328"/>
      <c r="E57" s="328"/>
      <c r="F57" s="328"/>
      <c r="G57" s="328"/>
      <c r="H57" s="328"/>
      <c r="I57" s="328"/>
      <c r="J57" s="328"/>
      <c r="K57" s="328"/>
      <c r="L57" s="328"/>
      <c r="M57" s="328"/>
      <c r="N57" s="328"/>
      <c r="O57" s="329"/>
      <c r="P57" s="322"/>
      <c r="Q57" s="323"/>
      <c r="R57" s="323"/>
      <c r="S57" s="323"/>
      <c r="T57" s="323"/>
      <c r="U57" s="323"/>
      <c r="V57" s="323"/>
      <c r="W57" s="330"/>
      <c r="X57" s="330"/>
      <c r="Y57" s="330"/>
      <c r="Z57" s="330"/>
      <c r="AA57" s="330"/>
      <c r="AB57" s="330"/>
      <c r="AC57" s="330"/>
      <c r="AD57" s="330"/>
      <c r="AE57" s="331"/>
      <c r="AF57" s="322"/>
      <c r="AG57" s="323"/>
      <c r="AH57" s="323"/>
      <c r="AI57" s="323"/>
      <c r="AJ57" s="323"/>
      <c r="AK57" s="323"/>
      <c r="AL57" s="323"/>
      <c r="AM57" s="323"/>
      <c r="AN57" s="324"/>
      <c r="AO57" s="293"/>
      <c r="AP57" s="295"/>
      <c r="AQ57" s="304"/>
      <c r="AR57" s="294"/>
      <c r="AS57" s="294"/>
      <c r="AT57" s="294"/>
      <c r="AU57" s="294"/>
      <c r="AV57" s="294"/>
      <c r="AW57" s="295"/>
      <c r="AX57" s="293"/>
      <c r="AY57" s="295"/>
      <c r="AZ57" s="293"/>
      <c r="BA57" s="295"/>
      <c r="BB57" s="304"/>
      <c r="BC57" s="294"/>
      <c r="BD57" s="294"/>
      <c r="BE57" s="305"/>
      <c r="BF57" s="293"/>
      <c r="BG57" s="294"/>
      <c r="BH57" s="294"/>
      <c r="BI57" s="295"/>
      <c r="BJ57" s="296" t="s">
        <v>317</v>
      </c>
      <c r="BK57" s="297"/>
      <c r="BL57" s="298"/>
      <c r="BM57" s="299"/>
      <c r="BN57" s="300"/>
      <c r="BO57" s="301"/>
      <c r="BP57" s="301"/>
      <c r="BQ57" s="302"/>
      <c r="BR57" s="290"/>
      <c r="BS57" s="303"/>
      <c r="BT57" s="318"/>
      <c r="BU57" s="319"/>
      <c r="BV57" s="320"/>
      <c r="BW57" s="321"/>
      <c r="BX57" s="301"/>
      <c r="BY57" s="301"/>
      <c r="BZ57" s="301"/>
      <c r="CA57" s="301"/>
      <c r="CB57" s="301"/>
      <c r="CC57" s="321"/>
      <c r="CD57" s="306"/>
      <c r="CE57" s="307"/>
      <c r="CF57" s="306"/>
      <c r="CG57" s="290"/>
      <c r="CH57" s="290"/>
      <c r="CI57" s="290"/>
      <c r="CJ57" s="290"/>
      <c r="CK57" s="290"/>
      <c r="CL57" s="290"/>
      <c r="CM57" s="290"/>
      <c r="CN57" s="290"/>
      <c r="CO57" s="290"/>
      <c r="CP57" s="290"/>
      <c r="CQ57" s="290"/>
      <c r="CR57" s="290"/>
      <c r="CS57" s="290"/>
      <c r="CT57" s="290"/>
      <c r="CU57" s="307"/>
      <c r="CV57" s="290"/>
      <c r="CW57" s="291"/>
      <c r="CX57" s="291"/>
      <c r="CY57" s="291"/>
      <c r="CZ57" s="292"/>
      <c r="DA57" s="6"/>
      <c r="DB57" s="6"/>
    </row>
    <row r="58" spans="1:106" x14ac:dyDescent="0.2">
      <c r="A58" s="325">
        <v>33</v>
      </c>
      <c r="B58" s="326"/>
      <c r="C58" s="327"/>
      <c r="D58" s="328"/>
      <c r="E58" s="328"/>
      <c r="F58" s="328"/>
      <c r="G58" s="328"/>
      <c r="H58" s="328"/>
      <c r="I58" s="328"/>
      <c r="J58" s="328"/>
      <c r="K58" s="328"/>
      <c r="L58" s="328"/>
      <c r="M58" s="328"/>
      <c r="N58" s="328"/>
      <c r="O58" s="329"/>
      <c r="P58" s="322"/>
      <c r="Q58" s="323"/>
      <c r="R58" s="323"/>
      <c r="S58" s="323"/>
      <c r="T58" s="323"/>
      <c r="U58" s="323"/>
      <c r="V58" s="323"/>
      <c r="W58" s="330"/>
      <c r="X58" s="330"/>
      <c r="Y58" s="330"/>
      <c r="Z58" s="330"/>
      <c r="AA58" s="330"/>
      <c r="AB58" s="330"/>
      <c r="AC58" s="330"/>
      <c r="AD58" s="330"/>
      <c r="AE58" s="331"/>
      <c r="AF58" s="322"/>
      <c r="AG58" s="323"/>
      <c r="AH58" s="323"/>
      <c r="AI58" s="323"/>
      <c r="AJ58" s="323"/>
      <c r="AK58" s="323"/>
      <c r="AL58" s="323"/>
      <c r="AM58" s="323"/>
      <c r="AN58" s="324"/>
      <c r="AO58" s="293"/>
      <c r="AP58" s="295"/>
      <c r="AQ58" s="304"/>
      <c r="AR58" s="294"/>
      <c r="AS58" s="294"/>
      <c r="AT58" s="294"/>
      <c r="AU58" s="294"/>
      <c r="AV58" s="294"/>
      <c r="AW58" s="295"/>
      <c r="AX58" s="293"/>
      <c r="AY58" s="295"/>
      <c r="AZ58" s="293"/>
      <c r="BA58" s="295"/>
      <c r="BB58" s="304"/>
      <c r="BC58" s="294"/>
      <c r="BD58" s="294"/>
      <c r="BE58" s="305"/>
      <c r="BF58" s="293"/>
      <c r="BG58" s="294"/>
      <c r="BH58" s="294"/>
      <c r="BI58" s="295"/>
      <c r="BJ58" s="296" t="s">
        <v>317</v>
      </c>
      <c r="BK58" s="297"/>
      <c r="BL58" s="298"/>
      <c r="BM58" s="299"/>
      <c r="BN58" s="300"/>
      <c r="BO58" s="301"/>
      <c r="BP58" s="301"/>
      <c r="BQ58" s="302"/>
      <c r="BR58" s="290"/>
      <c r="BS58" s="303"/>
      <c r="BT58" s="318"/>
      <c r="BU58" s="319"/>
      <c r="BV58" s="320"/>
      <c r="BW58" s="321"/>
      <c r="BX58" s="301"/>
      <c r="BY58" s="301"/>
      <c r="BZ58" s="301"/>
      <c r="CA58" s="301"/>
      <c r="CB58" s="301"/>
      <c r="CC58" s="321"/>
      <c r="CD58" s="306"/>
      <c r="CE58" s="307"/>
      <c r="CF58" s="306"/>
      <c r="CG58" s="290"/>
      <c r="CH58" s="290"/>
      <c r="CI58" s="290"/>
      <c r="CJ58" s="290"/>
      <c r="CK58" s="290"/>
      <c r="CL58" s="290"/>
      <c r="CM58" s="290"/>
      <c r="CN58" s="290"/>
      <c r="CO58" s="290"/>
      <c r="CP58" s="290"/>
      <c r="CQ58" s="290"/>
      <c r="CR58" s="290"/>
      <c r="CS58" s="290"/>
      <c r="CT58" s="290"/>
      <c r="CU58" s="307"/>
      <c r="CV58" s="290"/>
      <c r="CW58" s="291"/>
      <c r="CX58" s="291"/>
      <c r="CY58" s="291"/>
      <c r="CZ58" s="292"/>
      <c r="DA58" s="6"/>
      <c r="DB58" s="6"/>
    </row>
    <row r="59" spans="1:106" x14ac:dyDescent="0.2">
      <c r="A59" s="325">
        <v>34</v>
      </c>
      <c r="B59" s="326"/>
      <c r="C59" s="327"/>
      <c r="D59" s="328"/>
      <c r="E59" s="328"/>
      <c r="F59" s="328"/>
      <c r="G59" s="328"/>
      <c r="H59" s="328"/>
      <c r="I59" s="328"/>
      <c r="J59" s="328"/>
      <c r="K59" s="328"/>
      <c r="L59" s="328"/>
      <c r="M59" s="328"/>
      <c r="N59" s="328"/>
      <c r="O59" s="329"/>
      <c r="P59" s="322"/>
      <c r="Q59" s="323"/>
      <c r="R59" s="323"/>
      <c r="S59" s="323"/>
      <c r="T59" s="323"/>
      <c r="U59" s="323"/>
      <c r="V59" s="323"/>
      <c r="W59" s="330"/>
      <c r="X59" s="330"/>
      <c r="Y59" s="330"/>
      <c r="Z59" s="330"/>
      <c r="AA59" s="330"/>
      <c r="AB59" s="330"/>
      <c r="AC59" s="330"/>
      <c r="AD59" s="330"/>
      <c r="AE59" s="331"/>
      <c r="AF59" s="322"/>
      <c r="AG59" s="323"/>
      <c r="AH59" s="323"/>
      <c r="AI59" s="323"/>
      <c r="AJ59" s="323"/>
      <c r="AK59" s="323"/>
      <c r="AL59" s="323"/>
      <c r="AM59" s="323"/>
      <c r="AN59" s="324"/>
      <c r="AO59" s="293"/>
      <c r="AP59" s="295"/>
      <c r="AQ59" s="304"/>
      <c r="AR59" s="294"/>
      <c r="AS59" s="294"/>
      <c r="AT59" s="294"/>
      <c r="AU59" s="294"/>
      <c r="AV59" s="294"/>
      <c r="AW59" s="295"/>
      <c r="AX59" s="293"/>
      <c r="AY59" s="295"/>
      <c r="AZ59" s="293"/>
      <c r="BA59" s="295"/>
      <c r="BB59" s="304"/>
      <c r="BC59" s="294"/>
      <c r="BD59" s="294"/>
      <c r="BE59" s="305"/>
      <c r="BF59" s="293"/>
      <c r="BG59" s="294"/>
      <c r="BH59" s="294"/>
      <c r="BI59" s="295"/>
      <c r="BJ59" s="296" t="s">
        <v>317</v>
      </c>
      <c r="BK59" s="297"/>
      <c r="BL59" s="298"/>
      <c r="BM59" s="299"/>
      <c r="BN59" s="300"/>
      <c r="BO59" s="301"/>
      <c r="BP59" s="301"/>
      <c r="BQ59" s="302"/>
      <c r="BR59" s="290"/>
      <c r="BS59" s="303"/>
      <c r="BT59" s="318"/>
      <c r="BU59" s="319"/>
      <c r="BV59" s="320"/>
      <c r="BW59" s="321"/>
      <c r="BX59" s="301"/>
      <c r="BY59" s="301"/>
      <c r="BZ59" s="301"/>
      <c r="CA59" s="301"/>
      <c r="CB59" s="301"/>
      <c r="CC59" s="321"/>
      <c r="CD59" s="306"/>
      <c r="CE59" s="307"/>
      <c r="CF59" s="306"/>
      <c r="CG59" s="290"/>
      <c r="CH59" s="290"/>
      <c r="CI59" s="290"/>
      <c r="CJ59" s="290"/>
      <c r="CK59" s="290"/>
      <c r="CL59" s="290"/>
      <c r="CM59" s="290"/>
      <c r="CN59" s="290"/>
      <c r="CO59" s="290"/>
      <c r="CP59" s="290"/>
      <c r="CQ59" s="290"/>
      <c r="CR59" s="290"/>
      <c r="CS59" s="290"/>
      <c r="CT59" s="290"/>
      <c r="CU59" s="307"/>
      <c r="CV59" s="290"/>
      <c r="CW59" s="291"/>
      <c r="CX59" s="291"/>
      <c r="CY59" s="291"/>
      <c r="CZ59" s="292"/>
      <c r="DA59" s="6"/>
      <c r="DB59" s="6"/>
    </row>
    <row r="60" spans="1:106" x14ac:dyDescent="0.2">
      <c r="A60" s="325">
        <v>35</v>
      </c>
      <c r="B60" s="326"/>
      <c r="C60" s="327"/>
      <c r="D60" s="328"/>
      <c r="E60" s="328"/>
      <c r="F60" s="328"/>
      <c r="G60" s="328"/>
      <c r="H60" s="328"/>
      <c r="I60" s="328"/>
      <c r="J60" s="328"/>
      <c r="K60" s="328"/>
      <c r="L60" s="328"/>
      <c r="M60" s="328"/>
      <c r="N60" s="328"/>
      <c r="O60" s="329"/>
      <c r="P60" s="322"/>
      <c r="Q60" s="323"/>
      <c r="R60" s="323"/>
      <c r="S60" s="323"/>
      <c r="T60" s="323"/>
      <c r="U60" s="323"/>
      <c r="V60" s="323"/>
      <c r="W60" s="330"/>
      <c r="X60" s="330"/>
      <c r="Y60" s="330"/>
      <c r="Z60" s="330"/>
      <c r="AA60" s="330"/>
      <c r="AB60" s="330"/>
      <c r="AC60" s="330"/>
      <c r="AD60" s="330"/>
      <c r="AE60" s="331"/>
      <c r="AF60" s="322"/>
      <c r="AG60" s="323"/>
      <c r="AH60" s="323"/>
      <c r="AI60" s="323"/>
      <c r="AJ60" s="323"/>
      <c r="AK60" s="323"/>
      <c r="AL60" s="323"/>
      <c r="AM60" s="323"/>
      <c r="AN60" s="324"/>
      <c r="AO60" s="293"/>
      <c r="AP60" s="295"/>
      <c r="AQ60" s="304"/>
      <c r="AR60" s="294"/>
      <c r="AS60" s="294"/>
      <c r="AT60" s="294"/>
      <c r="AU60" s="294"/>
      <c r="AV60" s="294"/>
      <c r="AW60" s="295"/>
      <c r="AX60" s="293"/>
      <c r="AY60" s="295"/>
      <c r="AZ60" s="293"/>
      <c r="BA60" s="295"/>
      <c r="BB60" s="304"/>
      <c r="BC60" s="294"/>
      <c r="BD60" s="294"/>
      <c r="BE60" s="305"/>
      <c r="BF60" s="293"/>
      <c r="BG60" s="294"/>
      <c r="BH60" s="294"/>
      <c r="BI60" s="295"/>
      <c r="BJ60" s="296" t="s">
        <v>317</v>
      </c>
      <c r="BK60" s="297"/>
      <c r="BL60" s="298"/>
      <c r="BM60" s="299"/>
      <c r="BN60" s="300"/>
      <c r="BO60" s="301"/>
      <c r="BP60" s="301"/>
      <c r="BQ60" s="302"/>
      <c r="BR60" s="290"/>
      <c r="BS60" s="303"/>
      <c r="BT60" s="318"/>
      <c r="BU60" s="319"/>
      <c r="BV60" s="320"/>
      <c r="BW60" s="321"/>
      <c r="BX60" s="301"/>
      <c r="BY60" s="301"/>
      <c r="BZ60" s="301"/>
      <c r="CA60" s="301"/>
      <c r="CB60" s="301"/>
      <c r="CC60" s="321"/>
      <c r="CD60" s="306"/>
      <c r="CE60" s="307"/>
      <c r="CF60" s="306"/>
      <c r="CG60" s="290"/>
      <c r="CH60" s="290"/>
      <c r="CI60" s="290"/>
      <c r="CJ60" s="290"/>
      <c r="CK60" s="290"/>
      <c r="CL60" s="290"/>
      <c r="CM60" s="290"/>
      <c r="CN60" s="290"/>
      <c r="CO60" s="290"/>
      <c r="CP60" s="290"/>
      <c r="CQ60" s="290"/>
      <c r="CR60" s="290"/>
      <c r="CS60" s="290"/>
      <c r="CT60" s="290"/>
      <c r="CU60" s="307"/>
      <c r="CV60" s="290"/>
      <c r="CW60" s="291"/>
      <c r="CX60" s="291"/>
      <c r="CY60" s="291"/>
      <c r="CZ60" s="292"/>
      <c r="DA60" s="6"/>
      <c r="DB60" s="6"/>
    </row>
    <row r="61" spans="1:106" x14ac:dyDescent="0.2">
      <c r="A61" s="325">
        <v>36</v>
      </c>
      <c r="B61" s="326"/>
      <c r="C61" s="327"/>
      <c r="D61" s="328"/>
      <c r="E61" s="328"/>
      <c r="F61" s="328"/>
      <c r="G61" s="328"/>
      <c r="H61" s="328"/>
      <c r="I61" s="328"/>
      <c r="J61" s="328"/>
      <c r="K61" s="328"/>
      <c r="L61" s="328"/>
      <c r="M61" s="328"/>
      <c r="N61" s="328"/>
      <c r="O61" s="329"/>
      <c r="P61" s="322"/>
      <c r="Q61" s="323"/>
      <c r="R61" s="323"/>
      <c r="S61" s="323"/>
      <c r="T61" s="323"/>
      <c r="U61" s="323"/>
      <c r="V61" s="323"/>
      <c r="W61" s="330"/>
      <c r="X61" s="330"/>
      <c r="Y61" s="330"/>
      <c r="Z61" s="330"/>
      <c r="AA61" s="330"/>
      <c r="AB61" s="330"/>
      <c r="AC61" s="330"/>
      <c r="AD61" s="330"/>
      <c r="AE61" s="331"/>
      <c r="AF61" s="322"/>
      <c r="AG61" s="323"/>
      <c r="AH61" s="323"/>
      <c r="AI61" s="323"/>
      <c r="AJ61" s="323"/>
      <c r="AK61" s="323"/>
      <c r="AL61" s="323"/>
      <c r="AM61" s="323"/>
      <c r="AN61" s="324"/>
      <c r="AO61" s="293"/>
      <c r="AP61" s="295"/>
      <c r="AQ61" s="304"/>
      <c r="AR61" s="294"/>
      <c r="AS61" s="294"/>
      <c r="AT61" s="294"/>
      <c r="AU61" s="294"/>
      <c r="AV61" s="294"/>
      <c r="AW61" s="295"/>
      <c r="AX61" s="293"/>
      <c r="AY61" s="295"/>
      <c r="AZ61" s="293"/>
      <c r="BA61" s="295"/>
      <c r="BB61" s="304"/>
      <c r="BC61" s="294"/>
      <c r="BD61" s="294"/>
      <c r="BE61" s="305"/>
      <c r="BF61" s="293"/>
      <c r="BG61" s="294"/>
      <c r="BH61" s="294"/>
      <c r="BI61" s="295"/>
      <c r="BJ61" s="296" t="s">
        <v>317</v>
      </c>
      <c r="BK61" s="297"/>
      <c r="BL61" s="298"/>
      <c r="BM61" s="299"/>
      <c r="BN61" s="300"/>
      <c r="BO61" s="301"/>
      <c r="BP61" s="301"/>
      <c r="BQ61" s="302"/>
      <c r="BR61" s="290"/>
      <c r="BS61" s="303"/>
      <c r="BT61" s="318"/>
      <c r="BU61" s="319"/>
      <c r="BV61" s="320"/>
      <c r="BW61" s="321"/>
      <c r="BX61" s="301"/>
      <c r="BY61" s="301"/>
      <c r="BZ61" s="301"/>
      <c r="CA61" s="301"/>
      <c r="CB61" s="301"/>
      <c r="CC61" s="321"/>
      <c r="CD61" s="306"/>
      <c r="CE61" s="307"/>
      <c r="CF61" s="306"/>
      <c r="CG61" s="290"/>
      <c r="CH61" s="290"/>
      <c r="CI61" s="290"/>
      <c r="CJ61" s="290"/>
      <c r="CK61" s="290"/>
      <c r="CL61" s="290"/>
      <c r="CM61" s="290"/>
      <c r="CN61" s="290"/>
      <c r="CO61" s="290"/>
      <c r="CP61" s="290"/>
      <c r="CQ61" s="290"/>
      <c r="CR61" s="290"/>
      <c r="CS61" s="290"/>
      <c r="CT61" s="290"/>
      <c r="CU61" s="307"/>
      <c r="CV61" s="290"/>
      <c r="CW61" s="291"/>
      <c r="CX61" s="291"/>
      <c r="CY61" s="291"/>
      <c r="CZ61" s="292"/>
      <c r="DA61" s="6"/>
      <c r="DB61" s="6"/>
    </row>
    <row r="62" spans="1:106" x14ac:dyDescent="0.2">
      <c r="A62" s="325">
        <v>37</v>
      </c>
      <c r="B62" s="326"/>
      <c r="C62" s="327"/>
      <c r="D62" s="328"/>
      <c r="E62" s="328"/>
      <c r="F62" s="328"/>
      <c r="G62" s="328"/>
      <c r="H62" s="328"/>
      <c r="I62" s="328"/>
      <c r="J62" s="328"/>
      <c r="K62" s="328"/>
      <c r="L62" s="328"/>
      <c r="M62" s="328"/>
      <c r="N62" s="328"/>
      <c r="O62" s="329"/>
      <c r="P62" s="322"/>
      <c r="Q62" s="323"/>
      <c r="R62" s="323"/>
      <c r="S62" s="323"/>
      <c r="T62" s="323"/>
      <c r="U62" s="323"/>
      <c r="V62" s="323"/>
      <c r="W62" s="330"/>
      <c r="X62" s="330"/>
      <c r="Y62" s="330"/>
      <c r="Z62" s="330"/>
      <c r="AA62" s="330"/>
      <c r="AB62" s="330"/>
      <c r="AC62" s="330"/>
      <c r="AD62" s="330"/>
      <c r="AE62" s="331"/>
      <c r="AF62" s="322"/>
      <c r="AG62" s="323"/>
      <c r="AH62" s="323"/>
      <c r="AI62" s="323"/>
      <c r="AJ62" s="323"/>
      <c r="AK62" s="323"/>
      <c r="AL62" s="323"/>
      <c r="AM62" s="323"/>
      <c r="AN62" s="324"/>
      <c r="AO62" s="293"/>
      <c r="AP62" s="295"/>
      <c r="AQ62" s="304"/>
      <c r="AR62" s="294"/>
      <c r="AS62" s="294"/>
      <c r="AT62" s="294"/>
      <c r="AU62" s="294"/>
      <c r="AV62" s="294"/>
      <c r="AW62" s="295"/>
      <c r="AX62" s="293"/>
      <c r="AY62" s="295"/>
      <c r="AZ62" s="293"/>
      <c r="BA62" s="295"/>
      <c r="BB62" s="304"/>
      <c r="BC62" s="294"/>
      <c r="BD62" s="294"/>
      <c r="BE62" s="305"/>
      <c r="BF62" s="293"/>
      <c r="BG62" s="294"/>
      <c r="BH62" s="294"/>
      <c r="BI62" s="295"/>
      <c r="BJ62" s="296" t="s">
        <v>317</v>
      </c>
      <c r="BK62" s="297"/>
      <c r="BL62" s="298"/>
      <c r="BM62" s="299"/>
      <c r="BN62" s="300"/>
      <c r="BO62" s="301"/>
      <c r="BP62" s="301"/>
      <c r="BQ62" s="302"/>
      <c r="BR62" s="290"/>
      <c r="BS62" s="303"/>
      <c r="BT62" s="318"/>
      <c r="BU62" s="319"/>
      <c r="BV62" s="320"/>
      <c r="BW62" s="321"/>
      <c r="BX62" s="301"/>
      <c r="BY62" s="301"/>
      <c r="BZ62" s="301"/>
      <c r="CA62" s="301"/>
      <c r="CB62" s="301"/>
      <c r="CC62" s="321"/>
      <c r="CD62" s="306"/>
      <c r="CE62" s="307"/>
      <c r="CF62" s="306"/>
      <c r="CG62" s="290"/>
      <c r="CH62" s="290"/>
      <c r="CI62" s="290"/>
      <c r="CJ62" s="290"/>
      <c r="CK62" s="290"/>
      <c r="CL62" s="290"/>
      <c r="CM62" s="290"/>
      <c r="CN62" s="290"/>
      <c r="CO62" s="290"/>
      <c r="CP62" s="290"/>
      <c r="CQ62" s="290"/>
      <c r="CR62" s="290"/>
      <c r="CS62" s="290"/>
      <c r="CT62" s="290"/>
      <c r="CU62" s="307"/>
      <c r="CV62" s="290"/>
      <c r="CW62" s="291"/>
      <c r="CX62" s="291"/>
      <c r="CY62" s="291"/>
      <c r="CZ62" s="292"/>
      <c r="DA62" s="6"/>
      <c r="DB62" s="6"/>
    </row>
    <row r="63" spans="1:106" x14ac:dyDescent="0.2">
      <c r="A63" s="325">
        <v>38</v>
      </c>
      <c r="B63" s="326"/>
      <c r="C63" s="327"/>
      <c r="D63" s="328"/>
      <c r="E63" s="328"/>
      <c r="F63" s="328"/>
      <c r="G63" s="328"/>
      <c r="H63" s="328"/>
      <c r="I63" s="328"/>
      <c r="J63" s="328"/>
      <c r="K63" s="328"/>
      <c r="L63" s="328"/>
      <c r="M63" s="328"/>
      <c r="N63" s="328"/>
      <c r="O63" s="329"/>
      <c r="P63" s="322"/>
      <c r="Q63" s="323"/>
      <c r="R63" s="323"/>
      <c r="S63" s="323"/>
      <c r="T63" s="323"/>
      <c r="U63" s="323"/>
      <c r="V63" s="323"/>
      <c r="W63" s="330"/>
      <c r="X63" s="330"/>
      <c r="Y63" s="330"/>
      <c r="Z63" s="330"/>
      <c r="AA63" s="330"/>
      <c r="AB63" s="330"/>
      <c r="AC63" s="330"/>
      <c r="AD63" s="330"/>
      <c r="AE63" s="331"/>
      <c r="AF63" s="322"/>
      <c r="AG63" s="323"/>
      <c r="AH63" s="323"/>
      <c r="AI63" s="323"/>
      <c r="AJ63" s="323"/>
      <c r="AK63" s="323"/>
      <c r="AL63" s="323"/>
      <c r="AM63" s="323"/>
      <c r="AN63" s="324"/>
      <c r="AO63" s="293"/>
      <c r="AP63" s="295"/>
      <c r="AQ63" s="304"/>
      <c r="AR63" s="294"/>
      <c r="AS63" s="294"/>
      <c r="AT63" s="294"/>
      <c r="AU63" s="294"/>
      <c r="AV63" s="294"/>
      <c r="AW63" s="295"/>
      <c r="AX63" s="293"/>
      <c r="AY63" s="295"/>
      <c r="AZ63" s="293"/>
      <c r="BA63" s="295"/>
      <c r="BB63" s="304"/>
      <c r="BC63" s="294"/>
      <c r="BD63" s="294"/>
      <c r="BE63" s="305"/>
      <c r="BF63" s="293"/>
      <c r="BG63" s="294"/>
      <c r="BH63" s="294"/>
      <c r="BI63" s="295"/>
      <c r="BJ63" s="296" t="s">
        <v>317</v>
      </c>
      <c r="BK63" s="297"/>
      <c r="BL63" s="298"/>
      <c r="BM63" s="299"/>
      <c r="BN63" s="300"/>
      <c r="BO63" s="301"/>
      <c r="BP63" s="301"/>
      <c r="BQ63" s="302"/>
      <c r="BR63" s="290"/>
      <c r="BS63" s="303"/>
      <c r="BT63" s="318"/>
      <c r="BU63" s="319"/>
      <c r="BV63" s="320"/>
      <c r="BW63" s="321"/>
      <c r="BX63" s="301"/>
      <c r="BY63" s="301"/>
      <c r="BZ63" s="301"/>
      <c r="CA63" s="301"/>
      <c r="CB63" s="301"/>
      <c r="CC63" s="321"/>
      <c r="CD63" s="306"/>
      <c r="CE63" s="307"/>
      <c r="CF63" s="306"/>
      <c r="CG63" s="290"/>
      <c r="CH63" s="290"/>
      <c r="CI63" s="290"/>
      <c r="CJ63" s="290"/>
      <c r="CK63" s="290"/>
      <c r="CL63" s="290"/>
      <c r="CM63" s="290"/>
      <c r="CN63" s="290"/>
      <c r="CO63" s="290"/>
      <c r="CP63" s="290"/>
      <c r="CQ63" s="290"/>
      <c r="CR63" s="290"/>
      <c r="CS63" s="290"/>
      <c r="CT63" s="290"/>
      <c r="CU63" s="307"/>
      <c r="CV63" s="290"/>
      <c r="CW63" s="291"/>
      <c r="CX63" s="291"/>
      <c r="CY63" s="291"/>
      <c r="CZ63" s="292"/>
      <c r="DA63" s="6"/>
      <c r="DB63" s="6"/>
    </row>
    <row r="64" spans="1:106" x14ac:dyDescent="0.2">
      <c r="A64" s="325">
        <v>39</v>
      </c>
      <c r="B64" s="326"/>
      <c r="C64" s="327"/>
      <c r="D64" s="328"/>
      <c r="E64" s="328"/>
      <c r="F64" s="328"/>
      <c r="G64" s="328"/>
      <c r="H64" s="328"/>
      <c r="I64" s="328"/>
      <c r="J64" s="328"/>
      <c r="K64" s="328"/>
      <c r="L64" s="328"/>
      <c r="M64" s="328"/>
      <c r="N64" s="328"/>
      <c r="O64" s="329"/>
      <c r="P64" s="322"/>
      <c r="Q64" s="323"/>
      <c r="R64" s="323"/>
      <c r="S64" s="323"/>
      <c r="T64" s="323"/>
      <c r="U64" s="323"/>
      <c r="V64" s="323"/>
      <c r="W64" s="330"/>
      <c r="X64" s="330"/>
      <c r="Y64" s="330"/>
      <c r="Z64" s="330"/>
      <c r="AA64" s="330"/>
      <c r="AB64" s="330"/>
      <c r="AC64" s="330"/>
      <c r="AD64" s="330"/>
      <c r="AE64" s="331"/>
      <c r="AF64" s="322"/>
      <c r="AG64" s="323"/>
      <c r="AH64" s="323"/>
      <c r="AI64" s="323"/>
      <c r="AJ64" s="323"/>
      <c r="AK64" s="323"/>
      <c r="AL64" s="323"/>
      <c r="AM64" s="323"/>
      <c r="AN64" s="324"/>
      <c r="AO64" s="293"/>
      <c r="AP64" s="295"/>
      <c r="AQ64" s="304"/>
      <c r="AR64" s="294"/>
      <c r="AS64" s="294"/>
      <c r="AT64" s="294"/>
      <c r="AU64" s="294"/>
      <c r="AV64" s="294"/>
      <c r="AW64" s="295"/>
      <c r="AX64" s="293"/>
      <c r="AY64" s="295"/>
      <c r="AZ64" s="293"/>
      <c r="BA64" s="295"/>
      <c r="BB64" s="304"/>
      <c r="BC64" s="294"/>
      <c r="BD64" s="294"/>
      <c r="BE64" s="305"/>
      <c r="BF64" s="293"/>
      <c r="BG64" s="294"/>
      <c r="BH64" s="294"/>
      <c r="BI64" s="295"/>
      <c r="BJ64" s="296" t="s">
        <v>317</v>
      </c>
      <c r="BK64" s="297"/>
      <c r="BL64" s="298"/>
      <c r="BM64" s="299"/>
      <c r="BN64" s="300"/>
      <c r="BO64" s="301"/>
      <c r="BP64" s="301"/>
      <c r="BQ64" s="302"/>
      <c r="BR64" s="290"/>
      <c r="BS64" s="303"/>
      <c r="BT64" s="318"/>
      <c r="BU64" s="319"/>
      <c r="BV64" s="320"/>
      <c r="BW64" s="321"/>
      <c r="BX64" s="301"/>
      <c r="BY64" s="301"/>
      <c r="BZ64" s="301"/>
      <c r="CA64" s="301"/>
      <c r="CB64" s="301"/>
      <c r="CC64" s="321"/>
      <c r="CD64" s="306"/>
      <c r="CE64" s="307"/>
      <c r="CF64" s="306"/>
      <c r="CG64" s="290"/>
      <c r="CH64" s="290"/>
      <c r="CI64" s="290"/>
      <c r="CJ64" s="290"/>
      <c r="CK64" s="290"/>
      <c r="CL64" s="290"/>
      <c r="CM64" s="290"/>
      <c r="CN64" s="290"/>
      <c r="CO64" s="290"/>
      <c r="CP64" s="290"/>
      <c r="CQ64" s="290"/>
      <c r="CR64" s="290"/>
      <c r="CS64" s="290"/>
      <c r="CT64" s="290"/>
      <c r="CU64" s="307"/>
      <c r="CV64" s="290"/>
      <c r="CW64" s="291"/>
      <c r="CX64" s="291"/>
      <c r="CY64" s="291"/>
      <c r="CZ64" s="292"/>
      <c r="DA64" s="6"/>
      <c r="DB64" s="6"/>
    </row>
    <row r="65" spans="1:106" x14ac:dyDescent="0.2">
      <c r="A65" s="325">
        <v>40</v>
      </c>
      <c r="B65" s="326"/>
      <c r="C65" s="327"/>
      <c r="D65" s="328"/>
      <c r="E65" s="328"/>
      <c r="F65" s="328"/>
      <c r="G65" s="328"/>
      <c r="H65" s="328"/>
      <c r="I65" s="328"/>
      <c r="J65" s="328"/>
      <c r="K65" s="328"/>
      <c r="L65" s="328"/>
      <c r="M65" s="328"/>
      <c r="N65" s="328"/>
      <c r="O65" s="329"/>
      <c r="P65" s="322"/>
      <c r="Q65" s="323"/>
      <c r="R65" s="323"/>
      <c r="S65" s="323"/>
      <c r="T65" s="323"/>
      <c r="U65" s="323"/>
      <c r="V65" s="323"/>
      <c r="W65" s="330"/>
      <c r="X65" s="330"/>
      <c r="Y65" s="330"/>
      <c r="Z65" s="330"/>
      <c r="AA65" s="330"/>
      <c r="AB65" s="330"/>
      <c r="AC65" s="330"/>
      <c r="AD65" s="330"/>
      <c r="AE65" s="331"/>
      <c r="AF65" s="322"/>
      <c r="AG65" s="323"/>
      <c r="AH65" s="323"/>
      <c r="AI65" s="323"/>
      <c r="AJ65" s="323"/>
      <c r="AK65" s="323"/>
      <c r="AL65" s="323"/>
      <c r="AM65" s="323"/>
      <c r="AN65" s="324"/>
      <c r="AO65" s="293"/>
      <c r="AP65" s="295"/>
      <c r="AQ65" s="304"/>
      <c r="AR65" s="294"/>
      <c r="AS65" s="294"/>
      <c r="AT65" s="294"/>
      <c r="AU65" s="294"/>
      <c r="AV65" s="294"/>
      <c r="AW65" s="295"/>
      <c r="AX65" s="293"/>
      <c r="AY65" s="295"/>
      <c r="AZ65" s="293"/>
      <c r="BA65" s="295"/>
      <c r="BB65" s="304"/>
      <c r="BC65" s="294"/>
      <c r="BD65" s="294"/>
      <c r="BE65" s="305"/>
      <c r="BF65" s="293"/>
      <c r="BG65" s="294"/>
      <c r="BH65" s="294"/>
      <c r="BI65" s="295"/>
      <c r="BJ65" s="296" t="s">
        <v>317</v>
      </c>
      <c r="BK65" s="297"/>
      <c r="BL65" s="298"/>
      <c r="BM65" s="299"/>
      <c r="BN65" s="300"/>
      <c r="BO65" s="301"/>
      <c r="BP65" s="301"/>
      <c r="BQ65" s="302"/>
      <c r="BR65" s="290"/>
      <c r="BS65" s="303"/>
      <c r="BT65" s="318"/>
      <c r="BU65" s="319"/>
      <c r="BV65" s="320"/>
      <c r="BW65" s="321"/>
      <c r="BX65" s="301"/>
      <c r="BY65" s="301"/>
      <c r="BZ65" s="301"/>
      <c r="CA65" s="301"/>
      <c r="CB65" s="301"/>
      <c r="CC65" s="321"/>
      <c r="CD65" s="306"/>
      <c r="CE65" s="307"/>
      <c r="CF65" s="306"/>
      <c r="CG65" s="290"/>
      <c r="CH65" s="290"/>
      <c r="CI65" s="290"/>
      <c r="CJ65" s="290"/>
      <c r="CK65" s="290"/>
      <c r="CL65" s="290"/>
      <c r="CM65" s="290"/>
      <c r="CN65" s="290"/>
      <c r="CO65" s="290"/>
      <c r="CP65" s="290"/>
      <c r="CQ65" s="290"/>
      <c r="CR65" s="290"/>
      <c r="CS65" s="290"/>
      <c r="CT65" s="290"/>
      <c r="CU65" s="307"/>
      <c r="CV65" s="290"/>
      <c r="CW65" s="291"/>
      <c r="CX65" s="291"/>
      <c r="CY65" s="291"/>
      <c r="CZ65" s="292"/>
      <c r="DA65" s="6"/>
      <c r="DB65" s="6"/>
    </row>
    <row r="66" spans="1:106" x14ac:dyDescent="0.2">
      <c r="A66" s="325">
        <v>41</v>
      </c>
      <c r="B66" s="326"/>
      <c r="C66" s="327"/>
      <c r="D66" s="328"/>
      <c r="E66" s="328"/>
      <c r="F66" s="328"/>
      <c r="G66" s="328"/>
      <c r="H66" s="328"/>
      <c r="I66" s="328"/>
      <c r="J66" s="328"/>
      <c r="K66" s="328"/>
      <c r="L66" s="328"/>
      <c r="M66" s="328"/>
      <c r="N66" s="328"/>
      <c r="O66" s="329"/>
      <c r="P66" s="322"/>
      <c r="Q66" s="323"/>
      <c r="R66" s="323"/>
      <c r="S66" s="323"/>
      <c r="T66" s="323"/>
      <c r="U66" s="323"/>
      <c r="V66" s="323"/>
      <c r="W66" s="330"/>
      <c r="X66" s="330"/>
      <c r="Y66" s="330"/>
      <c r="Z66" s="330"/>
      <c r="AA66" s="330"/>
      <c r="AB66" s="330"/>
      <c r="AC66" s="330"/>
      <c r="AD66" s="330"/>
      <c r="AE66" s="331"/>
      <c r="AF66" s="322"/>
      <c r="AG66" s="323"/>
      <c r="AH66" s="323"/>
      <c r="AI66" s="323"/>
      <c r="AJ66" s="323"/>
      <c r="AK66" s="323"/>
      <c r="AL66" s="323"/>
      <c r="AM66" s="323"/>
      <c r="AN66" s="324"/>
      <c r="AO66" s="293"/>
      <c r="AP66" s="295"/>
      <c r="AQ66" s="304"/>
      <c r="AR66" s="294"/>
      <c r="AS66" s="294"/>
      <c r="AT66" s="294"/>
      <c r="AU66" s="294"/>
      <c r="AV66" s="294"/>
      <c r="AW66" s="295"/>
      <c r="AX66" s="293"/>
      <c r="AY66" s="295"/>
      <c r="AZ66" s="293"/>
      <c r="BA66" s="295"/>
      <c r="BB66" s="304"/>
      <c r="BC66" s="294"/>
      <c r="BD66" s="294"/>
      <c r="BE66" s="305"/>
      <c r="BF66" s="293"/>
      <c r="BG66" s="294"/>
      <c r="BH66" s="294"/>
      <c r="BI66" s="295"/>
      <c r="BJ66" s="296" t="s">
        <v>317</v>
      </c>
      <c r="BK66" s="297"/>
      <c r="BL66" s="298"/>
      <c r="BM66" s="299"/>
      <c r="BN66" s="300"/>
      <c r="BO66" s="301"/>
      <c r="BP66" s="301"/>
      <c r="BQ66" s="302"/>
      <c r="BR66" s="290"/>
      <c r="BS66" s="303"/>
      <c r="BT66" s="318"/>
      <c r="BU66" s="319"/>
      <c r="BV66" s="320"/>
      <c r="BW66" s="321"/>
      <c r="BX66" s="301"/>
      <c r="BY66" s="301"/>
      <c r="BZ66" s="301"/>
      <c r="CA66" s="301"/>
      <c r="CB66" s="301"/>
      <c r="CC66" s="321"/>
      <c r="CD66" s="306"/>
      <c r="CE66" s="307"/>
      <c r="CF66" s="306"/>
      <c r="CG66" s="290"/>
      <c r="CH66" s="290"/>
      <c r="CI66" s="290"/>
      <c r="CJ66" s="290"/>
      <c r="CK66" s="290"/>
      <c r="CL66" s="290"/>
      <c r="CM66" s="290"/>
      <c r="CN66" s="290"/>
      <c r="CO66" s="290"/>
      <c r="CP66" s="290"/>
      <c r="CQ66" s="290"/>
      <c r="CR66" s="290"/>
      <c r="CS66" s="290"/>
      <c r="CT66" s="290"/>
      <c r="CU66" s="307"/>
      <c r="CV66" s="290"/>
      <c r="CW66" s="291"/>
      <c r="CX66" s="291"/>
      <c r="CY66" s="291"/>
      <c r="CZ66" s="292"/>
      <c r="DA66" s="6"/>
      <c r="DB66" s="6"/>
    </row>
    <row r="67" spans="1:106" x14ac:dyDescent="0.2">
      <c r="A67" s="325">
        <v>42</v>
      </c>
      <c r="B67" s="326"/>
      <c r="C67" s="327"/>
      <c r="D67" s="328"/>
      <c r="E67" s="328"/>
      <c r="F67" s="328"/>
      <c r="G67" s="328"/>
      <c r="H67" s="328"/>
      <c r="I67" s="328"/>
      <c r="J67" s="328"/>
      <c r="K67" s="328"/>
      <c r="L67" s="328"/>
      <c r="M67" s="328"/>
      <c r="N67" s="328"/>
      <c r="O67" s="329"/>
      <c r="P67" s="322"/>
      <c r="Q67" s="323"/>
      <c r="R67" s="323"/>
      <c r="S67" s="323"/>
      <c r="T67" s="323"/>
      <c r="U67" s="323"/>
      <c r="V67" s="323"/>
      <c r="W67" s="330"/>
      <c r="X67" s="330"/>
      <c r="Y67" s="330"/>
      <c r="Z67" s="330"/>
      <c r="AA67" s="330"/>
      <c r="AB67" s="330"/>
      <c r="AC67" s="330"/>
      <c r="AD67" s="330"/>
      <c r="AE67" s="331"/>
      <c r="AF67" s="322"/>
      <c r="AG67" s="323"/>
      <c r="AH67" s="323"/>
      <c r="AI67" s="323"/>
      <c r="AJ67" s="323"/>
      <c r="AK67" s="323"/>
      <c r="AL67" s="323"/>
      <c r="AM67" s="323"/>
      <c r="AN67" s="324"/>
      <c r="AO67" s="293"/>
      <c r="AP67" s="295"/>
      <c r="AQ67" s="304"/>
      <c r="AR67" s="294"/>
      <c r="AS67" s="294"/>
      <c r="AT67" s="294"/>
      <c r="AU67" s="294"/>
      <c r="AV67" s="294"/>
      <c r="AW67" s="295"/>
      <c r="AX67" s="293"/>
      <c r="AY67" s="295"/>
      <c r="AZ67" s="293"/>
      <c r="BA67" s="295"/>
      <c r="BB67" s="304"/>
      <c r="BC67" s="294"/>
      <c r="BD67" s="294"/>
      <c r="BE67" s="305"/>
      <c r="BF67" s="293"/>
      <c r="BG67" s="294"/>
      <c r="BH67" s="294"/>
      <c r="BI67" s="295"/>
      <c r="BJ67" s="296" t="s">
        <v>317</v>
      </c>
      <c r="BK67" s="297"/>
      <c r="BL67" s="298"/>
      <c r="BM67" s="299"/>
      <c r="BN67" s="300"/>
      <c r="BO67" s="301"/>
      <c r="BP67" s="301"/>
      <c r="BQ67" s="302"/>
      <c r="BR67" s="290"/>
      <c r="BS67" s="303"/>
      <c r="BT67" s="318"/>
      <c r="BU67" s="319"/>
      <c r="BV67" s="320"/>
      <c r="BW67" s="321"/>
      <c r="BX67" s="301"/>
      <c r="BY67" s="301"/>
      <c r="BZ67" s="301"/>
      <c r="CA67" s="301"/>
      <c r="CB67" s="301"/>
      <c r="CC67" s="321"/>
      <c r="CD67" s="306"/>
      <c r="CE67" s="307"/>
      <c r="CF67" s="306"/>
      <c r="CG67" s="290"/>
      <c r="CH67" s="290"/>
      <c r="CI67" s="290"/>
      <c r="CJ67" s="290"/>
      <c r="CK67" s="290"/>
      <c r="CL67" s="290"/>
      <c r="CM67" s="290"/>
      <c r="CN67" s="290"/>
      <c r="CO67" s="290"/>
      <c r="CP67" s="290"/>
      <c r="CQ67" s="290"/>
      <c r="CR67" s="290"/>
      <c r="CS67" s="290"/>
      <c r="CT67" s="290"/>
      <c r="CU67" s="307"/>
      <c r="CV67" s="290"/>
      <c r="CW67" s="291"/>
      <c r="CX67" s="291"/>
      <c r="CY67" s="291"/>
      <c r="CZ67" s="292"/>
      <c r="DA67" s="6"/>
      <c r="DB67" s="6"/>
    </row>
    <row r="68" spans="1:106" x14ac:dyDescent="0.2">
      <c r="A68" s="325">
        <v>43</v>
      </c>
      <c r="B68" s="326"/>
      <c r="C68" s="327"/>
      <c r="D68" s="328"/>
      <c r="E68" s="328"/>
      <c r="F68" s="328"/>
      <c r="G68" s="328"/>
      <c r="H68" s="328"/>
      <c r="I68" s="328"/>
      <c r="J68" s="328"/>
      <c r="K68" s="328"/>
      <c r="L68" s="328"/>
      <c r="M68" s="328"/>
      <c r="N68" s="328"/>
      <c r="O68" s="329"/>
      <c r="P68" s="322"/>
      <c r="Q68" s="323"/>
      <c r="R68" s="323"/>
      <c r="S68" s="323"/>
      <c r="T68" s="323"/>
      <c r="U68" s="323"/>
      <c r="V68" s="323"/>
      <c r="W68" s="330"/>
      <c r="X68" s="330"/>
      <c r="Y68" s="330"/>
      <c r="Z68" s="330"/>
      <c r="AA68" s="330"/>
      <c r="AB68" s="330"/>
      <c r="AC68" s="330"/>
      <c r="AD68" s="330"/>
      <c r="AE68" s="331"/>
      <c r="AF68" s="322"/>
      <c r="AG68" s="323"/>
      <c r="AH68" s="323"/>
      <c r="AI68" s="323"/>
      <c r="AJ68" s="323"/>
      <c r="AK68" s="323"/>
      <c r="AL68" s="323"/>
      <c r="AM68" s="323"/>
      <c r="AN68" s="324"/>
      <c r="AO68" s="293"/>
      <c r="AP68" s="295"/>
      <c r="AQ68" s="304"/>
      <c r="AR68" s="294"/>
      <c r="AS68" s="294"/>
      <c r="AT68" s="294"/>
      <c r="AU68" s="294"/>
      <c r="AV68" s="294"/>
      <c r="AW68" s="295"/>
      <c r="AX68" s="293"/>
      <c r="AY68" s="295"/>
      <c r="AZ68" s="293"/>
      <c r="BA68" s="295"/>
      <c r="BB68" s="304"/>
      <c r="BC68" s="294"/>
      <c r="BD68" s="294"/>
      <c r="BE68" s="305"/>
      <c r="BF68" s="293"/>
      <c r="BG68" s="294"/>
      <c r="BH68" s="294"/>
      <c r="BI68" s="295"/>
      <c r="BJ68" s="296" t="s">
        <v>317</v>
      </c>
      <c r="BK68" s="297"/>
      <c r="BL68" s="298"/>
      <c r="BM68" s="299"/>
      <c r="BN68" s="300"/>
      <c r="BO68" s="301"/>
      <c r="BP68" s="301"/>
      <c r="BQ68" s="302"/>
      <c r="BR68" s="290"/>
      <c r="BS68" s="303"/>
      <c r="BT68" s="318"/>
      <c r="BU68" s="319"/>
      <c r="BV68" s="320"/>
      <c r="BW68" s="321"/>
      <c r="BX68" s="301"/>
      <c r="BY68" s="301"/>
      <c r="BZ68" s="301"/>
      <c r="CA68" s="301"/>
      <c r="CB68" s="301"/>
      <c r="CC68" s="321"/>
      <c r="CD68" s="306"/>
      <c r="CE68" s="307"/>
      <c r="CF68" s="306"/>
      <c r="CG68" s="290"/>
      <c r="CH68" s="290"/>
      <c r="CI68" s="290"/>
      <c r="CJ68" s="290"/>
      <c r="CK68" s="290"/>
      <c r="CL68" s="290"/>
      <c r="CM68" s="290"/>
      <c r="CN68" s="290"/>
      <c r="CO68" s="290"/>
      <c r="CP68" s="290"/>
      <c r="CQ68" s="290"/>
      <c r="CR68" s="290"/>
      <c r="CS68" s="290"/>
      <c r="CT68" s="290"/>
      <c r="CU68" s="307"/>
      <c r="CV68" s="290"/>
      <c r="CW68" s="291"/>
      <c r="CX68" s="291"/>
      <c r="CY68" s="291"/>
      <c r="CZ68" s="292"/>
      <c r="DA68" s="6"/>
      <c r="DB68" s="6"/>
    </row>
    <row r="69" spans="1:106" x14ac:dyDescent="0.2">
      <c r="A69" s="325">
        <v>44</v>
      </c>
      <c r="B69" s="326"/>
      <c r="C69" s="327"/>
      <c r="D69" s="328"/>
      <c r="E69" s="328"/>
      <c r="F69" s="328"/>
      <c r="G69" s="328"/>
      <c r="H69" s="328"/>
      <c r="I69" s="328"/>
      <c r="J69" s="328"/>
      <c r="K69" s="328"/>
      <c r="L69" s="328"/>
      <c r="M69" s="328"/>
      <c r="N69" s="328"/>
      <c r="O69" s="329"/>
      <c r="P69" s="322"/>
      <c r="Q69" s="323"/>
      <c r="R69" s="323"/>
      <c r="S69" s="323"/>
      <c r="T69" s="323"/>
      <c r="U69" s="323"/>
      <c r="V69" s="323"/>
      <c r="W69" s="330"/>
      <c r="X69" s="330"/>
      <c r="Y69" s="330"/>
      <c r="Z69" s="330"/>
      <c r="AA69" s="330"/>
      <c r="AB69" s="330"/>
      <c r="AC69" s="330"/>
      <c r="AD69" s="330"/>
      <c r="AE69" s="331"/>
      <c r="AF69" s="322"/>
      <c r="AG69" s="323"/>
      <c r="AH69" s="323"/>
      <c r="AI69" s="323"/>
      <c r="AJ69" s="323"/>
      <c r="AK69" s="323"/>
      <c r="AL69" s="323"/>
      <c r="AM69" s="323"/>
      <c r="AN69" s="324"/>
      <c r="AO69" s="293"/>
      <c r="AP69" s="295"/>
      <c r="AQ69" s="304"/>
      <c r="AR69" s="294"/>
      <c r="AS69" s="294"/>
      <c r="AT69" s="294"/>
      <c r="AU69" s="294"/>
      <c r="AV69" s="294"/>
      <c r="AW69" s="295"/>
      <c r="AX69" s="293"/>
      <c r="AY69" s="295"/>
      <c r="AZ69" s="293"/>
      <c r="BA69" s="295"/>
      <c r="BB69" s="304"/>
      <c r="BC69" s="294"/>
      <c r="BD69" s="294"/>
      <c r="BE69" s="305"/>
      <c r="BF69" s="293"/>
      <c r="BG69" s="294"/>
      <c r="BH69" s="294"/>
      <c r="BI69" s="295"/>
      <c r="BJ69" s="296" t="s">
        <v>317</v>
      </c>
      <c r="BK69" s="297"/>
      <c r="BL69" s="298"/>
      <c r="BM69" s="299"/>
      <c r="BN69" s="300"/>
      <c r="BO69" s="301"/>
      <c r="BP69" s="301"/>
      <c r="BQ69" s="302"/>
      <c r="BR69" s="290"/>
      <c r="BS69" s="303"/>
      <c r="BT69" s="318"/>
      <c r="BU69" s="319"/>
      <c r="BV69" s="320"/>
      <c r="BW69" s="321"/>
      <c r="BX69" s="301"/>
      <c r="BY69" s="301"/>
      <c r="BZ69" s="301"/>
      <c r="CA69" s="301"/>
      <c r="CB69" s="301"/>
      <c r="CC69" s="321"/>
      <c r="CD69" s="306"/>
      <c r="CE69" s="307"/>
      <c r="CF69" s="306"/>
      <c r="CG69" s="290"/>
      <c r="CH69" s="290"/>
      <c r="CI69" s="290"/>
      <c r="CJ69" s="290"/>
      <c r="CK69" s="290"/>
      <c r="CL69" s="290"/>
      <c r="CM69" s="290"/>
      <c r="CN69" s="290"/>
      <c r="CO69" s="290"/>
      <c r="CP69" s="290"/>
      <c r="CQ69" s="290"/>
      <c r="CR69" s="290"/>
      <c r="CS69" s="290"/>
      <c r="CT69" s="290"/>
      <c r="CU69" s="307"/>
      <c r="CV69" s="290"/>
      <c r="CW69" s="291"/>
      <c r="CX69" s="291"/>
      <c r="CY69" s="291"/>
      <c r="CZ69" s="292"/>
      <c r="DA69" s="6"/>
      <c r="DB69" s="6"/>
    </row>
    <row r="70" spans="1:106" x14ac:dyDescent="0.2">
      <c r="A70" s="325">
        <v>45</v>
      </c>
      <c r="B70" s="326"/>
      <c r="C70" s="327"/>
      <c r="D70" s="328"/>
      <c r="E70" s="328"/>
      <c r="F70" s="328"/>
      <c r="G70" s="328"/>
      <c r="H70" s="328"/>
      <c r="I70" s="328"/>
      <c r="J70" s="328"/>
      <c r="K70" s="328"/>
      <c r="L70" s="328"/>
      <c r="M70" s="328"/>
      <c r="N70" s="328"/>
      <c r="O70" s="329"/>
      <c r="P70" s="322"/>
      <c r="Q70" s="323"/>
      <c r="R70" s="323"/>
      <c r="S70" s="323"/>
      <c r="T70" s="323"/>
      <c r="U70" s="323"/>
      <c r="V70" s="323"/>
      <c r="W70" s="330"/>
      <c r="X70" s="330"/>
      <c r="Y70" s="330"/>
      <c r="Z70" s="330"/>
      <c r="AA70" s="330"/>
      <c r="AB70" s="330"/>
      <c r="AC70" s="330"/>
      <c r="AD70" s="330"/>
      <c r="AE70" s="331"/>
      <c r="AF70" s="322"/>
      <c r="AG70" s="323"/>
      <c r="AH70" s="323"/>
      <c r="AI70" s="323"/>
      <c r="AJ70" s="323"/>
      <c r="AK70" s="323"/>
      <c r="AL70" s="323"/>
      <c r="AM70" s="323"/>
      <c r="AN70" s="324"/>
      <c r="AO70" s="293"/>
      <c r="AP70" s="295"/>
      <c r="AQ70" s="304"/>
      <c r="AR70" s="294"/>
      <c r="AS70" s="294"/>
      <c r="AT70" s="294"/>
      <c r="AU70" s="294"/>
      <c r="AV70" s="294"/>
      <c r="AW70" s="295"/>
      <c r="AX70" s="293"/>
      <c r="AY70" s="295"/>
      <c r="AZ70" s="293"/>
      <c r="BA70" s="295"/>
      <c r="BB70" s="304"/>
      <c r="BC70" s="294"/>
      <c r="BD70" s="294"/>
      <c r="BE70" s="305"/>
      <c r="BF70" s="293"/>
      <c r="BG70" s="294"/>
      <c r="BH70" s="294"/>
      <c r="BI70" s="295"/>
      <c r="BJ70" s="296" t="s">
        <v>317</v>
      </c>
      <c r="BK70" s="297"/>
      <c r="BL70" s="298"/>
      <c r="BM70" s="299"/>
      <c r="BN70" s="300"/>
      <c r="BO70" s="301"/>
      <c r="BP70" s="301"/>
      <c r="BQ70" s="302"/>
      <c r="BR70" s="290"/>
      <c r="BS70" s="303"/>
      <c r="BT70" s="318"/>
      <c r="BU70" s="319"/>
      <c r="BV70" s="320"/>
      <c r="BW70" s="321"/>
      <c r="BX70" s="301"/>
      <c r="BY70" s="301"/>
      <c r="BZ70" s="301"/>
      <c r="CA70" s="301"/>
      <c r="CB70" s="301"/>
      <c r="CC70" s="321"/>
      <c r="CD70" s="306"/>
      <c r="CE70" s="307"/>
      <c r="CF70" s="306"/>
      <c r="CG70" s="290"/>
      <c r="CH70" s="290"/>
      <c r="CI70" s="290"/>
      <c r="CJ70" s="290"/>
      <c r="CK70" s="290"/>
      <c r="CL70" s="290"/>
      <c r="CM70" s="290"/>
      <c r="CN70" s="290"/>
      <c r="CO70" s="290"/>
      <c r="CP70" s="290"/>
      <c r="CQ70" s="290"/>
      <c r="CR70" s="290"/>
      <c r="CS70" s="290"/>
      <c r="CT70" s="290"/>
      <c r="CU70" s="307"/>
      <c r="CV70" s="290"/>
      <c r="CW70" s="291"/>
      <c r="CX70" s="291"/>
      <c r="CY70" s="291"/>
      <c r="CZ70" s="292"/>
      <c r="DA70" s="6"/>
      <c r="DB70" s="6"/>
    </row>
    <row r="71" spans="1:106" x14ac:dyDescent="0.2">
      <c r="A71" s="325">
        <v>46</v>
      </c>
      <c r="B71" s="326"/>
      <c r="C71" s="327"/>
      <c r="D71" s="328"/>
      <c r="E71" s="328"/>
      <c r="F71" s="328"/>
      <c r="G71" s="328"/>
      <c r="H71" s="328"/>
      <c r="I71" s="328"/>
      <c r="J71" s="328"/>
      <c r="K71" s="328"/>
      <c r="L71" s="328"/>
      <c r="M71" s="328"/>
      <c r="N71" s="328"/>
      <c r="O71" s="329"/>
      <c r="P71" s="322"/>
      <c r="Q71" s="323"/>
      <c r="R71" s="323"/>
      <c r="S71" s="323"/>
      <c r="T71" s="323"/>
      <c r="U71" s="323"/>
      <c r="V71" s="323"/>
      <c r="W71" s="330"/>
      <c r="X71" s="330"/>
      <c r="Y71" s="330"/>
      <c r="Z71" s="330"/>
      <c r="AA71" s="330"/>
      <c r="AB71" s="330"/>
      <c r="AC71" s="330"/>
      <c r="AD71" s="330"/>
      <c r="AE71" s="331"/>
      <c r="AF71" s="322"/>
      <c r="AG71" s="323"/>
      <c r="AH71" s="323"/>
      <c r="AI71" s="323"/>
      <c r="AJ71" s="323"/>
      <c r="AK71" s="323"/>
      <c r="AL71" s="323"/>
      <c r="AM71" s="323"/>
      <c r="AN71" s="324"/>
      <c r="AO71" s="293"/>
      <c r="AP71" s="295"/>
      <c r="AQ71" s="304"/>
      <c r="AR71" s="294"/>
      <c r="AS71" s="294"/>
      <c r="AT71" s="294"/>
      <c r="AU71" s="294"/>
      <c r="AV71" s="294"/>
      <c r="AW71" s="295"/>
      <c r="AX71" s="293"/>
      <c r="AY71" s="295"/>
      <c r="AZ71" s="293"/>
      <c r="BA71" s="295"/>
      <c r="BB71" s="304"/>
      <c r="BC71" s="294"/>
      <c r="BD71" s="294"/>
      <c r="BE71" s="305"/>
      <c r="BF71" s="293"/>
      <c r="BG71" s="294"/>
      <c r="BH71" s="294"/>
      <c r="BI71" s="295"/>
      <c r="BJ71" s="296" t="s">
        <v>317</v>
      </c>
      <c r="BK71" s="297"/>
      <c r="BL71" s="298"/>
      <c r="BM71" s="299"/>
      <c r="BN71" s="300"/>
      <c r="BO71" s="301"/>
      <c r="BP71" s="301"/>
      <c r="BQ71" s="302"/>
      <c r="BR71" s="290"/>
      <c r="BS71" s="303"/>
      <c r="BT71" s="318"/>
      <c r="BU71" s="319"/>
      <c r="BV71" s="320"/>
      <c r="BW71" s="321"/>
      <c r="BX71" s="301"/>
      <c r="BY71" s="301"/>
      <c r="BZ71" s="301"/>
      <c r="CA71" s="301"/>
      <c r="CB71" s="301"/>
      <c r="CC71" s="321"/>
      <c r="CD71" s="306"/>
      <c r="CE71" s="307"/>
      <c r="CF71" s="306"/>
      <c r="CG71" s="290"/>
      <c r="CH71" s="290"/>
      <c r="CI71" s="290"/>
      <c r="CJ71" s="290"/>
      <c r="CK71" s="290"/>
      <c r="CL71" s="290"/>
      <c r="CM71" s="290"/>
      <c r="CN71" s="290"/>
      <c r="CO71" s="290"/>
      <c r="CP71" s="290"/>
      <c r="CQ71" s="290"/>
      <c r="CR71" s="290"/>
      <c r="CS71" s="290"/>
      <c r="CT71" s="290"/>
      <c r="CU71" s="307"/>
      <c r="CV71" s="290"/>
      <c r="CW71" s="291"/>
      <c r="CX71" s="291"/>
      <c r="CY71" s="291"/>
      <c r="CZ71" s="292"/>
      <c r="DA71" s="6"/>
      <c r="DB71" s="6"/>
    </row>
    <row r="72" spans="1:106" x14ac:dyDescent="0.2">
      <c r="A72" s="325">
        <v>47</v>
      </c>
      <c r="B72" s="326"/>
      <c r="C72" s="327"/>
      <c r="D72" s="328"/>
      <c r="E72" s="328"/>
      <c r="F72" s="328"/>
      <c r="G72" s="328"/>
      <c r="H72" s="328"/>
      <c r="I72" s="328"/>
      <c r="J72" s="328"/>
      <c r="K72" s="328"/>
      <c r="L72" s="328"/>
      <c r="M72" s="328"/>
      <c r="N72" s="328"/>
      <c r="O72" s="329"/>
      <c r="P72" s="322"/>
      <c r="Q72" s="323"/>
      <c r="R72" s="323"/>
      <c r="S72" s="323"/>
      <c r="T72" s="323"/>
      <c r="U72" s="323"/>
      <c r="V72" s="323"/>
      <c r="W72" s="330"/>
      <c r="X72" s="330"/>
      <c r="Y72" s="330"/>
      <c r="Z72" s="330"/>
      <c r="AA72" s="330"/>
      <c r="AB72" s="330"/>
      <c r="AC72" s="330"/>
      <c r="AD72" s="330"/>
      <c r="AE72" s="331"/>
      <c r="AF72" s="322"/>
      <c r="AG72" s="323"/>
      <c r="AH72" s="323"/>
      <c r="AI72" s="323"/>
      <c r="AJ72" s="323"/>
      <c r="AK72" s="323"/>
      <c r="AL72" s="323"/>
      <c r="AM72" s="323"/>
      <c r="AN72" s="324"/>
      <c r="AO72" s="293"/>
      <c r="AP72" s="295"/>
      <c r="AQ72" s="304"/>
      <c r="AR72" s="294"/>
      <c r="AS72" s="294"/>
      <c r="AT72" s="294"/>
      <c r="AU72" s="294"/>
      <c r="AV72" s="294"/>
      <c r="AW72" s="295"/>
      <c r="AX72" s="293"/>
      <c r="AY72" s="295"/>
      <c r="AZ72" s="293"/>
      <c r="BA72" s="295"/>
      <c r="BB72" s="304"/>
      <c r="BC72" s="294"/>
      <c r="BD72" s="294"/>
      <c r="BE72" s="305"/>
      <c r="BF72" s="293"/>
      <c r="BG72" s="294"/>
      <c r="BH72" s="294"/>
      <c r="BI72" s="295"/>
      <c r="BJ72" s="296" t="s">
        <v>317</v>
      </c>
      <c r="BK72" s="297"/>
      <c r="BL72" s="298"/>
      <c r="BM72" s="299"/>
      <c r="BN72" s="300"/>
      <c r="BO72" s="301"/>
      <c r="BP72" s="301"/>
      <c r="BQ72" s="302"/>
      <c r="BR72" s="290"/>
      <c r="BS72" s="303"/>
      <c r="BT72" s="318"/>
      <c r="BU72" s="319"/>
      <c r="BV72" s="320"/>
      <c r="BW72" s="321"/>
      <c r="BX72" s="301"/>
      <c r="BY72" s="301"/>
      <c r="BZ72" s="301"/>
      <c r="CA72" s="301"/>
      <c r="CB72" s="301"/>
      <c r="CC72" s="321"/>
      <c r="CD72" s="306"/>
      <c r="CE72" s="307"/>
      <c r="CF72" s="306"/>
      <c r="CG72" s="290"/>
      <c r="CH72" s="290"/>
      <c r="CI72" s="290"/>
      <c r="CJ72" s="290"/>
      <c r="CK72" s="290"/>
      <c r="CL72" s="290"/>
      <c r="CM72" s="290"/>
      <c r="CN72" s="290"/>
      <c r="CO72" s="290"/>
      <c r="CP72" s="290"/>
      <c r="CQ72" s="290"/>
      <c r="CR72" s="290"/>
      <c r="CS72" s="290"/>
      <c r="CT72" s="290"/>
      <c r="CU72" s="307"/>
      <c r="CV72" s="290"/>
      <c r="CW72" s="291"/>
      <c r="CX72" s="291"/>
      <c r="CY72" s="291"/>
      <c r="CZ72" s="292"/>
      <c r="DA72" s="6"/>
      <c r="DB72" s="6"/>
    </row>
    <row r="73" spans="1:106" x14ac:dyDescent="0.2">
      <c r="A73" s="325">
        <v>48</v>
      </c>
      <c r="B73" s="326"/>
      <c r="C73" s="327"/>
      <c r="D73" s="328"/>
      <c r="E73" s="328"/>
      <c r="F73" s="328"/>
      <c r="G73" s="328"/>
      <c r="H73" s="328"/>
      <c r="I73" s="328"/>
      <c r="J73" s="328"/>
      <c r="K73" s="328"/>
      <c r="L73" s="328"/>
      <c r="M73" s="328"/>
      <c r="N73" s="328"/>
      <c r="O73" s="329"/>
      <c r="P73" s="322"/>
      <c r="Q73" s="323"/>
      <c r="R73" s="323"/>
      <c r="S73" s="323"/>
      <c r="T73" s="323"/>
      <c r="U73" s="323"/>
      <c r="V73" s="323"/>
      <c r="W73" s="330"/>
      <c r="X73" s="330"/>
      <c r="Y73" s="330"/>
      <c r="Z73" s="330"/>
      <c r="AA73" s="330"/>
      <c r="AB73" s="330"/>
      <c r="AC73" s="330"/>
      <c r="AD73" s="330"/>
      <c r="AE73" s="331"/>
      <c r="AF73" s="322"/>
      <c r="AG73" s="323"/>
      <c r="AH73" s="323"/>
      <c r="AI73" s="323"/>
      <c r="AJ73" s="323"/>
      <c r="AK73" s="323"/>
      <c r="AL73" s="323"/>
      <c r="AM73" s="323"/>
      <c r="AN73" s="324"/>
      <c r="AO73" s="293"/>
      <c r="AP73" s="295"/>
      <c r="AQ73" s="304"/>
      <c r="AR73" s="294"/>
      <c r="AS73" s="294"/>
      <c r="AT73" s="294"/>
      <c r="AU73" s="294"/>
      <c r="AV73" s="294"/>
      <c r="AW73" s="295"/>
      <c r="AX73" s="293"/>
      <c r="AY73" s="295"/>
      <c r="AZ73" s="293"/>
      <c r="BA73" s="295"/>
      <c r="BB73" s="304"/>
      <c r="BC73" s="294"/>
      <c r="BD73" s="294"/>
      <c r="BE73" s="305"/>
      <c r="BF73" s="293"/>
      <c r="BG73" s="294"/>
      <c r="BH73" s="294"/>
      <c r="BI73" s="295"/>
      <c r="BJ73" s="296" t="s">
        <v>317</v>
      </c>
      <c r="BK73" s="297"/>
      <c r="BL73" s="298"/>
      <c r="BM73" s="299"/>
      <c r="BN73" s="300"/>
      <c r="BO73" s="301"/>
      <c r="BP73" s="301"/>
      <c r="BQ73" s="302"/>
      <c r="BR73" s="290"/>
      <c r="BS73" s="303"/>
      <c r="BT73" s="318"/>
      <c r="BU73" s="319"/>
      <c r="BV73" s="320"/>
      <c r="BW73" s="321"/>
      <c r="BX73" s="301"/>
      <c r="BY73" s="301"/>
      <c r="BZ73" s="301"/>
      <c r="CA73" s="301"/>
      <c r="CB73" s="301"/>
      <c r="CC73" s="321"/>
      <c r="CD73" s="306"/>
      <c r="CE73" s="307"/>
      <c r="CF73" s="306"/>
      <c r="CG73" s="290"/>
      <c r="CH73" s="290"/>
      <c r="CI73" s="290"/>
      <c r="CJ73" s="290"/>
      <c r="CK73" s="290"/>
      <c r="CL73" s="290"/>
      <c r="CM73" s="290"/>
      <c r="CN73" s="290"/>
      <c r="CO73" s="290"/>
      <c r="CP73" s="290"/>
      <c r="CQ73" s="290"/>
      <c r="CR73" s="290"/>
      <c r="CS73" s="290"/>
      <c r="CT73" s="290"/>
      <c r="CU73" s="307"/>
      <c r="CV73" s="290"/>
      <c r="CW73" s="291"/>
      <c r="CX73" s="291"/>
      <c r="CY73" s="291"/>
      <c r="CZ73" s="292"/>
      <c r="DA73" s="6"/>
      <c r="DB73" s="6"/>
    </row>
    <row r="74" spans="1:106" x14ac:dyDescent="0.2">
      <c r="A74" s="325">
        <v>49</v>
      </c>
      <c r="B74" s="326"/>
      <c r="C74" s="327"/>
      <c r="D74" s="328"/>
      <c r="E74" s="328"/>
      <c r="F74" s="328"/>
      <c r="G74" s="328"/>
      <c r="H74" s="328"/>
      <c r="I74" s="328"/>
      <c r="J74" s="328"/>
      <c r="K74" s="328"/>
      <c r="L74" s="328"/>
      <c r="M74" s="328"/>
      <c r="N74" s="328"/>
      <c r="O74" s="329"/>
      <c r="P74" s="322"/>
      <c r="Q74" s="323"/>
      <c r="R74" s="323"/>
      <c r="S74" s="323"/>
      <c r="T74" s="323"/>
      <c r="U74" s="323"/>
      <c r="V74" s="323"/>
      <c r="W74" s="330"/>
      <c r="X74" s="330"/>
      <c r="Y74" s="330"/>
      <c r="Z74" s="330"/>
      <c r="AA74" s="330"/>
      <c r="AB74" s="330"/>
      <c r="AC74" s="330"/>
      <c r="AD74" s="330"/>
      <c r="AE74" s="331"/>
      <c r="AF74" s="322"/>
      <c r="AG74" s="323"/>
      <c r="AH74" s="323"/>
      <c r="AI74" s="323"/>
      <c r="AJ74" s="323"/>
      <c r="AK74" s="323"/>
      <c r="AL74" s="323"/>
      <c r="AM74" s="323"/>
      <c r="AN74" s="324"/>
      <c r="AO74" s="293"/>
      <c r="AP74" s="295"/>
      <c r="AQ74" s="304"/>
      <c r="AR74" s="294"/>
      <c r="AS74" s="294"/>
      <c r="AT74" s="294"/>
      <c r="AU74" s="294"/>
      <c r="AV74" s="294"/>
      <c r="AW74" s="295"/>
      <c r="AX74" s="293"/>
      <c r="AY74" s="295"/>
      <c r="AZ74" s="293"/>
      <c r="BA74" s="295"/>
      <c r="BB74" s="304"/>
      <c r="BC74" s="294"/>
      <c r="BD74" s="294"/>
      <c r="BE74" s="305"/>
      <c r="BF74" s="293"/>
      <c r="BG74" s="294"/>
      <c r="BH74" s="294"/>
      <c r="BI74" s="295"/>
      <c r="BJ74" s="296" t="s">
        <v>317</v>
      </c>
      <c r="BK74" s="297"/>
      <c r="BL74" s="298"/>
      <c r="BM74" s="299"/>
      <c r="BN74" s="300"/>
      <c r="BO74" s="301"/>
      <c r="BP74" s="301"/>
      <c r="BQ74" s="302"/>
      <c r="BR74" s="290"/>
      <c r="BS74" s="303"/>
      <c r="BT74" s="318"/>
      <c r="BU74" s="319"/>
      <c r="BV74" s="320"/>
      <c r="BW74" s="321"/>
      <c r="BX74" s="301"/>
      <c r="BY74" s="301"/>
      <c r="BZ74" s="301"/>
      <c r="CA74" s="301"/>
      <c r="CB74" s="301"/>
      <c r="CC74" s="321"/>
      <c r="CD74" s="306"/>
      <c r="CE74" s="307"/>
      <c r="CF74" s="306"/>
      <c r="CG74" s="290"/>
      <c r="CH74" s="290"/>
      <c r="CI74" s="290"/>
      <c r="CJ74" s="290"/>
      <c r="CK74" s="290"/>
      <c r="CL74" s="290"/>
      <c r="CM74" s="290"/>
      <c r="CN74" s="290"/>
      <c r="CO74" s="290"/>
      <c r="CP74" s="290"/>
      <c r="CQ74" s="290"/>
      <c r="CR74" s="290"/>
      <c r="CS74" s="290"/>
      <c r="CT74" s="290"/>
      <c r="CU74" s="307"/>
      <c r="CV74" s="290"/>
      <c r="CW74" s="291"/>
      <c r="CX74" s="291"/>
      <c r="CY74" s="291"/>
      <c r="CZ74" s="292"/>
      <c r="DA74" s="6"/>
      <c r="DB74" s="6"/>
    </row>
    <row r="75" spans="1:106" x14ac:dyDescent="0.2">
      <c r="A75" s="325">
        <v>50</v>
      </c>
      <c r="B75" s="326"/>
      <c r="C75" s="327"/>
      <c r="D75" s="328"/>
      <c r="E75" s="328"/>
      <c r="F75" s="328"/>
      <c r="G75" s="328"/>
      <c r="H75" s="328"/>
      <c r="I75" s="328"/>
      <c r="J75" s="328"/>
      <c r="K75" s="328"/>
      <c r="L75" s="328"/>
      <c r="M75" s="328"/>
      <c r="N75" s="328"/>
      <c r="O75" s="329"/>
      <c r="P75" s="322"/>
      <c r="Q75" s="323"/>
      <c r="R75" s="323"/>
      <c r="S75" s="323"/>
      <c r="T75" s="323"/>
      <c r="U75" s="323"/>
      <c r="V75" s="323"/>
      <c r="W75" s="330"/>
      <c r="X75" s="330"/>
      <c r="Y75" s="330"/>
      <c r="Z75" s="330"/>
      <c r="AA75" s="330"/>
      <c r="AB75" s="330"/>
      <c r="AC75" s="330"/>
      <c r="AD75" s="330"/>
      <c r="AE75" s="331"/>
      <c r="AF75" s="322"/>
      <c r="AG75" s="323"/>
      <c r="AH75" s="323"/>
      <c r="AI75" s="323"/>
      <c r="AJ75" s="323"/>
      <c r="AK75" s="323"/>
      <c r="AL75" s="323"/>
      <c r="AM75" s="323"/>
      <c r="AN75" s="324"/>
      <c r="AO75" s="293"/>
      <c r="AP75" s="295"/>
      <c r="AQ75" s="304"/>
      <c r="AR75" s="294"/>
      <c r="AS75" s="294"/>
      <c r="AT75" s="294"/>
      <c r="AU75" s="294"/>
      <c r="AV75" s="294"/>
      <c r="AW75" s="295"/>
      <c r="AX75" s="293"/>
      <c r="AY75" s="295"/>
      <c r="AZ75" s="293"/>
      <c r="BA75" s="295"/>
      <c r="BB75" s="304"/>
      <c r="BC75" s="294"/>
      <c r="BD75" s="294"/>
      <c r="BE75" s="305"/>
      <c r="BF75" s="293"/>
      <c r="BG75" s="294"/>
      <c r="BH75" s="294"/>
      <c r="BI75" s="295"/>
      <c r="BJ75" s="296" t="s">
        <v>317</v>
      </c>
      <c r="BK75" s="297"/>
      <c r="BL75" s="298"/>
      <c r="BM75" s="299"/>
      <c r="BN75" s="300"/>
      <c r="BO75" s="301"/>
      <c r="BP75" s="301"/>
      <c r="BQ75" s="302"/>
      <c r="BR75" s="290"/>
      <c r="BS75" s="303"/>
      <c r="BT75" s="318"/>
      <c r="BU75" s="319"/>
      <c r="BV75" s="320"/>
      <c r="BW75" s="321"/>
      <c r="BX75" s="301"/>
      <c r="BY75" s="301"/>
      <c r="BZ75" s="301"/>
      <c r="CA75" s="301"/>
      <c r="CB75" s="301"/>
      <c r="CC75" s="321"/>
      <c r="CD75" s="306"/>
      <c r="CE75" s="307"/>
      <c r="CF75" s="306"/>
      <c r="CG75" s="290"/>
      <c r="CH75" s="290"/>
      <c r="CI75" s="290"/>
      <c r="CJ75" s="290"/>
      <c r="CK75" s="290"/>
      <c r="CL75" s="290"/>
      <c r="CM75" s="290"/>
      <c r="CN75" s="290"/>
      <c r="CO75" s="290"/>
      <c r="CP75" s="290"/>
      <c r="CQ75" s="290"/>
      <c r="CR75" s="290"/>
      <c r="CS75" s="290"/>
      <c r="CT75" s="290"/>
      <c r="CU75" s="307"/>
      <c r="CV75" s="290"/>
      <c r="CW75" s="291"/>
      <c r="CX75" s="291"/>
      <c r="CY75" s="291"/>
      <c r="CZ75" s="292"/>
      <c r="DA75" s="6"/>
      <c r="DB75" s="6"/>
    </row>
    <row r="76" spans="1:106" x14ac:dyDescent="0.2">
      <c r="A76" s="325">
        <v>51</v>
      </c>
      <c r="B76" s="326"/>
      <c r="C76" s="327"/>
      <c r="D76" s="328"/>
      <c r="E76" s="328"/>
      <c r="F76" s="328"/>
      <c r="G76" s="328"/>
      <c r="H76" s="328"/>
      <c r="I76" s="328"/>
      <c r="J76" s="328"/>
      <c r="K76" s="328"/>
      <c r="L76" s="328"/>
      <c r="M76" s="328"/>
      <c r="N76" s="328"/>
      <c r="O76" s="329"/>
      <c r="P76" s="322"/>
      <c r="Q76" s="323"/>
      <c r="R76" s="323"/>
      <c r="S76" s="323"/>
      <c r="T76" s="323"/>
      <c r="U76" s="323"/>
      <c r="V76" s="323"/>
      <c r="W76" s="330"/>
      <c r="X76" s="330"/>
      <c r="Y76" s="330"/>
      <c r="Z76" s="330"/>
      <c r="AA76" s="330"/>
      <c r="AB76" s="330"/>
      <c r="AC76" s="330"/>
      <c r="AD76" s="330"/>
      <c r="AE76" s="331"/>
      <c r="AF76" s="322"/>
      <c r="AG76" s="323"/>
      <c r="AH76" s="323"/>
      <c r="AI76" s="323"/>
      <c r="AJ76" s="323"/>
      <c r="AK76" s="323"/>
      <c r="AL76" s="323"/>
      <c r="AM76" s="323"/>
      <c r="AN76" s="324"/>
      <c r="AO76" s="293"/>
      <c r="AP76" s="295"/>
      <c r="AQ76" s="304"/>
      <c r="AR76" s="294"/>
      <c r="AS76" s="294"/>
      <c r="AT76" s="294"/>
      <c r="AU76" s="294"/>
      <c r="AV76" s="294"/>
      <c r="AW76" s="295"/>
      <c r="AX76" s="293"/>
      <c r="AY76" s="295"/>
      <c r="AZ76" s="293"/>
      <c r="BA76" s="295"/>
      <c r="BB76" s="304"/>
      <c r="BC76" s="294"/>
      <c r="BD76" s="294"/>
      <c r="BE76" s="305"/>
      <c r="BF76" s="293"/>
      <c r="BG76" s="294"/>
      <c r="BH76" s="294"/>
      <c r="BI76" s="295"/>
      <c r="BJ76" s="296" t="s">
        <v>317</v>
      </c>
      <c r="BK76" s="297"/>
      <c r="BL76" s="298"/>
      <c r="BM76" s="299"/>
      <c r="BN76" s="300"/>
      <c r="BO76" s="301"/>
      <c r="BP76" s="301"/>
      <c r="BQ76" s="302"/>
      <c r="BR76" s="290"/>
      <c r="BS76" s="303"/>
      <c r="BT76" s="318"/>
      <c r="BU76" s="319"/>
      <c r="BV76" s="320"/>
      <c r="BW76" s="321"/>
      <c r="BX76" s="301"/>
      <c r="BY76" s="301"/>
      <c r="BZ76" s="301"/>
      <c r="CA76" s="301"/>
      <c r="CB76" s="301"/>
      <c r="CC76" s="321"/>
      <c r="CD76" s="306"/>
      <c r="CE76" s="307"/>
      <c r="CF76" s="306"/>
      <c r="CG76" s="290"/>
      <c r="CH76" s="290"/>
      <c r="CI76" s="290"/>
      <c r="CJ76" s="290"/>
      <c r="CK76" s="290"/>
      <c r="CL76" s="290"/>
      <c r="CM76" s="290"/>
      <c r="CN76" s="290"/>
      <c r="CO76" s="290"/>
      <c r="CP76" s="290"/>
      <c r="CQ76" s="290"/>
      <c r="CR76" s="290"/>
      <c r="CS76" s="290"/>
      <c r="CT76" s="290"/>
      <c r="CU76" s="307"/>
      <c r="CV76" s="290"/>
      <c r="CW76" s="291"/>
      <c r="CX76" s="291"/>
      <c r="CY76" s="291"/>
      <c r="CZ76" s="292"/>
      <c r="DA76" s="6"/>
      <c r="DB76" s="6"/>
    </row>
    <row r="77" spans="1:106" x14ac:dyDescent="0.2">
      <c r="A77" s="325">
        <v>52</v>
      </c>
      <c r="B77" s="326"/>
      <c r="C77" s="327"/>
      <c r="D77" s="328"/>
      <c r="E77" s="328"/>
      <c r="F77" s="328"/>
      <c r="G77" s="328"/>
      <c r="H77" s="328"/>
      <c r="I77" s="328"/>
      <c r="J77" s="328"/>
      <c r="K77" s="328"/>
      <c r="L77" s="328"/>
      <c r="M77" s="328"/>
      <c r="N77" s="328"/>
      <c r="O77" s="329"/>
      <c r="P77" s="322"/>
      <c r="Q77" s="323"/>
      <c r="R77" s="323"/>
      <c r="S77" s="323"/>
      <c r="T77" s="323"/>
      <c r="U77" s="323"/>
      <c r="V77" s="323"/>
      <c r="W77" s="330"/>
      <c r="X77" s="330"/>
      <c r="Y77" s="330"/>
      <c r="Z77" s="330"/>
      <c r="AA77" s="330"/>
      <c r="AB77" s="330"/>
      <c r="AC77" s="330"/>
      <c r="AD77" s="330"/>
      <c r="AE77" s="331"/>
      <c r="AF77" s="322"/>
      <c r="AG77" s="323"/>
      <c r="AH77" s="323"/>
      <c r="AI77" s="323"/>
      <c r="AJ77" s="323"/>
      <c r="AK77" s="323"/>
      <c r="AL77" s="323"/>
      <c r="AM77" s="323"/>
      <c r="AN77" s="324"/>
      <c r="AO77" s="293"/>
      <c r="AP77" s="295"/>
      <c r="AQ77" s="304"/>
      <c r="AR77" s="294"/>
      <c r="AS77" s="294"/>
      <c r="AT77" s="294"/>
      <c r="AU77" s="294"/>
      <c r="AV77" s="294"/>
      <c r="AW77" s="295"/>
      <c r="AX77" s="293"/>
      <c r="AY77" s="295"/>
      <c r="AZ77" s="293"/>
      <c r="BA77" s="295"/>
      <c r="BB77" s="304"/>
      <c r="BC77" s="294"/>
      <c r="BD77" s="294"/>
      <c r="BE77" s="305"/>
      <c r="BF77" s="293"/>
      <c r="BG77" s="294"/>
      <c r="BH77" s="294"/>
      <c r="BI77" s="295"/>
      <c r="BJ77" s="296" t="s">
        <v>317</v>
      </c>
      <c r="BK77" s="297"/>
      <c r="BL77" s="298"/>
      <c r="BM77" s="299"/>
      <c r="BN77" s="300"/>
      <c r="BO77" s="301"/>
      <c r="BP77" s="301"/>
      <c r="BQ77" s="302"/>
      <c r="BR77" s="290"/>
      <c r="BS77" s="303"/>
      <c r="BT77" s="318"/>
      <c r="BU77" s="319"/>
      <c r="BV77" s="320"/>
      <c r="BW77" s="321"/>
      <c r="BX77" s="301"/>
      <c r="BY77" s="301"/>
      <c r="BZ77" s="301"/>
      <c r="CA77" s="301"/>
      <c r="CB77" s="301"/>
      <c r="CC77" s="321"/>
      <c r="CD77" s="306"/>
      <c r="CE77" s="307"/>
      <c r="CF77" s="306"/>
      <c r="CG77" s="290"/>
      <c r="CH77" s="290"/>
      <c r="CI77" s="290"/>
      <c r="CJ77" s="290"/>
      <c r="CK77" s="290"/>
      <c r="CL77" s="290"/>
      <c r="CM77" s="290"/>
      <c r="CN77" s="290"/>
      <c r="CO77" s="290"/>
      <c r="CP77" s="290"/>
      <c r="CQ77" s="290"/>
      <c r="CR77" s="290"/>
      <c r="CS77" s="290"/>
      <c r="CT77" s="290"/>
      <c r="CU77" s="307"/>
      <c r="CV77" s="290"/>
      <c r="CW77" s="291"/>
      <c r="CX77" s="291"/>
      <c r="CY77" s="291"/>
      <c r="CZ77" s="292"/>
      <c r="DA77" s="6"/>
      <c r="DB77" s="6"/>
    </row>
    <row r="78" spans="1:106" x14ac:dyDescent="0.2">
      <c r="A78" s="325">
        <v>53</v>
      </c>
      <c r="B78" s="326"/>
      <c r="C78" s="327"/>
      <c r="D78" s="328"/>
      <c r="E78" s="328"/>
      <c r="F78" s="328"/>
      <c r="G78" s="328"/>
      <c r="H78" s="328"/>
      <c r="I78" s="328"/>
      <c r="J78" s="328"/>
      <c r="K78" s="328"/>
      <c r="L78" s="328"/>
      <c r="M78" s="328"/>
      <c r="N78" s="328"/>
      <c r="O78" s="329"/>
      <c r="P78" s="322"/>
      <c r="Q78" s="323"/>
      <c r="R78" s="323"/>
      <c r="S78" s="323"/>
      <c r="T78" s="323"/>
      <c r="U78" s="323"/>
      <c r="V78" s="323"/>
      <c r="W78" s="330"/>
      <c r="X78" s="330"/>
      <c r="Y78" s="330"/>
      <c r="Z78" s="330"/>
      <c r="AA78" s="330"/>
      <c r="AB78" s="330"/>
      <c r="AC78" s="330"/>
      <c r="AD78" s="330"/>
      <c r="AE78" s="331"/>
      <c r="AF78" s="322"/>
      <c r="AG78" s="323"/>
      <c r="AH78" s="323"/>
      <c r="AI78" s="323"/>
      <c r="AJ78" s="323"/>
      <c r="AK78" s="323"/>
      <c r="AL78" s="323"/>
      <c r="AM78" s="323"/>
      <c r="AN78" s="324"/>
      <c r="AO78" s="293"/>
      <c r="AP78" s="295"/>
      <c r="AQ78" s="304"/>
      <c r="AR78" s="294"/>
      <c r="AS78" s="294"/>
      <c r="AT78" s="294"/>
      <c r="AU78" s="294"/>
      <c r="AV78" s="294"/>
      <c r="AW78" s="295"/>
      <c r="AX78" s="293"/>
      <c r="AY78" s="295"/>
      <c r="AZ78" s="293"/>
      <c r="BA78" s="295"/>
      <c r="BB78" s="304"/>
      <c r="BC78" s="294"/>
      <c r="BD78" s="294"/>
      <c r="BE78" s="305"/>
      <c r="BF78" s="293"/>
      <c r="BG78" s="294"/>
      <c r="BH78" s="294"/>
      <c r="BI78" s="295"/>
      <c r="BJ78" s="296" t="s">
        <v>317</v>
      </c>
      <c r="BK78" s="297"/>
      <c r="BL78" s="298"/>
      <c r="BM78" s="299"/>
      <c r="BN78" s="300"/>
      <c r="BO78" s="301"/>
      <c r="BP78" s="301"/>
      <c r="BQ78" s="302"/>
      <c r="BR78" s="290"/>
      <c r="BS78" s="303"/>
      <c r="BT78" s="318"/>
      <c r="BU78" s="319"/>
      <c r="BV78" s="320"/>
      <c r="BW78" s="321"/>
      <c r="BX78" s="301"/>
      <c r="BY78" s="301"/>
      <c r="BZ78" s="301"/>
      <c r="CA78" s="301"/>
      <c r="CB78" s="301"/>
      <c r="CC78" s="321"/>
      <c r="CD78" s="306"/>
      <c r="CE78" s="307"/>
      <c r="CF78" s="306"/>
      <c r="CG78" s="290"/>
      <c r="CH78" s="290"/>
      <c r="CI78" s="290"/>
      <c r="CJ78" s="290"/>
      <c r="CK78" s="290"/>
      <c r="CL78" s="290"/>
      <c r="CM78" s="290"/>
      <c r="CN78" s="290"/>
      <c r="CO78" s="290"/>
      <c r="CP78" s="290"/>
      <c r="CQ78" s="290"/>
      <c r="CR78" s="290"/>
      <c r="CS78" s="290"/>
      <c r="CT78" s="290"/>
      <c r="CU78" s="307"/>
      <c r="CV78" s="290"/>
      <c r="CW78" s="291"/>
      <c r="CX78" s="291"/>
      <c r="CY78" s="291"/>
      <c r="CZ78" s="292"/>
      <c r="DA78" s="6"/>
      <c r="DB78" s="6"/>
    </row>
    <row r="79" spans="1:106" x14ac:dyDescent="0.2">
      <c r="A79" s="325">
        <v>54</v>
      </c>
      <c r="B79" s="326"/>
      <c r="C79" s="327"/>
      <c r="D79" s="328"/>
      <c r="E79" s="328"/>
      <c r="F79" s="328"/>
      <c r="G79" s="328"/>
      <c r="H79" s="328"/>
      <c r="I79" s="328"/>
      <c r="J79" s="328"/>
      <c r="K79" s="328"/>
      <c r="L79" s="328"/>
      <c r="M79" s="328"/>
      <c r="N79" s="328"/>
      <c r="O79" s="329"/>
      <c r="P79" s="322"/>
      <c r="Q79" s="323"/>
      <c r="R79" s="323"/>
      <c r="S79" s="323"/>
      <c r="T79" s="323"/>
      <c r="U79" s="323"/>
      <c r="V79" s="323"/>
      <c r="W79" s="330"/>
      <c r="X79" s="330"/>
      <c r="Y79" s="330"/>
      <c r="Z79" s="330"/>
      <c r="AA79" s="330"/>
      <c r="AB79" s="330"/>
      <c r="AC79" s="330"/>
      <c r="AD79" s="330"/>
      <c r="AE79" s="331"/>
      <c r="AF79" s="322"/>
      <c r="AG79" s="323"/>
      <c r="AH79" s="323"/>
      <c r="AI79" s="323"/>
      <c r="AJ79" s="323"/>
      <c r="AK79" s="323"/>
      <c r="AL79" s="323"/>
      <c r="AM79" s="323"/>
      <c r="AN79" s="324"/>
      <c r="AO79" s="293"/>
      <c r="AP79" s="295"/>
      <c r="AQ79" s="304"/>
      <c r="AR79" s="294"/>
      <c r="AS79" s="294"/>
      <c r="AT79" s="294"/>
      <c r="AU79" s="294"/>
      <c r="AV79" s="294"/>
      <c r="AW79" s="295"/>
      <c r="AX79" s="293"/>
      <c r="AY79" s="295"/>
      <c r="AZ79" s="293"/>
      <c r="BA79" s="295"/>
      <c r="BB79" s="304"/>
      <c r="BC79" s="294"/>
      <c r="BD79" s="294"/>
      <c r="BE79" s="305"/>
      <c r="BF79" s="293"/>
      <c r="BG79" s="294"/>
      <c r="BH79" s="294"/>
      <c r="BI79" s="295"/>
      <c r="BJ79" s="296" t="s">
        <v>317</v>
      </c>
      <c r="BK79" s="297"/>
      <c r="BL79" s="298"/>
      <c r="BM79" s="299"/>
      <c r="BN79" s="300"/>
      <c r="BO79" s="301"/>
      <c r="BP79" s="301"/>
      <c r="BQ79" s="302"/>
      <c r="BR79" s="290"/>
      <c r="BS79" s="303"/>
      <c r="BT79" s="318"/>
      <c r="BU79" s="319"/>
      <c r="BV79" s="320"/>
      <c r="BW79" s="321"/>
      <c r="BX79" s="301"/>
      <c r="BY79" s="301"/>
      <c r="BZ79" s="301"/>
      <c r="CA79" s="301"/>
      <c r="CB79" s="301"/>
      <c r="CC79" s="321"/>
      <c r="CD79" s="306"/>
      <c r="CE79" s="307"/>
      <c r="CF79" s="306"/>
      <c r="CG79" s="290"/>
      <c r="CH79" s="290"/>
      <c r="CI79" s="290"/>
      <c r="CJ79" s="290"/>
      <c r="CK79" s="290"/>
      <c r="CL79" s="290"/>
      <c r="CM79" s="290"/>
      <c r="CN79" s="290"/>
      <c r="CO79" s="290"/>
      <c r="CP79" s="290"/>
      <c r="CQ79" s="290"/>
      <c r="CR79" s="290"/>
      <c r="CS79" s="290"/>
      <c r="CT79" s="290"/>
      <c r="CU79" s="307"/>
      <c r="CV79" s="290"/>
      <c r="CW79" s="291"/>
      <c r="CX79" s="291"/>
      <c r="CY79" s="291"/>
      <c r="CZ79" s="292"/>
      <c r="DA79" s="6"/>
      <c r="DB79" s="6"/>
    </row>
    <row r="80" spans="1:106" x14ac:dyDescent="0.2">
      <c r="A80" s="325">
        <v>55</v>
      </c>
      <c r="B80" s="326"/>
      <c r="C80" s="327"/>
      <c r="D80" s="328"/>
      <c r="E80" s="328"/>
      <c r="F80" s="328"/>
      <c r="G80" s="328"/>
      <c r="H80" s="328"/>
      <c r="I80" s="328"/>
      <c r="J80" s="328"/>
      <c r="K80" s="328"/>
      <c r="L80" s="328"/>
      <c r="M80" s="328"/>
      <c r="N80" s="328"/>
      <c r="O80" s="329"/>
      <c r="P80" s="322"/>
      <c r="Q80" s="323"/>
      <c r="R80" s="323"/>
      <c r="S80" s="323"/>
      <c r="T80" s="323"/>
      <c r="U80" s="323"/>
      <c r="V80" s="323"/>
      <c r="W80" s="330"/>
      <c r="X80" s="330"/>
      <c r="Y80" s="330"/>
      <c r="Z80" s="330"/>
      <c r="AA80" s="330"/>
      <c r="AB80" s="330"/>
      <c r="AC80" s="330"/>
      <c r="AD80" s="330"/>
      <c r="AE80" s="331"/>
      <c r="AF80" s="322"/>
      <c r="AG80" s="323"/>
      <c r="AH80" s="323"/>
      <c r="AI80" s="323"/>
      <c r="AJ80" s="323"/>
      <c r="AK80" s="323"/>
      <c r="AL80" s="323"/>
      <c r="AM80" s="323"/>
      <c r="AN80" s="324"/>
      <c r="AO80" s="293"/>
      <c r="AP80" s="295"/>
      <c r="AQ80" s="304"/>
      <c r="AR80" s="294"/>
      <c r="AS80" s="294"/>
      <c r="AT80" s="294"/>
      <c r="AU80" s="294"/>
      <c r="AV80" s="294"/>
      <c r="AW80" s="295"/>
      <c r="AX80" s="293"/>
      <c r="AY80" s="295"/>
      <c r="AZ80" s="293"/>
      <c r="BA80" s="295"/>
      <c r="BB80" s="304"/>
      <c r="BC80" s="294"/>
      <c r="BD80" s="294"/>
      <c r="BE80" s="305"/>
      <c r="BF80" s="293"/>
      <c r="BG80" s="294"/>
      <c r="BH80" s="294"/>
      <c r="BI80" s="295"/>
      <c r="BJ80" s="296" t="s">
        <v>317</v>
      </c>
      <c r="BK80" s="297"/>
      <c r="BL80" s="298"/>
      <c r="BM80" s="299"/>
      <c r="BN80" s="300"/>
      <c r="BO80" s="301"/>
      <c r="BP80" s="301"/>
      <c r="BQ80" s="302"/>
      <c r="BR80" s="290"/>
      <c r="BS80" s="303"/>
      <c r="BT80" s="318"/>
      <c r="BU80" s="319"/>
      <c r="BV80" s="320"/>
      <c r="BW80" s="321"/>
      <c r="BX80" s="301"/>
      <c r="BY80" s="301"/>
      <c r="BZ80" s="301"/>
      <c r="CA80" s="301"/>
      <c r="CB80" s="301"/>
      <c r="CC80" s="321"/>
      <c r="CD80" s="306"/>
      <c r="CE80" s="307"/>
      <c r="CF80" s="306"/>
      <c r="CG80" s="290"/>
      <c r="CH80" s="290"/>
      <c r="CI80" s="290"/>
      <c r="CJ80" s="290"/>
      <c r="CK80" s="290"/>
      <c r="CL80" s="290"/>
      <c r="CM80" s="290"/>
      <c r="CN80" s="290"/>
      <c r="CO80" s="290"/>
      <c r="CP80" s="290"/>
      <c r="CQ80" s="290"/>
      <c r="CR80" s="290"/>
      <c r="CS80" s="290"/>
      <c r="CT80" s="290"/>
      <c r="CU80" s="307"/>
      <c r="CV80" s="290"/>
      <c r="CW80" s="291"/>
      <c r="CX80" s="291"/>
      <c r="CY80" s="291"/>
      <c r="CZ80" s="292"/>
      <c r="DA80" s="6"/>
      <c r="DB80" s="6"/>
    </row>
    <row r="81" spans="1:106" x14ac:dyDescent="0.2">
      <c r="A81" s="325">
        <v>56</v>
      </c>
      <c r="B81" s="326"/>
      <c r="C81" s="327"/>
      <c r="D81" s="328"/>
      <c r="E81" s="328"/>
      <c r="F81" s="328"/>
      <c r="G81" s="328"/>
      <c r="H81" s="328"/>
      <c r="I81" s="328"/>
      <c r="J81" s="328"/>
      <c r="K81" s="328"/>
      <c r="L81" s="328"/>
      <c r="M81" s="328"/>
      <c r="N81" s="328"/>
      <c r="O81" s="329"/>
      <c r="P81" s="322"/>
      <c r="Q81" s="323"/>
      <c r="R81" s="323"/>
      <c r="S81" s="323"/>
      <c r="T81" s="323"/>
      <c r="U81" s="323"/>
      <c r="V81" s="323"/>
      <c r="W81" s="330"/>
      <c r="X81" s="330"/>
      <c r="Y81" s="330"/>
      <c r="Z81" s="330"/>
      <c r="AA81" s="330"/>
      <c r="AB81" s="330"/>
      <c r="AC81" s="330"/>
      <c r="AD81" s="330"/>
      <c r="AE81" s="331"/>
      <c r="AF81" s="322"/>
      <c r="AG81" s="323"/>
      <c r="AH81" s="323"/>
      <c r="AI81" s="323"/>
      <c r="AJ81" s="323"/>
      <c r="AK81" s="323"/>
      <c r="AL81" s="323"/>
      <c r="AM81" s="323"/>
      <c r="AN81" s="324"/>
      <c r="AO81" s="293"/>
      <c r="AP81" s="295"/>
      <c r="AQ81" s="304"/>
      <c r="AR81" s="294"/>
      <c r="AS81" s="294"/>
      <c r="AT81" s="294"/>
      <c r="AU81" s="294"/>
      <c r="AV81" s="294"/>
      <c r="AW81" s="295"/>
      <c r="AX81" s="293"/>
      <c r="AY81" s="295"/>
      <c r="AZ81" s="293"/>
      <c r="BA81" s="295"/>
      <c r="BB81" s="304"/>
      <c r="BC81" s="294"/>
      <c r="BD81" s="294"/>
      <c r="BE81" s="305"/>
      <c r="BF81" s="293"/>
      <c r="BG81" s="294"/>
      <c r="BH81" s="294"/>
      <c r="BI81" s="295"/>
      <c r="BJ81" s="296" t="s">
        <v>317</v>
      </c>
      <c r="BK81" s="297"/>
      <c r="BL81" s="298"/>
      <c r="BM81" s="299"/>
      <c r="BN81" s="300"/>
      <c r="BO81" s="301"/>
      <c r="BP81" s="301"/>
      <c r="BQ81" s="302"/>
      <c r="BR81" s="290"/>
      <c r="BS81" s="303"/>
      <c r="BT81" s="318"/>
      <c r="BU81" s="319"/>
      <c r="BV81" s="320"/>
      <c r="BW81" s="321"/>
      <c r="BX81" s="301"/>
      <c r="BY81" s="301"/>
      <c r="BZ81" s="301"/>
      <c r="CA81" s="301"/>
      <c r="CB81" s="301"/>
      <c r="CC81" s="321"/>
      <c r="CD81" s="306"/>
      <c r="CE81" s="307"/>
      <c r="CF81" s="306"/>
      <c r="CG81" s="290"/>
      <c r="CH81" s="290"/>
      <c r="CI81" s="290"/>
      <c r="CJ81" s="290"/>
      <c r="CK81" s="290"/>
      <c r="CL81" s="290"/>
      <c r="CM81" s="290"/>
      <c r="CN81" s="290"/>
      <c r="CO81" s="290"/>
      <c r="CP81" s="290"/>
      <c r="CQ81" s="290"/>
      <c r="CR81" s="290"/>
      <c r="CS81" s="290"/>
      <c r="CT81" s="290"/>
      <c r="CU81" s="307"/>
      <c r="CV81" s="290"/>
      <c r="CW81" s="291"/>
      <c r="CX81" s="291"/>
      <c r="CY81" s="291"/>
      <c r="CZ81" s="292"/>
      <c r="DA81" s="6"/>
      <c r="DB81" s="6"/>
    </row>
    <row r="82" spans="1:106" x14ac:dyDescent="0.2">
      <c r="A82" s="325">
        <v>57</v>
      </c>
      <c r="B82" s="326"/>
      <c r="C82" s="327"/>
      <c r="D82" s="328"/>
      <c r="E82" s="328"/>
      <c r="F82" s="328"/>
      <c r="G82" s="328"/>
      <c r="H82" s="328"/>
      <c r="I82" s="328"/>
      <c r="J82" s="328"/>
      <c r="K82" s="328"/>
      <c r="L82" s="328"/>
      <c r="M82" s="328"/>
      <c r="N82" s="328"/>
      <c r="O82" s="329"/>
      <c r="P82" s="322"/>
      <c r="Q82" s="323"/>
      <c r="R82" s="323"/>
      <c r="S82" s="323"/>
      <c r="T82" s="323"/>
      <c r="U82" s="323"/>
      <c r="V82" s="323"/>
      <c r="W82" s="330"/>
      <c r="X82" s="330"/>
      <c r="Y82" s="330"/>
      <c r="Z82" s="330"/>
      <c r="AA82" s="330"/>
      <c r="AB82" s="330"/>
      <c r="AC82" s="330"/>
      <c r="AD82" s="330"/>
      <c r="AE82" s="331"/>
      <c r="AF82" s="322"/>
      <c r="AG82" s="323"/>
      <c r="AH82" s="323"/>
      <c r="AI82" s="323"/>
      <c r="AJ82" s="323"/>
      <c r="AK82" s="323"/>
      <c r="AL82" s="323"/>
      <c r="AM82" s="323"/>
      <c r="AN82" s="324"/>
      <c r="AO82" s="293"/>
      <c r="AP82" s="295"/>
      <c r="AQ82" s="304"/>
      <c r="AR82" s="294"/>
      <c r="AS82" s="294"/>
      <c r="AT82" s="294"/>
      <c r="AU82" s="294"/>
      <c r="AV82" s="294"/>
      <c r="AW82" s="295"/>
      <c r="AX82" s="293"/>
      <c r="AY82" s="295"/>
      <c r="AZ82" s="293"/>
      <c r="BA82" s="295"/>
      <c r="BB82" s="304"/>
      <c r="BC82" s="294"/>
      <c r="BD82" s="294"/>
      <c r="BE82" s="305"/>
      <c r="BF82" s="293"/>
      <c r="BG82" s="294"/>
      <c r="BH82" s="294"/>
      <c r="BI82" s="295"/>
      <c r="BJ82" s="296" t="s">
        <v>317</v>
      </c>
      <c r="BK82" s="297"/>
      <c r="BL82" s="298"/>
      <c r="BM82" s="299"/>
      <c r="BN82" s="300"/>
      <c r="BO82" s="301"/>
      <c r="BP82" s="301"/>
      <c r="BQ82" s="302"/>
      <c r="BR82" s="290"/>
      <c r="BS82" s="303"/>
      <c r="BT82" s="318"/>
      <c r="BU82" s="319"/>
      <c r="BV82" s="320"/>
      <c r="BW82" s="321"/>
      <c r="BX82" s="301"/>
      <c r="BY82" s="301"/>
      <c r="BZ82" s="301"/>
      <c r="CA82" s="301"/>
      <c r="CB82" s="301"/>
      <c r="CC82" s="321"/>
      <c r="CD82" s="306"/>
      <c r="CE82" s="307"/>
      <c r="CF82" s="306"/>
      <c r="CG82" s="290"/>
      <c r="CH82" s="290"/>
      <c r="CI82" s="290"/>
      <c r="CJ82" s="290"/>
      <c r="CK82" s="290"/>
      <c r="CL82" s="290"/>
      <c r="CM82" s="290"/>
      <c r="CN82" s="290"/>
      <c r="CO82" s="290"/>
      <c r="CP82" s="290"/>
      <c r="CQ82" s="290"/>
      <c r="CR82" s="290"/>
      <c r="CS82" s="290"/>
      <c r="CT82" s="290"/>
      <c r="CU82" s="307"/>
      <c r="CV82" s="290"/>
      <c r="CW82" s="291"/>
      <c r="CX82" s="291"/>
      <c r="CY82" s="291"/>
      <c r="CZ82" s="292"/>
      <c r="DA82" s="6"/>
      <c r="DB82" s="6"/>
    </row>
    <row r="83" spans="1:106" x14ac:dyDescent="0.2">
      <c r="A83" s="325">
        <v>58</v>
      </c>
      <c r="B83" s="326"/>
      <c r="C83" s="327"/>
      <c r="D83" s="328"/>
      <c r="E83" s="328"/>
      <c r="F83" s="328"/>
      <c r="G83" s="328"/>
      <c r="H83" s="328"/>
      <c r="I83" s="328"/>
      <c r="J83" s="328"/>
      <c r="K83" s="328"/>
      <c r="L83" s="328"/>
      <c r="M83" s="328"/>
      <c r="N83" s="328"/>
      <c r="O83" s="329"/>
      <c r="P83" s="322"/>
      <c r="Q83" s="323"/>
      <c r="R83" s="323"/>
      <c r="S83" s="323"/>
      <c r="T83" s="323"/>
      <c r="U83" s="323"/>
      <c r="V83" s="323"/>
      <c r="W83" s="330"/>
      <c r="X83" s="330"/>
      <c r="Y83" s="330"/>
      <c r="Z83" s="330"/>
      <c r="AA83" s="330"/>
      <c r="AB83" s="330"/>
      <c r="AC83" s="330"/>
      <c r="AD83" s="330"/>
      <c r="AE83" s="331"/>
      <c r="AF83" s="322"/>
      <c r="AG83" s="323"/>
      <c r="AH83" s="323"/>
      <c r="AI83" s="323"/>
      <c r="AJ83" s="323"/>
      <c r="AK83" s="323"/>
      <c r="AL83" s="323"/>
      <c r="AM83" s="323"/>
      <c r="AN83" s="324"/>
      <c r="AO83" s="293"/>
      <c r="AP83" s="295"/>
      <c r="AQ83" s="304"/>
      <c r="AR83" s="294"/>
      <c r="AS83" s="294"/>
      <c r="AT83" s="294"/>
      <c r="AU83" s="294"/>
      <c r="AV83" s="294"/>
      <c r="AW83" s="295"/>
      <c r="AX83" s="293"/>
      <c r="AY83" s="295"/>
      <c r="AZ83" s="293"/>
      <c r="BA83" s="295"/>
      <c r="BB83" s="304"/>
      <c r="BC83" s="294"/>
      <c r="BD83" s="294"/>
      <c r="BE83" s="305"/>
      <c r="BF83" s="293"/>
      <c r="BG83" s="294"/>
      <c r="BH83" s="294"/>
      <c r="BI83" s="295"/>
      <c r="BJ83" s="296" t="s">
        <v>317</v>
      </c>
      <c r="BK83" s="297"/>
      <c r="BL83" s="298"/>
      <c r="BM83" s="299"/>
      <c r="BN83" s="300"/>
      <c r="BO83" s="301"/>
      <c r="BP83" s="301"/>
      <c r="BQ83" s="302"/>
      <c r="BR83" s="290"/>
      <c r="BS83" s="303"/>
      <c r="BT83" s="318"/>
      <c r="BU83" s="319"/>
      <c r="BV83" s="320"/>
      <c r="BW83" s="321"/>
      <c r="BX83" s="301"/>
      <c r="BY83" s="301"/>
      <c r="BZ83" s="301"/>
      <c r="CA83" s="301"/>
      <c r="CB83" s="301"/>
      <c r="CC83" s="321"/>
      <c r="CD83" s="306"/>
      <c r="CE83" s="307"/>
      <c r="CF83" s="306"/>
      <c r="CG83" s="290"/>
      <c r="CH83" s="290"/>
      <c r="CI83" s="290"/>
      <c r="CJ83" s="290"/>
      <c r="CK83" s="290"/>
      <c r="CL83" s="290"/>
      <c r="CM83" s="290"/>
      <c r="CN83" s="290"/>
      <c r="CO83" s="290"/>
      <c r="CP83" s="290"/>
      <c r="CQ83" s="290"/>
      <c r="CR83" s="290"/>
      <c r="CS83" s="290"/>
      <c r="CT83" s="290"/>
      <c r="CU83" s="307"/>
      <c r="CV83" s="290"/>
      <c r="CW83" s="291"/>
      <c r="CX83" s="291"/>
      <c r="CY83" s="291"/>
      <c r="CZ83" s="292"/>
      <c r="DA83" s="6"/>
      <c r="DB83" s="6"/>
    </row>
    <row r="84" spans="1:106" x14ac:dyDescent="0.2">
      <c r="A84" s="325">
        <v>59</v>
      </c>
      <c r="B84" s="326"/>
      <c r="C84" s="327"/>
      <c r="D84" s="328"/>
      <c r="E84" s="328"/>
      <c r="F84" s="328"/>
      <c r="G84" s="328"/>
      <c r="H84" s="328"/>
      <c r="I84" s="328"/>
      <c r="J84" s="328"/>
      <c r="K84" s="328"/>
      <c r="L84" s="328"/>
      <c r="M84" s="328"/>
      <c r="N84" s="328"/>
      <c r="O84" s="329"/>
      <c r="P84" s="322"/>
      <c r="Q84" s="323"/>
      <c r="R84" s="323"/>
      <c r="S84" s="323"/>
      <c r="T84" s="323"/>
      <c r="U84" s="323"/>
      <c r="V84" s="323"/>
      <c r="W84" s="330"/>
      <c r="X84" s="330"/>
      <c r="Y84" s="330"/>
      <c r="Z84" s="330"/>
      <c r="AA84" s="330"/>
      <c r="AB84" s="330"/>
      <c r="AC84" s="330"/>
      <c r="AD84" s="330"/>
      <c r="AE84" s="331"/>
      <c r="AF84" s="322"/>
      <c r="AG84" s="323"/>
      <c r="AH84" s="323"/>
      <c r="AI84" s="323"/>
      <c r="AJ84" s="323"/>
      <c r="AK84" s="323"/>
      <c r="AL84" s="323"/>
      <c r="AM84" s="323"/>
      <c r="AN84" s="324"/>
      <c r="AO84" s="293"/>
      <c r="AP84" s="295"/>
      <c r="AQ84" s="304"/>
      <c r="AR84" s="294"/>
      <c r="AS84" s="294"/>
      <c r="AT84" s="294"/>
      <c r="AU84" s="294"/>
      <c r="AV84" s="294"/>
      <c r="AW84" s="295"/>
      <c r="AX84" s="293"/>
      <c r="AY84" s="295"/>
      <c r="AZ84" s="293"/>
      <c r="BA84" s="295"/>
      <c r="BB84" s="304"/>
      <c r="BC84" s="294"/>
      <c r="BD84" s="294"/>
      <c r="BE84" s="305"/>
      <c r="BF84" s="293"/>
      <c r="BG84" s="294"/>
      <c r="BH84" s="294"/>
      <c r="BI84" s="295"/>
      <c r="BJ84" s="296" t="s">
        <v>317</v>
      </c>
      <c r="BK84" s="297"/>
      <c r="BL84" s="298"/>
      <c r="BM84" s="299"/>
      <c r="BN84" s="300"/>
      <c r="BO84" s="301"/>
      <c r="BP84" s="301"/>
      <c r="BQ84" s="302"/>
      <c r="BR84" s="290"/>
      <c r="BS84" s="303"/>
      <c r="BT84" s="318"/>
      <c r="BU84" s="319"/>
      <c r="BV84" s="320"/>
      <c r="BW84" s="321"/>
      <c r="BX84" s="301"/>
      <c r="BY84" s="301"/>
      <c r="BZ84" s="301"/>
      <c r="CA84" s="301"/>
      <c r="CB84" s="301"/>
      <c r="CC84" s="321"/>
      <c r="CD84" s="306"/>
      <c r="CE84" s="307"/>
      <c r="CF84" s="306"/>
      <c r="CG84" s="290"/>
      <c r="CH84" s="290"/>
      <c r="CI84" s="290"/>
      <c r="CJ84" s="290"/>
      <c r="CK84" s="290"/>
      <c r="CL84" s="290"/>
      <c r="CM84" s="290"/>
      <c r="CN84" s="290"/>
      <c r="CO84" s="290"/>
      <c r="CP84" s="290"/>
      <c r="CQ84" s="290"/>
      <c r="CR84" s="290"/>
      <c r="CS84" s="290"/>
      <c r="CT84" s="290"/>
      <c r="CU84" s="307"/>
      <c r="CV84" s="290"/>
      <c r="CW84" s="291"/>
      <c r="CX84" s="291"/>
      <c r="CY84" s="291"/>
      <c r="CZ84" s="292"/>
      <c r="DA84" s="6"/>
      <c r="DB84" s="6"/>
    </row>
    <row r="85" spans="1:106" x14ac:dyDescent="0.2">
      <c r="A85" s="325">
        <v>60</v>
      </c>
      <c r="B85" s="326"/>
      <c r="C85" s="327"/>
      <c r="D85" s="328"/>
      <c r="E85" s="328"/>
      <c r="F85" s="328"/>
      <c r="G85" s="328"/>
      <c r="H85" s="328"/>
      <c r="I85" s="328"/>
      <c r="J85" s="328"/>
      <c r="K85" s="328"/>
      <c r="L85" s="328"/>
      <c r="M85" s="328"/>
      <c r="N85" s="328"/>
      <c r="O85" s="329"/>
      <c r="P85" s="322"/>
      <c r="Q85" s="323"/>
      <c r="R85" s="323"/>
      <c r="S85" s="323"/>
      <c r="T85" s="323"/>
      <c r="U85" s="323"/>
      <c r="V85" s="323"/>
      <c r="W85" s="330"/>
      <c r="X85" s="330"/>
      <c r="Y85" s="330"/>
      <c r="Z85" s="330"/>
      <c r="AA85" s="330"/>
      <c r="AB85" s="330"/>
      <c r="AC85" s="330"/>
      <c r="AD85" s="330"/>
      <c r="AE85" s="331"/>
      <c r="AF85" s="322"/>
      <c r="AG85" s="323"/>
      <c r="AH85" s="323"/>
      <c r="AI85" s="323"/>
      <c r="AJ85" s="323"/>
      <c r="AK85" s="323"/>
      <c r="AL85" s="323"/>
      <c r="AM85" s="323"/>
      <c r="AN85" s="324"/>
      <c r="AO85" s="293"/>
      <c r="AP85" s="295"/>
      <c r="AQ85" s="304"/>
      <c r="AR85" s="294"/>
      <c r="AS85" s="294"/>
      <c r="AT85" s="294"/>
      <c r="AU85" s="294"/>
      <c r="AV85" s="294"/>
      <c r="AW85" s="295"/>
      <c r="AX85" s="293"/>
      <c r="AY85" s="295"/>
      <c r="AZ85" s="293"/>
      <c r="BA85" s="295"/>
      <c r="BB85" s="304"/>
      <c r="BC85" s="294"/>
      <c r="BD85" s="294"/>
      <c r="BE85" s="305"/>
      <c r="BF85" s="293"/>
      <c r="BG85" s="294"/>
      <c r="BH85" s="294"/>
      <c r="BI85" s="295"/>
      <c r="BJ85" s="296" t="s">
        <v>317</v>
      </c>
      <c r="BK85" s="297"/>
      <c r="BL85" s="298"/>
      <c r="BM85" s="299"/>
      <c r="BN85" s="300"/>
      <c r="BO85" s="301"/>
      <c r="BP85" s="301"/>
      <c r="BQ85" s="302"/>
      <c r="BR85" s="290"/>
      <c r="BS85" s="303"/>
      <c r="BT85" s="318"/>
      <c r="BU85" s="319"/>
      <c r="BV85" s="320"/>
      <c r="BW85" s="321"/>
      <c r="BX85" s="301"/>
      <c r="BY85" s="301"/>
      <c r="BZ85" s="301"/>
      <c r="CA85" s="301"/>
      <c r="CB85" s="301"/>
      <c r="CC85" s="321"/>
      <c r="CD85" s="306"/>
      <c r="CE85" s="307"/>
      <c r="CF85" s="306"/>
      <c r="CG85" s="290"/>
      <c r="CH85" s="290"/>
      <c r="CI85" s="290"/>
      <c r="CJ85" s="290"/>
      <c r="CK85" s="290"/>
      <c r="CL85" s="290"/>
      <c r="CM85" s="290"/>
      <c r="CN85" s="290"/>
      <c r="CO85" s="290"/>
      <c r="CP85" s="290"/>
      <c r="CQ85" s="290"/>
      <c r="CR85" s="290"/>
      <c r="CS85" s="290"/>
      <c r="CT85" s="290"/>
      <c r="CU85" s="307"/>
      <c r="CV85" s="290"/>
      <c r="CW85" s="291"/>
      <c r="CX85" s="291"/>
      <c r="CY85" s="291"/>
      <c r="CZ85" s="292"/>
      <c r="DA85" s="6"/>
      <c r="DB85" s="6"/>
    </row>
    <row r="86" spans="1:106" x14ac:dyDescent="0.2">
      <c r="A86" s="325">
        <v>61</v>
      </c>
      <c r="B86" s="326"/>
      <c r="C86" s="327"/>
      <c r="D86" s="328"/>
      <c r="E86" s="328"/>
      <c r="F86" s="328"/>
      <c r="G86" s="328"/>
      <c r="H86" s="328"/>
      <c r="I86" s="328"/>
      <c r="J86" s="328"/>
      <c r="K86" s="328"/>
      <c r="L86" s="328"/>
      <c r="M86" s="328"/>
      <c r="N86" s="328"/>
      <c r="O86" s="329"/>
      <c r="P86" s="322"/>
      <c r="Q86" s="323"/>
      <c r="R86" s="323"/>
      <c r="S86" s="323"/>
      <c r="T86" s="323"/>
      <c r="U86" s="323"/>
      <c r="V86" s="323"/>
      <c r="W86" s="330"/>
      <c r="X86" s="330"/>
      <c r="Y86" s="330"/>
      <c r="Z86" s="330"/>
      <c r="AA86" s="330"/>
      <c r="AB86" s="330"/>
      <c r="AC86" s="330"/>
      <c r="AD86" s="330"/>
      <c r="AE86" s="331"/>
      <c r="AF86" s="322"/>
      <c r="AG86" s="323"/>
      <c r="AH86" s="323"/>
      <c r="AI86" s="323"/>
      <c r="AJ86" s="323"/>
      <c r="AK86" s="323"/>
      <c r="AL86" s="323"/>
      <c r="AM86" s="323"/>
      <c r="AN86" s="324"/>
      <c r="AO86" s="293"/>
      <c r="AP86" s="295"/>
      <c r="AQ86" s="304"/>
      <c r="AR86" s="294"/>
      <c r="AS86" s="294"/>
      <c r="AT86" s="294"/>
      <c r="AU86" s="294"/>
      <c r="AV86" s="294"/>
      <c r="AW86" s="295"/>
      <c r="AX86" s="293"/>
      <c r="AY86" s="295"/>
      <c r="AZ86" s="293"/>
      <c r="BA86" s="295"/>
      <c r="BB86" s="304"/>
      <c r="BC86" s="294"/>
      <c r="BD86" s="294"/>
      <c r="BE86" s="305"/>
      <c r="BF86" s="293"/>
      <c r="BG86" s="294"/>
      <c r="BH86" s="294"/>
      <c r="BI86" s="295"/>
      <c r="BJ86" s="296" t="s">
        <v>317</v>
      </c>
      <c r="BK86" s="297"/>
      <c r="BL86" s="298"/>
      <c r="BM86" s="299"/>
      <c r="BN86" s="300"/>
      <c r="BO86" s="301"/>
      <c r="BP86" s="301"/>
      <c r="BQ86" s="302"/>
      <c r="BR86" s="290"/>
      <c r="BS86" s="303"/>
      <c r="BT86" s="318"/>
      <c r="BU86" s="319"/>
      <c r="BV86" s="320"/>
      <c r="BW86" s="321"/>
      <c r="BX86" s="301"/>
      <c r="BY86" s="301"/>
      <c r="BZ86" s="301"/>
      <c r="CA86" s="301"/>
      <c r="CB86" s="301"/>
      <c r="CC86" s="321"/>
      <c r="CD86" s="306"/>
      <c r="CE86" s="307"/>
      <c r="CF86" s="306"/>
      <c r="CG86" s="290"/>
      <c r="CH86" s="290"/>
      <c r="CI86" s="290"/>
      <c r="CJ86" s="290"/>
      <c r="CK86" s="290"/>
      <c r="CL86" s="290"/>
      <c r="CM86" s="290"/>
      <c r="CN86" s="290"/>
      <c r="CO86" s="290"/>
      <c r="CP86" s="290"/>
      <c r="CQ86" s="290"/>
      <c r="CR86" s="290"/>
      <c r="CS86" s="290"/>
      <c r="CT86" s="290"/>
      <c r="CU86" s="307"/>
      <c r="CV86" s="290"/>
      <c r="CW86" s="291"/>
      <c r="CX86" s="291"/>
      <c r="CY86" s="291"/>
      <c r="CZ86" s="292"/>
      <c r="DA86" s="6"/>
      <c r="DB86" s="6"/>
    </row>
    <row r="87" spans="1:106" x14ac:dyDescent="0.2">
      <c r="A87" s="325">
        <v>62</v>
      </c>
      <c r="B87" s="326"/>
      <c r="C87" s="327"/>
      <c r="D87" s="328"/>
      <c r="E87" s="328"/>
      <c r="F87" s="328"/>
      <c r="G87" s="328"/>
      <c r="H87" s="328"/>
      <c r="I87" s="328"/>
      <c r="J87" s="328"/>
      <c r="K87" s="328"/>
      <c r="L87" s="328"/>
      <c r="M87" s="328"/>
      <c r="N87" s="328"/>
      <c r="O87" s="329"/>
      <c r="P87" s="322"/>
      <c r="Q87" s="323"/>
      <c r="R87" s="323"/>
      <c r="S87" s="323"/>
      <c r="T87" s="323"/>
      <c r="U87" s="323"/>
      <c r="V87" s="323"/>
      <c r="W87" s="330"/>
      <c r="X87" s="330"/>
      <c r="Y87" s="330"/>
      <c r="Z87" s="330"/>
      <c r="AA87" s="330"/>
      <c r="AB87" s="330"/>
      <c r="AC87" s="330"/>
      <c r="AD87" s="330"/>
      <c r="AE87" s="331"/>
      <c r="AF87" s="322"/>
      <c r="AG87" s="323"/>
      <c r="AH87" s="323"/>
      <c r="AI87" s="323"/>
      <c r="AJ87" s="323"/>
      <c r="AK87" s="323"/>
      <c r="AL87" s="323"/>
      <c r="AM87" s="323"/>
      <c r="AN87" s="324"/>
      <c r="AO87" s="293"/>
      <c r="AP87" s="295"/>
      <c r="AQ87" s="304"/>
      <c r="AR87" s="294"/>
      <c r="AS87" s="294"/>
      <c r="AT87" s="294"/>
      <c r="AU87" s="294"/>
      <c r="AV87" s="294"/>
      <c r="AW87" s="295"/>
      <c r="AX87" s="293"/>
      <c r="AY87" s="295"/>
      <c r="AZ87" s="293"/>
      <c r="BA87" s="295"/>
      <c r="BB87" s="304"/>
      <c r="BC87" s="294"/>
      <c r="BD87" s="294"/>
      <c r="BE87" s="305"/>
      <c r="BF87" s="293"/>
      <c r="BG87" s="294"/>
      <c r="BH87" s="294"/>
      <c r="BI87" s="295"/>
      <c r="BJ87" s="296" t="s">
        <v>317</v>
      </c>
      <c r="BK87" s="297"/>
      <c r="BL87" s="298"/>
      <c r="BM87" s="299"/>
      <c r="BN87" s="300"/>
      <c r="BO87" s="301"/>
      <c r="BP87" s="301"/>
      <c r="BQ87" s="302"/>
      <c r="BR87" s="290"/>
      <c r="BS87" s="303"/>
      <c r="BT87" s="318"/>
      <c r="BU87" s="319"/>
      <c r="BV87" s="320"/>
      <c r="BW87" s="321"/>
      <c r="BX87" s="301"/>
      <c r="BY87" s="301"/>
      <c r="BZ87" s="301"/>
      <c r="CA87" s="301"/>
      <c r="CB87" s="301"/>
      <c r="CC87" s="321"/>
      <c r="CD87" s="306"/>
      <c r="CE87" s="307"/>
      <c r="CF87" s="306"/>
      <c r="CG87" s="290"/>
      <c r="CH87" s="290"/>
      <c r="CI87" s="290"/>
      <c r="CJ87" s="290"/>
      <c r="CK87" s="290"/>
      <c r="CL87" s="290"/>
      <c r="CM87" s="290"/>
      <c r="CN87" s="290"/>
      <c r="CO87" s="290"/>
      <c r="CP87" s="290"/>
      <c r="CQ87" s="290"/>
      <c r="CR87" s="290"/>
      <c r="CS87" s="290"/>
      <c r="CT87" s="290"/>
      <c r="CU87" s="307"/>
      <c r="CV87" s="290"/>
      <c r="CW87" s="291"/>
      <c r="CX87" s="291"/>
      <c r="CY87" s="291"/>
      <c r="CZ87" s="292"/>
      <c r="DA87" s="6"/>
      <c r="DB87" s="6"/>
    </row>
    <row r="88" spans="1:106" x14ac:dyDescent="0.2">
      <c r="A88" s="325">
        <v>63</v>
      </c>
      <c r="B88" s="326"/>
      <c r="C88" s="327"/>
      <c r="D88" s="328"/>
      <c r="E88" s="328"/>
      <c r="F88" s="328"/>
      <c r="G88" s="328"/>
      <c r="H88" s="328"/>
      <c r="I88" s="328"/>
      <c r="J88" s="328"/>
      <c r="K88" s="328"/>
      <c r="L88" s="328"/>
      <c r="M88" s="328"/>
      <c r="N88" s="328"/>
      <c r="O88" s="329"/>
      <c r="P88" s="322"/>
      <c r="Q88" s="323"/>
      <c r="R88" s="323"/>
      <c r="S88" s="323"/>
      <c r="T88" s="323"/>
      <c r="U88" s="323"/>
      <c r="V88" s="323"/>
      <c r="W88" s="330"/>
      <c r="X88" s="330"/>
      <c r="Y88" s="330"/>
      <c r="Z88" s="330"/>
      <c r="AA88" s="330"/>
      <c r="AB88" s="330"/>
      <c r="AC88" s="330"/>
      <c r="AD88" s="330"/>
      <c r="AE88" s="331"/>
      <c r="AF88" s="322"/>
      <c r="AG88" s="323"/>
      <c r="AH88" s="323"/>
      <c r="AI88" s="323"/>
      <c r="AJ88" s="323"/>
      <c r="AK88" s="323"/>
      <c r="AL88" s="323"/>
      <c r="AM88" s="323"/>
      <c r="AN88" s="324"/>
      <c r="AO88" s="293"/>
      <c r="AP88" s="295"/>
      <c r="AQ88" s="304"/>
      <c r="AR88" s="294"/>
      <c r="AS88" s="294"/>
      <c r="AT88" s="294"/>
      <c r="AU88" s="294"/>
      <c r="AV88" s="294"/>
      <c r="AW88" s="295"/>
      <c r="AX88" s="293"/>
      <c r="AY88" s="295"/>
      <c r="AZ88" s="293"/>
      <c r="BA88" s="295"/>
      <c r="BB88" s="304"/>
      <c r="BC88" s="294"/>
      <c r="BD88" s="294"/>
      <c r="BE88" s="305"/>
      <c r="BF88" s="293"/>
      <c r="BG88" s="294"/>
      <c r="BH88" s="294"/>
      <c r="BI88" s="295"/>
      <c r="BJ88" s="296" t="s">
        <v>317</v>
      </c>
      <c r="BK88" s="297"/>
      <c r="BL88" s="298"/>
      <c r="BM88" s="299"/>
      <c r="BN88" s="300"/>
      <c r="BO88" s="301"/>
      <c r="BP88" s="301"/>
      <c r="BQ88" s="302"/>
      <c r="BR88" s="290"/>
      <c r="BS88" s="303"/>
      <c r="BT88" s="318"/>
      <c r="BU88" s="319"/>
      <c r="BV88" s="320"/>
      <c r="BW88" s="321"/>
      <c r="BX88" s="301"/>
      <c r="BY88" s="301"/>
      <c r="BZ88" s="301"/>
      <c r="CA88" s="301"/>
      <c r="CB88" s="301"/>
      <c r="CC88" s="321"/>
      <c r="CD88" s="306"/>
      <c r="CE88" s="307"/>
      <c r="CF88" s="306"/>
      <c r="CG88" s="290"/>
      <c r="CH88" s="290"/>
      <c r="CI88" s="290"/>
      <c r="CJ88" s="290"/>
      <c r="CK88" s="290"/>
      <c r="CL88" s="290"/>
      <c r="CM88" s="290"/>
      <c r="CN88" s="290"/>
      <c r="CO88" s="290"/>
      <c r="CP88" s="290"/>
      <c r="CQ88" s="290"/>
      <c r="CR88" s="290"/>
      <c r="CS88" s="290"/>
      <c r="CT88" s="290"/>
      <c r="CU88" s="307"/>
      <c r="CV88" s="290"/>
      <c r="CW88" s="291"/>
      <c r="CX88" s="291"/>
      <c r="CY88" s="291"/>
      <c r="CZ88" s="292"/>
      <c r="DA88" s="6"/>
      <c r="DB88" s="6"/>
    </row>
    <row r="89" spans="1:106" x14ac:dyDescent="0.2">
      <c r="A89" s="325">
        <v>64</v>
      </c>
      <c r="B89" s="326"/>
      <c r="C89" s="327"/>
      <c r="D89" s="328"/>
      <c r="E89" s="328"/>
      <c r="F89" s="328"/>
      <c r="G89" s="328"/>
      <c r="H89" s="328"/>
      <c r="I89" s="328"/>
      <c r="J89" s="328"/>
      <c r="K89" s="328"/>
      <c r="L89" s="328"/>
      <c r="M89" s="328"/>
      <c r="N89" s="328"/>
      <c r="O89" s="329"/>
      <c r="P89" s="322"/>
      <c r="Q89" s="323"/>
      <c r="R89" s="323"/>
      <c r="S89" s="323"/>
      <c r="T89" s="323"/>
      <c r="U89" s="323"/>
      <c r="V89" s="323"/>
      <c r="W89" s="330"/>
      <c r="X89" s="330"/>
      <c r="Y89" s="330"/>
      <c r="Z89" s="330"/>
      <c r="AA89" s="330"/>
      <c r="AB89" s="330"/>
      <c r="AC89" s="330"/>
      <c r="AD89" s="330"/>
      <c r="AE89" s="331"/>
      <c r="AF89" s="322"/>
      <c r="AG89" s="323"/>
      <c r="AH89" s="323"/>
      <c r="AI89" s="323"/>
      <c r="AJ89" s="323"/>
      <c r="AK89" s="323"/>
      <c r="AL89" s="323"/>
      <c r="AM89" s="323"/>
      <c r="AN89" s="324"/>
      <c r="AO89" s="293"/>
      <c r="AP89" s="295"/>
      <c r="AQ89" s="304"/>
      <c r="AR89" s="294"/>
      <c r="AS89" s="294"/>
      <c r="AT89" s="294"/>
      <c r="AU89" s="294"/>
      <c r="AV89" s="294"/>
      <c r="AW89" s="295"/>
      <c r="AX89" s="293"/>
      <c r="AY89" s="295"/>
      <c r="AZ89" s="293"/>
      <c r="BA89" s="295"/>
      <c r="BB89" s="304"/>
      <c r="BC89" s="294"/>
      <c r="BD89" s="294"/>
      <c r="BE89" s="305"/>
      <c r="BF89" s="293"/>
      <c r="BG89" s="294"/>
      <c r="BH89" s="294"/>
      <c r="BI89" s="295"/>
      <c r="BJ89" s="296" t="s">
        <v>317</v>
      </c>
      <c r="BK89" s="297"/>
      <c r="BL89" s="298"/>
      <c r="BM89" s="299"/>
      <c r="BN89" s="300"/>
      <c r="BO89" s="301"/>
      <c r="BP89" s="301"/>
      <c r="BQ89" s="302"/>
      <c r="BR89" s="290"/>
      <c r="BS89" s="303"/>
      <c r="BT89" s="318"/>
      <c r="BU89" s="319"/>
      <c r="BV89" s="320"/>
      <c r="BW89" s="321"/>
      <c r="BX89" s="301"/>
      <c r="BY89" s="301"/>
      <c r="BZ89" s="301"/>
      <c r="CA89" s="301"/>
      <c r="CB89" s="301"/>
      <c r="CC89" s="321"/>
      <c r="CD89" s="306"/>
      <c r="CE89" s="307"/>
      <c r="CF89" s="306"/>
      <c r="CG89" s="290"/>
      <c r="CH89" s="290"/>
      <c r="CI89" s="290"/>
      <c r="CJ89" s="290"/>
      <c r="CK89" s="290"/>
      <c r="CL89" s="290"/>
      <c r="CM89" s="290"/>
      <c r="CN89" s="290"/>
      <c r="CO89" s="290"/>
      <c r="CP89" s="290"/>
      <c r="CQ89" s="290"/>
      <c r="CR89" s="290"/>
      <c r="CS89" s="290"/>
      <c r="CT89" s="290"/>
      <c r="CU89" s="307"/>
      <c r="CV89" s="290"/>
      <c r="CW89" s="291"/>
      <c r="CX89" s="291"/>
      <c r="CY89" s="291"/>
      <c r="CZ89" s="292"/>
      <c r="DA89" s="6"/>
      <c r="DB89" s="6"/>
    </row>
    <row r="90" spans="1:106" x14ac:dyDescent="0.2">
      <c r="A90" s="325">
        <v>65</v>
      </c>
      <c r="B90" s="326"/>
      <c r="C90" s="327"/>
      <c r="D90" s="328"/>
      <c r="E90" s="328"/>
      <c r="F90" s="328"/>
      <c r="G90" s="328"/>
      <c r="H90" s="328"/>
      <c r="I90" s="328"/>
      <c r="J90" s="328"/>
      <c r="K90" s="328"/>
      <c r="L90" s="328"/>
      <c r="M90" s="328"/>
      <c r="N90" s="328"/>
      <c r="O90" s="329"/>
      <c r="P90" s="322"/>
      <c r="Q90" s="323"/>
      <c r="R90" s="323"/>
      <c r="S90" s="323"/>
      <c r="T90" s="323"/>
      <c r="U90" s="323"/>
      <c r="V90" s="323"/>
      <c r="W90" s="330"/>
      <c r="X90" s="330"/>
      <c r="Y90" s="330"/>
      <c r="Z90" s="330"/>
      <c r="AA90" s="330"/>
      <c r="AB90" s="330"/>
      <c r="AC90" s="330"/>
      <c r="AD90" s="330"/>
      <c r="AE90" s="331"/>
      <c r="AF90" s="322"/>
      <c r="AG90" s="323"/>
      <c r="AH90" s="323"/>
      <c r="AI90" s="323"/>
      <c r="AJ90" s="323"/>
      <c r="AK90" s="323"/>
      <c r="AL90" s="323"/>
      <c r="AM90" s="323"/>
      <c r="AN90" s="324"/>
      <c r="AO90" s="293"/>
      <c r="AP90" s="295"/>
      <c r="AQ90" s="304"/>
      <c r="AR90" s="294"/>
      <c r="AS90" s="294"/>
      <c r="AT90" s="294"/>
      <c r="AU90" s="294"/>
      <c r="AV90" s="294"/>
      <c r="AW90" s="295"/>
      <c r="AX90" s="293"/>
      <c r="AY90" s="295"/>
      <c r="AZ90" s="293"/>
      <c r="BA90" s="295"/>
      <c r="BB90" s="304"/>
      <c r="BC90" s="294"/>
      <c r="BD90" s="294"/>
      <c r="BE90" s="305"/>
      <c r="BF90" s="293"/>
      <c r="BG90" s="294"/>
      <c r="BH90" s="294"/>
      <c r="BI90" s="295"/>
      <c r="BJ90" s="296" t="s">
        <v>317</v>
      </c>
      <c r="BK90" s="297"/>
      <c r="BL90" s="298"/>
      <c r="BM90" s="299"/>
      <c r="BN90" s="300"/>
      <c r="BO90" s="301"/>
      <c r="BP90" s="301"/>
      <c r="BQ90" s="302"/>
      <c r="BR90" s="290"/>
      <c r="BS90" s="303"/>
      <c r="BT90" s="318"/>
      <c r="BU90" s="319"/>
      <c r="BV90" s="320"/>
      <c r="BW90" s="321"/>
      <c r="BX90" s="301"/>
      <c r="BY90" s="301"/>
      <c r="BZ90" s="301"/>
      <c r="CA90" s="301"/>
      <c r="CB90" s="301"/>
      <c r="CC90" s="321"/>
      <c r="CD90" s="306"/>
      <c r="CE90" s="307"/>
      <c r="CF90" s="306"/>
      <c r="CG90" s="290"/>
      <c r="CH90" s="290"/>
      <c r="CI90" s="290"/>
      <c r="CJ90" s="290"/>
      <c r="CK90" s="290"/>
      <c r="CL90" s="290"/>
      <c r="CM90" s="290"/>
      <c r="CN90" s="290"/>
      <c r="CO90" s="290"/>
      <c r="CP90" s="290"/>
      <c r="CQ90" s="290"/>
      <c r="CR90" s="290"/>
      <c r="CS90" s="290"/>
      <c r="CT90" s="290"/>
      <c r="CU90" s="307"/>
      <c r="CV90" s="290"/>
      <c r="CW90" s="291"/>
      <c r="CX90" s="291"/>
      <c r="CY90" s="291"/>
      <c r="CZ90" s="292"/>
      <c r="DA90" s="6"/>
      <c r="DB90" s="6"/>
    </row>
    <row r="91" spans="1:106" x14ac:dyDescent="0.2">
      <c r="A91" s="325">
        <v>66</v>
      </c>
      <c r="B91" s="326"/>
      <c r="C91" s="327"/>
      <c r="D91" s="328"/>
      <c r="E91" s="328"/>
      <c r="F91" s="328"/>
      <c r="G91" s="328"/>
      <c r="H91" s="328"/>
      <c r="I91" s="328"/>
      <c r="J91" s="328"/>
      <c r="K91" s="328"/>
      <c r="L91" s="328"/>
      <c r="M91" s="328"/>
      <c r="N91" s="328"/>
      <c r="O91" s="329"/>
      <c r="P91" s="322"/>
      <c r="Q91" s="323"/>
      <c r="R91" s="323"/>
      <c r="S91" s="323"/>
      <c r="T91" s="323"/>
      <c r="U91" s="323"/>
      <c r="V91" s="323"/>
      <c r="W91" s="330"/>
      <c r="X91" s="330"/>
      <c r="Y91" s="330"/>
      <c r="Z91" s="330"/>
      <c r="AA91" s="330"/>
      <c r="AB91" s="330"/>
      <c r="AC91" s="330"/>
      <c r="AD91" s="330"/>
      <c r="AE91" s="331"/>
      <c r="AF91" s="322"/>
      <c r="AG91" s="323"/>
      <c r="AH91" s="323"/>
      <c r="AI91" s="323"/>
      <c r="AJ91" s="323"/>
      <c r="AK91" s="323"/>
      <c r="AL91" s="323"/>
      <c r="AM91" s="323"/>
      <c r="AN91" s="324"/>
      <c r="AO91" s="293"/>
      <c r="AP91" s="295"/>
      <c r="AQ91" s="304"/>
      <c r="AR91" s="294"/>
      <c r="AS91" s="294"/>
      <c r="AT91" s="294"/>
      <c r="AU91" s="294"/>
      <c r="AV91" s="294"/>
      <c r="AW91" s="295"/>
      <c r="AX91" s="293"/>
      <c r="AY91" s="295"/>
      <c r="AZ91" s="293"/>
      <c r="BA91" s="295"/>
      <c r="BB91" s="304"/>
      <c r="BC91" s="294"/>
      <c r="BD91" s="294"/>
      <c r="BE91" s="305"/>
      <c r="BF91" s="293"/>
      <c r="BG91" s="294"/>
      <c r="BH91" s="294"/>
      <c r="BI91" s="295"/>
      <c r="BJ91" s="296" t="s">
        <v>317</v>
      </c>
      <c r="BK91" s="297"/>
      <c r="BL91" s="298"/>
      <c r="BM91" s="299"/>
      <c r="BN91" s="300"/>
      <c r="BO91" s="301"/>
      <c r="BP91" s="301"/>
      <c r="BQ91" s="302"/>
      <c r="BR91" s="290"/>
      <c r="BS91" s="303"/>
      <c r="BT91" s="318"/>
      <c r="BU91" s="319"/>
      <c r="BV91" s="320"/>
      <c r="BW91" s="321"/>
      <c r="BX91" s="301"/>
      <c r="BY91" s="301"/>
      <c r="BZ91" s="301"/>
      <c r="CA91" s="301"/>
      <c r="CB91" s="301"/>
      <c r="CC91" s="321"/>
      <c r="CD91" s="306"/>
      <c r="CE91" s="307"/>
      <c r="CF91" s="306"/>
      <c r="CG91" s="290"/>
      <c r="CH91" s="290"/>
      <c r="CI91" s="290"/>
      <c r="CJ91" s="290"/>
      <c r="CK91" s="290"/>
      <c r="CL91" s="290"/>
      <c r="CM91" s="290"/>
      <c r="CN91" s="290"/>
      <c r="CO91" s="290"/>
      <c r="CP91" s="290"/>
      <c r="CQ91" s="290"/>
      <c r="CR91" s="290"/>
      <c r="CS91" s="290"/>
      <c r="CT91" s="290"/>
      <c r="CU91" s="307"/>
      <c r="CV91" s="290"/>
      <c r="CW91" s="291"/>
      <c r="CX91" s="291"/>
      <c r="CY91" s="291"/>
      <c r="CZ91" s="292"/>
      <c r="DA91" s="6"/>
      <c r="DB91" s="6"/>
    </row>
    <row r="92" spans="1:106" x14ac:dyDescent="0.2">
      <c r="A92" s="325">
        <v>67</v>
      </c>
      <c r="B92" s="326"/>
      <c r="C92" s="327"/>
      <c r="D92" s="328"/>
      <c r="E92" s="328"/>
      <c r="F92" s="328"/>
      <c r="G92" s="328"/>
      <c r="H92" s="328"/>
      <c r="I92" s="328"/>
      <c r="J92" s="328"/>
      <c r="K92" s="328"/>
      <c r="L92" s="328"/>
      <c r="M92" s="328"/>
      <c r="N92" s="328"/>
      <c r="O92" s="329"/>
      <c r="P92" s="322"/>
      <c r="Q92" s="323"/>
      <c r="R92" s="323"/>
      <c r="S92" s="323"/>
      <c r="T92" s="323"/>
      <c r="U92" s="323"/>
      <c r="V92" s="323"/>
      <c r="W92" s="330"/>
      <c r="X92" s="330"/>
      <c r="Y92" s="330"/>
      <c r="Z92" s="330"/>
      <c r="AA92" s="330"/>
      <c r="AB92" s="330"/>
      <c r="AC92" s="330"/>
      <c r="AD92" s="330"/>
      <c r="AE92" s="331"/>
      <c r="AF92" s="322"/>
      <c r="AG92" s="323"/>
      <c r="AH92" s="323"/>
      <c r="AI92" s="323"/>
      <c r="AJ92" s="323"/>
      <c r="AK92" s="323"/>
      <c r="AL92" s="323"/>
      <c r="AM92" s="323"/>
      <c r="AN92" s="324"/>
      <c r="AO92" s="293"/>
      <c r="AP92" s="295"/>
      <c r="AQ92" s="304"/>
      <c r="AR92" s="294"/>
      <c r="AS92" s="294"/>
      <c r="AT92" s="294"/>
      <c r="AU92" s="294"/>
      <c r="AV92" s="294"/>
      <c r="AW92" s="295"/>
      <c r="AX92" s="293"/>
      <c r="AY92" s="295"/>
      <c r="AZ92" s="293"/>
      <c r="BA92" s="295"/>
      <c r="BB92" s="304"/>
      <c r="BC92" s="294"/>
      <c r="BD92" s="294"/>
      <c r="BE92" s="305"/>
      <c r="BF92" s="293"/>
      <c r="BG92" s="294"/>
      <c r="BH92" s="294"/>
      <c r="BI92" s="295"/>
      <c r="BJ92" s="296" t="s">
        <v>317</v>
      </c>
      <c r="BK92" s="297"/>
      <c r="BL92" s="298"/>
      <c r="BM92" s="299"/>
      <c r="BN92" s="300"/>
      <c r="BO92" s="301"/>
      <c r="BP92" s="301"/>
      <c r="BQ92" s="302"/>
      <c r="BR92" s="290"/>
      <c r="BS92" s="303"/>
      <c r="BT92" s="318"/>
      <c r="BU92" s="319"/>
      <c r="BV92" s="320"/>
      <c r="BW92" s="321"/>
      <c r="BX92" s="301"/>
      <c r="BY92" s="301"/>
      <c r="BZ92" s="301"/>
      <c r="CA92" s="301"/>
      <c r="CB92" s="301"/>
      <c r="CC92" s="321"/>
      <c r="CD92" s="306"/>
      <c r="CE92" s="307"/>
      <c r="CF92" s="306"/>
      <c r="CG92" s="290"/>
      <c r="CH92" s="290"/>
      <c r="CI92" s="290"/>
      <c r="CJ92" s="290"/>
      <c r="CK92" s="290"/>
      <c r="CL92" s="290"/>
      <c r="CM92" s="290"/>
      <c r="CN92" s="290"/>
      <c r="CO92" s="290"/>
      <c r="CP92" s="290"/>
      <c r="CQ92" s="290"/>
      <c r="CR92" s="290"/>
      <c r="CS92" s="290"/>
      <c r="CT92" s="290"/>
      <c r="CU92" s="307"/>
      <c r="CV92" s="290"/>
      <c r="CW92" s="291"/>
      <c r="CX92" s="291"/>
      <c r="CY92" s="291"/>
      <c r="CZ92" s="292"/>
      <c r="DA92" s="6"/>
      <c r="DB92" s="6"/>
    </row>
    <row r="93" spans="1:106" x14ac:dyDescent="0.2">
      <c r="A93" s="325">
        <v>68</v>
      </c>
      <c r="B93" s="326"/>
      <c r="C93" s="327"/>
      <c r="D93" s="328"/>
      <c r="E93" s="328"/>
      <c r="F93" s="328"/>
      <c r="G93" s="328"/>
      <c r="H93" s="328"/>
      <c r="I93" s="328"/>
      <c r="J93" s="328"/>
      <c r="K93" s="328"/>
      <c r="L93" s="328"/>
      <c r="M93" s="328"/>
      <c r="N93" s="328"/>
      <c r="O93" s="329"/>
      <c r="P93" s="322"/>
      <c r="Q93" s="323"/>
      <c r="R93" s="323"/>
      <c r="S93" s="323"/>
      <c r="T93" s="323"/>
      <c r="U93" s="323"/>
      <c r="V93" s="323"/>
      <c r="W93" s="330"/>
      <c r="X93" s="330"/>
      <c r="Y93" s="330"/>
      <c r="Z93" s="330"/>
      <c r="AA93" s="330"/>
      <c r="AB93" s="330"/>
      <c r="AC93" s="330"/>
      <c r="AD93" s="330"/>
      <c r="AE93" s="331"/>
      <c r="AF93" s="322"/>
      <c r="AG93" s="323"/>
      <c r="AH93" s="323"/>
      <c r="AI93" s="323"/>
      <c r="AJ93" s="323"/>
      <c r="AK93" s="323"/>
      <c r="AL93" s="323"/>
      <c r="AM93" s="323"/>
      <c r="AN93" s="324"/>
      <c r="AO93" s="293"/>
      <c r="AP93" s="295"/>
      <c r="AQ93" s="304"/>
      <c r="AR93" s="294"/>
      <c r="AS93" s="294"/>
      <c r="AT93" s="294"/>
      <c r="AU93" s="294"/>
      <c r="AV93" s="294"/>
      <c r="AW93" s="295"/>
      <c r="AX93" s="293"/>
      <c r="AY93" s="295"/>
      <c r="AZ93" s="293"/>
      <c r="BA93" s="295"/>
      <c r="BB93" s="304"/>
      <c r="BC93" s="294"/>
      <c r="BD93" s="294"/>
      <c r="BE93" s="305"/>
      <c r="BF93" s="293"/>
      <c r="BG93" s="294"/>
      <c r="BH93" s="294"/>
      <c r="BI93" s="295"/>
      <c r="BJ93" s="296" t="s">
        <v>317</v>
      </c>
      <c r="BK93" s="297"/>
      <c r="BL93" s="298"/>
      <c r="BM93" s="299"/>
      <c r="BN93" s="300"/>
      <c r="BO93" s="301"/>
      <c r="BP93" s="301"/>
      <c r="BQ93" s="302"/>
      <c r="BR93" s="290"/>
      <c r="BS93" s="303"/>
      <c r="BT93" s="318"/>
      <c r="BU93" s="319"/>
      <c r="BV93" s="320"/>
      <c r="BW93" s="321"/>
      <c r="BX93" s="301"/>
      <c r="BY93" s="301"/>
      <c r="BZ93" s="301"/>
      <c r="CA93" s="301"/>
      <c r="CB93" s="301"/>
      <c r="CC93" s="321"/>
      <c r="CD93" s="306"/>
      <c r="CE93" s="307"/>
      <c r="CF93" s="306"/>
      <c r="CG93" s="290"/>
      <c r="CH93" s="290"/>
      <c r="CI93" s="290"/>
      <c r="CJ93" s="290"/>
      <c r="CK93" s="290"/>
      <c r="CL93" s="290"/>
      <c r="CM93" s="290"/>
      <c r="CN93" s="290"/>
      <c r="CO93" s="290"/>
      <c r="CP93" s="290"/>
      <c r="CQ93" s="290"/>
      <c r="CR93" s="290"/>
      <c r="CS93" s="290"/>
      <c r="CT93" s="290"/>
      <c r="CU93" s="307"/>
      <c r="CV93" s="290"/>
      <c r="CW93" s="291"/>
      <c r="CX93" s="291"/>
      <c r="CY93" s="291"/>
      <c r="CZ93" s="292"/>
      <c r="DA93" s="6"/>
      <c r="DB93" s="6"/>
    </row>
    <row r="94" spans="1:106" x14ac:dyDescent="0.2">
      <c r="A94" s="325">
        <v>69</v>
      </c>
      <c r="B94" s="326"/>
      <c r="C94" s="327"/>
      <c r="D94" s="328"/>
      <c r="E94" s="328"/>
      <c r="F94" s="328"/>
      <c r="G94" s="328"/>
      <c r="H94" s="328"/>
      <c r="I94" s="328"/>
      <c r="J94" s="328"/>
      <c r="K94" s="328"/>
      <c r="L94" s="328"/>
      <c r="M94" s="328"/>
      <c r="N94" s="328"/>
      <c r="O94" s="329"/>
      <c r="P94" s="322"/>
      <c r="Q94" s="323"/>
      <c r="R94" s="323"/>
      <c r="S94" s="323"/>
      <c r="T94" s="323"/>
      <c r="U94" s="323"/>
      <c r="V94" s="323"/>
      <c r="W94" s="330"/>
      <c r="X94" s="330"/>
      <c r="Y94" s="330"/>
      <c r="Z94" s="330"/>
      <c r="AA94" s="330"/>
      <c r="AB94" s="330"/>
      <c r="AC94" s="330"/>
      <c r="AD94" s="330"/>
      <c r="AE94" s="331"/>
      <c r="AF94" s="322"/>
      <c r="AG94" s="323"/>
      <c r="AH94" s="323"/>
      <c r="AI94" s="323"/>
      <c r="AJ94" s="323"/>
      <c r="AK94" s="323"/>
      <c r="AL94" s="323"/>
      <c r="AM94" s="323"/>
      <c r="AN94" s="324"/>
      <c r="AO94" s="293"/>
      <c r="AP94" s="295"/>
      <c r="AQ94" s="304"/>
      <c r="AR94" s="294"/>
      <c r="AS94" s="294"/>
      <c r="AT94" s="294"/>
      <c r="AU94" s="294"/>
      <c r="AV94" s="294"/>
      <c r="AW94" s="295"/>
      <c r="AX94" s="293"/>
      <c r="AY94" s="295"/>
      <c r="AZ94" s="293"/>
      <c r="BA94" s="295"/>
      <c r="BB94" s="304"/>
      <c r="BC94" s="294"/>
      <c r="BD94" s="294"/>
      <c r="BE94" s="305"/>
      <c r="BF94" s="293"/>
      <c r="BG94" s="294"/>
      <c r="BH94" s="294"/>
      <c r="BI94" s="295"/>
      <c r="BJ94" s="296" t="s">
        <v>317</v>
      </c>
      <c r="BK94" s="297"/>
      <c r="BL94" s="298"/>
      <c r="BM94" s="299"/>
      <c r="BN94" s="300"/>
      <c r="BO94" s="301"/>
      <c r="BP94" s="301"/>
      <c r="BQ94" s="302"/>
      <c r="BR94" s="290"/>
      <c r="BS94" s="303"/>
      <c r="BT94" s="318"/>
      <c r="BU94" s="319"/>
      <c r="BV94" s="320"/>
      <c r="BW94" s="321"/>
      <c r="BX94" s="301"/>
      <c r="BY94" s="301"/>
      <c r="BZ94" s="301"/>
      <c r="CA94" s="301"/>
      <c r="CB94" s="301"/>
      <c r="CC94" s="321"/>
      <c r="CD94" s="306"/>
      <c r="CE94" s="307"/>
      <c r="CF94" s="306"/>
      <c r="CG94" s="290"/>
      <c r="CH94" s="290"/>
      <c r="CI94" s="290"/>
      <c r="CJ94" s="290"/>
      <c r="CK94" s="290"/>
      <c r="CL94" s="290"/>
      <c r="CM94" s="290"/>
      <c r="CN94" s="290"/>
      <c r="CO94" s="290"/>
      <c r="CP94" s="290"/>
      <c r="CQ94" s="290"/>
      <c r="CR94" s="290"/>
      <c r="CS94" s="290"/>
      <c r="CT94" s="290"/>
      <c r="CU94" s="307"/>
      <c r="CV94" s="290"/>
      <c r="CW94" s="291"/>
      <c r="CX94" s="291"/>
      <c r="CY94" s="291"/>
      <c r="CZ94" s="292"/>
      <c r="DA94" s="6"/>
      <c r="DB94" s="6"/>
    </row>
    <row r="95" spans="1:106" ht="13.5" thickBot="1" x14ac:dyDescent="0.25">
      <c r="A95" s="308">
        <v>70</v>
      </c>
      <c r="B95" s="309"/>
      <c r="C95" s="310"/>
      <c r="D95" s="311"/>
      <c r="E95" s="311"/>
      <c r="F95" s="311"/>
      <c r="G95" s="311"/>
      <c r="H95" s="311"/>
      <c r="I95" s="311"/>
      <c r="J95" s="311"/>
      <c r="K95" s="311"/>
      <c r="L95" s="311"/>
      <c r="M95" s="311"/>
      <c r="N95" s="311"/>
      <c r="O95" s="312"/>
      <c r="P95" s="313"/>
      <c r="Q95" s="314"/>
      <c r="R95" s="314"/>
      <c r="S95" s="314"/>
      <c r="T95" s="314"/>
      <c r="U95" s="314"/>
      <c r="V95" s="314"/>
      <c r="W95" s="315"/>
      <c r="X95" s="315"/>
      <c r="Y95" s="315"/>
      <c r="Z95" s="315"/>
      <c r="AA95" s="315"/>
      <c r="AB95" s="315"/>
      <c r="AC95" s="315"/>
      <c r="AD95" s="315"/>
      <c r="AE95" s="316"/>
      <c r="AF95" s="313"/>
      <c r="AG95" s="314"/>
      <c r="AH95" s="314"/>
      <c r="AI95" s="314"/>
      <c r="AJ95" s="314"/>
      <c r="AK95" s="314"/>
      <c r="AL95" s="314"/>
      <c r="AM95" s="314"/>
      <c r="AN95" s="317"/>
      <c r="AO95" s="284"/>
      <c r="AP95" s="285"/>
      <c r="AQ95" s="281"/>
      <c r="AR95" s="282"/>
      <c r="AS95" s="282"/>
      <c r="AT95" s="282"/>
      <c r="AU95" s="282"/>
      <c r="AV95" s="282"/>
      <c r="AW95" s="285"/>
      <c r="AX95" s="284"/>
      <c r="AY95" s="285"/>
      <c r="AZ95" s="284"/>
      <c r="BA95" s="285"/>
      <c r="BB95" s="281"/>
      <c r="BC95" s="282"/>
      <c r="BD95" s="282"/>
      <c r="BE95" s="283"/>
      <c r="BF95" s="284"/>
      <c r="BG95" s="282"/>
      <c r="BH95" s="282"/>
      <c r="BI95" s="285"/>
      <c r="BJ95" s="286" t="s">
        <v>317</v>
      </c>
      <c r="BK95" s="287"/>
      <c r="BL95" s="288"/>
      <c r="BM95" s="289"/>
      <c r="BN95" s="273"/>
      <c r="BO95" s="274"/>
      <c r="BP95" s="274"/>
      <c r="BQ95" s="275"/>
      <c r="BR95" s="269"/>
      <c r="BS95" s="276"/>
      <c r="BT95" s="277"/>
      <c r="BU95" s="278"/>
      <c r="BV95" s="279"/>
      <c r="BW95" s="280"/>
      <c r="BX95" s="274"/>
      <c r="BY95" s="274"/>
      <c r="BZ95" s="274"/>
      <c r="CA95" s="274"/>
      <c r="CB95" s="274"/>
      <c r="CC95" s="280"/>
      <c r="CD95" s="268"/>
      <c r="CE95" s="270"/>
      <c r="CF95" s="268"/>
      <c r="CG95" s="269"/>
      <c r="CH95" s="269"/>
      <c r="CI95" s="269"/>
      <c r="CJ95" s="269"/>
      <c r="CK95" s="269"/>
      <c r="CL95" s="269"/>
      <c r="CM95" s="269"/>
      <c r="CN95" s="269"/>
      <c r="CO95" s="269"/>
      <c r="CP95" s="269"/>
      <c r="CQ95" s="269"/>
      <c r="CR95" s="269"/>
      <c r="CS95" s="269"/>
      <c r="CT95" s="269"/>
      <c r="CU95" s="270"/>
      <c r="CV95" s="269"/>
      <c r="CW95" s="271"/>
      <c r="CX95" s="271"/>
      <c r="CY95" s="271"/>
      <c r="CZ95" s="272"/>
      <c r="DA95" s="6"/>
      <c r="DB95" s="6"/>
    </row>
    <row r="96" spans="1:106" x14ac:dyDescent="0.2">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row>
    <row r="97" spans="1:106" x14ac:dyDescent="0.2">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row>
    <row r="98" spans="1:106" x14ac:dyDescent="0.2">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row>
    <row r="99" spans="1:106" x14ac:dyDescent="0.2">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row>
    <row r="100" spans="1:106"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row>
    <row r="101" spans="1:106" x14ac:dyDescent="0.2">
      <c r="BU101" s="44"/>
      <c r="CZ101" s="44"/>
    </row>
    <row r="102" spans="1:106" x14ac:dyDescent="0.2">
      <c r="BU102" s="44"/>
      <c r="CZ102" s="44"/>
    </row>
    <row r="103" spans="1:106" x14ac:dyDescent="0.2">
      <c r="BU103" s="44"/>
      <c r="CZ103" s="44"/>
    </row>
    <row r="104" spans="1:106" x14ac:dyDescent="0.2">
      <c r="BU104" s="44"/>
      <c r="CZ104" s="44"/>
    </row>
    <row r="105" spans="1:106" x14ac:dyDescent="0.2">
      <c r="BU105" s="44"/>
      <c r="CZ105" s="44"/>
    </row>
    <row r="106" spans="1:106" x14ac:dyDescent="0.2">
      <c r="BU106" s="44"/>
      <c r="CZ106" s="44"/>
    </row>
    <row r="107" spans="1:106" x14ac:dyDescent="0.2">
      <c r="BU107" s="44"/>
      <c r="CZ107" s="44"/>
    </row>
    <row r="108" spans="1:106" x14ac:dyDescent="0.2">
      <c r="BU108" s="44"/>
      <c r="CZ108" s="44"/>
    </row>
    <row r="109" spans="1:106" x14ac:dyDescent="0.2">
      <c r="BU109" s="44"/>
      <c r="CZ109" s="44"/>
    </row>
    <row r="110" spans="1:106" x14ac:dyDescent="0.2">
      <c r="BU110" s="44"/>
      <c r="CZ110" s="44"/>
    </row>
    <row r="111" spans="1:106" x14ac:dyDescent="0.2">
      <c r="BU111" s="44"/>
      <c r="CZ111" s="44"/>
    </row>
    <row r="112" spans="1:106" x14ac:dyDescent="0.2">
      <c r="BU112" s="44"/>
      <c r="CZ112" s="44"/>
    </row>
    <row r="113" spans="73:104" customFormat="1" x14ac:dyDescent="0.2">
      <c r="BU113" s="44"/>
      <c r="BV113" s="43"/>
      <c r="BW113" s="43"/>
      <c r="BX113" s="43"/>
      <c r="BY113" s="43"/>
      <c r="BZ113" s="43"/>
      <c r="CA113" s="43"/>
      <c r="CB113" s="43"/>
      <c r="CC113" s="43"/>
      <c r="CD113" s="43"/>
      <c r="CE113" s="43"/>
      <c r="CF113" s="43"/>
      <c r="CG113" s="43"/>
      <c r="CH113" s="43"/>
      <c r="CI113" s="43"/>
      <c r="CJ113" s="43"/>
      <c r="CK113" s="43"/>
      <c r="CL113" s="43"/>
      <c r="CM113" s="43"/>
      <c r="CN113" s="43"/>
      <c r="CO113" s="43"/>
      <c r="CP113" s="43"/>
      <c r="CQ113" s="43"/>
      <c r="CR113" s="43"/>
      <c r="CS113" s="43"/>
      <c r="CT113" s="43"/>
      <c r="CU113" s="43"/>
      <c r="CV113" s="43"/>
      <c r="CW113" s="43"/>
      <c r="CX113" s="43"/>
      <c r="CY113" s="43"/>
      <c r="CZ113" s="44"/>
    </row>
    <row r="114" spans="73:104" customFormat="1" x14ac:dyDescent="0.2">
      <c r="BU114" s="44"/>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4"/>
    </row>
    <row r="115" spans="73:104" customFormat="1" x14ac:dyDescent="0.2">
      <c r="BU115" s="44"/>
      <c r="BV115" s="43"/>
      <c r="BW115" s="43"/>
      <c r="BX115" s="43"/>
      <c r="BY115" s="43"/>
      <c r="BZ115" s="43"/>
      <c r="CA115" s="43"/>
      <c r="CB115" s="43"/>
      <c r="CC115" s="43"/>
      <c r="CD115" s="43"/>
      <c r="CE115" s="43"/>
      <c r="CF115" s="43"/>
      <c r="CG115" s="43"/>
      <c r="CH115" s="43"/>
      <c r="CI115" s="43"/>
      <c r="CJ115" s="43"/>
      <c r="CK115" s="43"/>
      <c r="CL115" s="43"/>
      <c r="CM115" s="43"/>
      <c r="CN115" s="43"/>
      <c r="CO115" s="43"/>
      <c r="CP115" s="43"/>
      <c r="CQ115" s="43"/>
      <c r="CR115" s="43"/>
      <c r="CS115" s="43"/>
      <c r="CT115" s="43"/>
      <c r="CU115" s="43"/>
      <c r="CV115" s="43"/>
      <c r="CW115" s="43"/>
      <c r="CX115" s="43"/>
      <c r="CY115" s="43"/>
      <c r="CZ115" s="44"/>
    </row>
    <row r="116" spans="73:104" customFormat="1" x14ac:dyDescent="0.2">
      <c r="BU116" s="44"/>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4"/>
    </row>
    <row r="117" spans="73:104" customFormat="1" x14ac:dyDescent="0.2">
      <c r="BU117" s="44"/>
      <c r="BV117" s="43"/>
      <c r="BW117" s="43"/>
      <c r="BX117" s="43"/>
      <c r="BY117" s="43"/>
      <c r="BZ117" s="43"/>
      <c r="CA117" s="43"/>
      <c r="CB117" s="43"/>
      <c r="CC117" s="43"/>
      <c r="CD117" s="43"/>
      <c r="CE117" s="43"/>
      <c r="CF117" s="43"/>
      <c r="CG117" s="43"/>
      <c r="CH117" s="43"/>
      <c r="CI117" s="43"/>
      <c r="CJ117" s="43"/>
      <c r="CK117" s="43"/>
      <c r="CL117" s="43"/>
      <c r="CM117" s="43"/>
      <c r="CN117" s="43"/>
      <c r="CO117" s="43"/>
      <c r="CP117" s="43"/>
      <c r="CQ117" s="43"/>
      <c r="CR117" s="43"/>
      <c r="CS117" s="43"/>
      <c r="CT117" s="43"/>
      <c r="CU117" s="43"/>
      <c r="CV117" s="43"/>
      <c r="CW117" s="43"/>
      <c r="CX117" s="43"/>
      <c r="CY117" s="43"/>
      <c r="CZ117" s="44"/>
    </row>
    <row r="118" spans="73:104" customFormat="1" x14ac:dyDescent="0.2">
      <c r="BU118" s="44"/>
      <c r="BV118" s="43"/>
      <c r="BW118" s="43"/>
      <c r="BX118" s="43"/>
      <c r="BY118" s="43"/>
      <c r="BZ118" s="43"/>
      <c r="CA118" s="43"/>
      <c r="CB118" s="43"/>
      <c r="CC118" s="43"/>
      <c r="CD118" s="43"/>
      <c r="CE118" s="43"/>
      <c r="CF118" s="43"/>
      <c r="CG118" s="43"/>
      <c r="CH118" s="43"/>
      <c r="CI118" s="43"/>
      <c r="CJ118" s="43"/>
      <c r="CK118" s="43"/>
      <c r="CL118" s="43"/>
      <c r="CM118" s="43"/>
      <c r="CN118" s="43"/>
      <c r="CO118" s="43"/>
      <c r="CP118" s="43"/>
      <c r="CQ118" s="43"/>
      <c r="CR118" s="43"/>
      <c r="CS118" s="43"/>
      <c r="CT118" s="43"/>
      <c r="CU118" s="43"/>
      <c r="CV118" s="43"/>
      <c r="CW118" s="43"/>
      <c r="CX118" s="43"/>
      <c r="CY118" s="43"/>
      <c r="CZ118" s="44"/>
    </row>
    <row r="119" spans="73:104" customFormat="1" x14ac:dyDescent="0.2">
      <c r="BU119" s="44"/>
      <c r="BV119" s="43"/>
      <c r="BW119" s="43"/>
      <c r="BX119" s="43"/>
      <c r="BY119" s="43"/>
      <c r="BZ119" s="43"/>
      <c r="CA119" s="43"/>
      <c r="CB119" s="43"/>
      <c r="CC119" s="43"/>
      <c r="CD119" s="43"/>
      <c r="CE119" s="43"/>
      <c r="CF119" s="43"/>
      <c r="CG119" s="43"/>
      <c r="CH119" s="43"/>
      <c r="CI119" s="43"/>
      <c r="CJ119" s="43"/>
      <c r="CK119" s="43"/>
      <c r="CL119" s="43"/>
      <c r="CM119" s="43"/>
      <c r="CN119" s="43"/>
      <c r="CO119" s="43"/>
      <c r="CP119" s="43"/>
      <c r="CQ119" s="43"/>
      <c r="CR119" s="43"/>
      <c r="CS119" s="43"/>
      <c r="CT119" s="43"/>
      <c r="CU119" s="43"/>
      <c r="CV119" s="43"/>
      <c r="CW119" s="43"/>
      <c r="CX119" s="43"/>
      <c r="CY119" s="43"/>
      <c r="CZ119" s="44"/>
    </row>
    <row r="120" spans="73:104" customFormat="1" x14ac:dyDescent="0.2">
      <c r="BU120" s="44"/>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4"/>
    </row>
    <row r="121" spans="73:104" customFormat="1" x14ac:dyDescent="0.2">
      <c r="BU121" s="44"/>
      <c r="BV121" s="43"/>
      <c r="BW121" s="43"/>
      <c r="BX121" s="43"/>
      <c r="BY121" s="43"/>
      <c r="BZ121" s="43"/>
      <c r="CA121" s="43"/>
      <c r="CB121" s="43"/>
      <c r="CC121" s="43"/>
      <c r="CD121" s="43"/>
      <c r="CE121" s="43"/>
      <c r="CF121" s="43"/>
      <c r="CG121" s="43"/>
      <c r="CH121" s="43"/>
      <c r="CI121" s="43"/>
      <c r="CJ121" s="43"/>
      <c r="CK121" s="43"/>
      <c r="CL121" s="43"/>
      <c r="CM121" s="43"/>
      <c r="CN121" s="43"/>
      <c r="CO121" s="43"/>
      <c r="CP121" s="43"/>
      <c r="CQ121" s="43"/>
      <c r="CR121" s="43"/>
      <c r="CS121" s="43"/>
      <c r="CT121" s="43"/>
      <c r="CU121" s="43"/>
      <c r="CV121" s="43"/>
      <c r="CW121" s="43"/>
      <c r="CX121" s="43"/>
      <c r="CY121" s="43"/>
      <c r="CZ121" s="44"/>
    </row>
    <row r="122" spans="73:104" customFormat="1" x14ac:dyDescent="0.2">
      <c r="BU122" s="44"/>
      <c r="BV122" s="43"/>
      <c r="BW122" s="43"/>
      <c r="BX122" s="43"/>
      <c r="BY122" s="43"/>
      <c r="BZ122" s="43"/>
      <c r="CA122" s="43"/>
      <c r="CB122" s="43"/>
      <c r="CC122" s="43"/>
      <c r="CD122" s="43"/>
      <c r="CE122" s="43"/>
      <c r="CF122" s="43"/>
      <c r="CG122" s="43"/>
      <c r="CH122" s="43"/>
      <c r="CI122" s="43"/>
      <c r="CJ122" s="43"/>
      <c r="CK122" s="43"/>
      <c r="CL122" s="43"/>
      <c r="CM122" s="43"/>
      <c r="CN122" s="43"/>
      <c r="CO122" s="43"/>
      <c r="CP122" s="43"/>
      <c r="CQ122" s="43"/>
      <c r="CR122" s="43"/>
      <c r="CS122" s="43"/>
      <c r="CT122" s="43"/>
      <c r="CU122" s="43"/>
      <c r="CV122" s="43"/>
      <c r="CW122" s="43"/>
      <c r="CX122" s="43"/>
      <c r="CY122" s="43"/>
      <c r="CZ122" s="44"/>
    </row>
    <row r="123" spans="73:104" customFormat="1" x14ac:dyDescent="0.2">
      <c r="BU123" s="44"/>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43"/>
      <c r="CY123" s="43"/>
      <c r="CZ123" s="44"/>
    </row>
    <row r="124" spans="73:104" customFormat="1" x14ac:dyDescent="0.2">
      <c r="BU124" s="44"/>
      <c r="BV124" s="43"/>
      <c r="BW124" s="43"/>
      <c r="BX124" s="43"/>
      <c r="BY124" s="43"/>
      <c r="BZ124" s="43"/>
      <c r="CA124" s="43"/>
      <c r="CB124" s="43"/>
      <c r="CC124" s="43"/>
      <c r="CD124" s="43"/>
      <c r="CE124" s="43"/>
      <c r="CF124" s="43"/>
      <c r="CG124" s="43"/>
      <c r="CH124" s="43"/>
      <c r="CI124" s="43"/>
      <c r="CJ124" s="43"/>
      <c r="CK124" s="43"/>
      <c r="CL124" s="43"/>
      <c r="CM124" s="43"/>
      <c r="CN124" s="43"/>
      <c r="CO124" s="43"/>
      <c r="CP124" s="43"/>
      <c r="CQ124" s="43"/>
      <c r="CR124" s="43"/>
      <c r="CS124" s="43"/>
      <c r="CT124" s="43"/>
      <c r="CU124" s="43"/>
      <c r="CV124" s="43"/>
      <c r="CW124" s="43"/>
      <c r="CX124" s="43"/>
      <c r="CY124" s="43"/>
      <c r="CZ124" s="44"/>
    </row>
    <row r="125" spans="73:104" customFormat="1" x14ac:dyDescent="0.2">
      <c r="BU125" s="44"/>
      <c r="BV125" s="43"/>
      <c r="BW125" s="43"/>
      <c r="BX125" s="43"/>
      <c r="BY125" s="43"/>
      <c r="BZ125" s="43"/>
      <c r="CA125" s="43"/>
      <c r="CB125" s="43"/>
      <c r="CC125" s="43"/>
      <c r="CD125" s="43"/>
      <c r="CE125" s="43"/>
      <c r="CF125" s="43"/>
      <c r="CG125" s="43"/>
      <c r="CH125" s="43"/>
      <c r="CI125" s="43"/>
      <c r="CJ125" s="43"/>
      <c r="CK125" s="43"/>
      <c r="CL125" s="43"/>
      <c r="CM125" s="43"/>
      <c r="CN125" s="43"/>
      <c r="CO125" s="43"/>
      <c r="CP125" s="43"/>
      <c r="CQ125" s="43"/>
      <c r="CR125" s="43"/>
      <c r="CS125" s="43"/>
      <c r="CT125" s="43"/>
      <c r="CU125" s="43"/>
      <c r="CV125" s="43"/>
      <c r="CW125" s="43"/>
      <c r="CX125" s="43"/>
      <c r="CY125" s="43"/>
      <c r="CZ125" s="44"/>
    </row>
  </sheetData>
  <sheetProtection sheet="1" objects="1" scenarios="1"/>
  <protectedRanges>
    <protectedRange sqref="BL38:BM95" name="範囲4"/>
    <protectedRange sqref="C38:BI95" name="範囲3"/>
    <protectedRange sqref="BV26:CZ95 BN26:BS95" name="範囲1_1"/>
    <protectedRange sqref="F9:W9" name="範囲1_1_1"/>
    <protectedRange sqref="BT26:BU95" name="範囲1_1_2"/>
    <protectedRange sqref="AJ15:AM17" name="範囲7"/>
    <protectedRange sqref="AJ15:AM17" name="範囲6"/>
  </protectedRanges>
  <mergeCells count="1972">
    <mergeCell ref="A5:E5"/>
    <mergeCell ref="F5:W5"/>
    <mergeCell ref="A6:E6"/>
    <mergeCell ref="F6:W6"/>
    <mergeCell ref="A7:E7"/>
    <mergeCell ref="F7:W7"/>
    <mergeCell ref="AA2:AH4"/>
    <mergeCell ref="AK2:AQ4"/>
    <mergeCell ref="A3:E3"/>
    <mergeCell ref="F3:W3"/>
    <mergeCell ref="A4:E4"/>
    <mergeCell ref="F4:W4"/>
    <mergeCell ref="A13:E13"/>
    <mergeCell ref="F13:W13"/>
    <mergeCell ref="A14:E14"/>
    <mergeCell ref="F14:W14"/>
    <mergeCell ref="A15:E15"/>
    <mergeCell ref="F15:W15"/>
    <mergeCell ref="A10:E10"/>
    <mergeCell ref="F10:W10"/>
    <mergeCell ref="A11:E11"/>
    <mergeCell ref="F11:W11"/>
    <mergeCell ref="A12:E12"/>
    <mergeCell ref="F12:W12"/>
    <mergeCell ref="A8:E8"/>
    <mergeCell ref="F8:W8"/>
    <mergeCell ref="AA15:AD17"/>
    <mergeCell ref="AE15:AI17"/>
    <mergeCell ref="AJ15:AM17"/>
    <mergeCell ref="AN15:AR17"/>
    <mergeCell ref="CD26:CE26"/>
    <mergeCell ref="CF26:CU26"/>
    <mergeCell ref="CV26:CZ26"/>
    <mergeCell ref="BN22:BO22"/>
    <mergeCell ref="A23:B25"/>
    <mergeCell ref="C23:F25"/>
    <mergeCell ref="G23:J25"/>
    <mergeCell ref="K23:O25"/>
    <mergeCell ref="P23:V25"/>
    <mergeCell ref="W23:AE25"/>
    <mergeCell ref="AF23:AN25"/>
    <mergeCell ref="AO23:AP25"/>
    <mergeCell ref="AQ23:AW23"/>
    <mergeCell ref="A20:E20"/>
    <mergeCell ref="F20:W20"/>
    <mergeCell ref="A21:E21"/>
    <mergeCell ref="F21:W21"/>
    <mergeCell ref="AX21:AY21"/>
    <mergeCell ref="AX22:AY22"/>
    <mergeCell ref="A26:B26"/>
    <mergeCell ref="C26:F26"/>
    <mergeCell ref="G26:J26"/>
    <mergeCell ref="K26:O26"/>
    <mergeCell ref="P26:V26"/>
    <mergeCell ref="W26:AE26"/>
    <mergeCell ref="CF24:CU25"/>
    <mergeCell ref="CV24:CZ25"/>
    <mergeCell ref="AZ25:BA25"/>
    <mergeCell ref="BN25:BQ25"/>
    <mergeCell ref="BR25:BS25"/>
    <mergeCell ref="BT25:BU25"/>
    <mergeCell ref="BJ24:BM24"/>
    <mergeCell ref="BN24:BQ24"/>
    <mergeCell ref="BR24:BU24"/>
    <mergeCell ref="BV24:BW25"/>
    <mergeCell ref="BX24:CC25"/>
    <mergeCell ref="CD24:CE25"/>
    <mergeCell ref="AX23:AY25"/>
    <mergeCell ref="AZ23:BM23"/>
    <mergeCell ref="BN23:BU23"/>
    <mergeCell ref="BV23:CZ23"/>
    <mergeCell ref="A9:E9"/>
    <mergeCell ref="F9:N9"/>
    <mergeCell ref="O9:Q9"/>
    <mergeCell ref="R9:W9"/>
    <mergeCell ref="A16:E16"/>
    <mergeCell ref="F16:W16"/>
    <mergeCell ref="A17:E17"/>
    <mergeCell ref="F17:W17"/>
    <mergeCell ref="A18:E18"/>
    <mergeCell ref="F18:W18"/>
    <mergeCell ref="AQ24:AS25"/>
    <mergeCell ref="AT24:AU25"/>
    <mergeCell ref="AV24:AW25"/>
    <mergeCell ref="AZ24:BA24"/>
    <mergeCell ref="BB24:BE24"/>
    <mergeCell ref="BF24:BI24"/>
    <mergeCell ref="BB25:BC25"/>
    <mergeCell ref="BF25:BG25"/>
    <mergeCell ref="BJ25:BK25"/>
    <mergeCell ref="BL25:BM25"/>
    <mergeCell ref="K27:O27"/>
    <mergeCell ref="P27:V27"/>
    <mergeCell ref="W27:AE27"/>
    <mergeCell ref="AF27:AN27"/>
    <mergeCell ref="BL26:BM26"/>
    <mergeCell ref="BN26:BQ26"/>
    <mergeCell ref="BR26:BS26"/>
    <mergeCell ref="BT26:BU26"/>
    <mergeCell ref="BV26:BW26"/>
    <mergeCell ref="BX26:CC26"/>
    <mergeCell ref="AZ26:BA26"/>
    <mergeCell ref="BB26:BC26"/>
    <mergeCell ref="BD26:BE26"/>
    <mergeCell ref="BF26:BG26"/>
    <mergeCell ref="BH26:BI26"/>
    <mergeCell ref="BJ26:BK26"/>
    <mergeCell ref="AF26:AN26"/>
    <mergeCell ref="AO26:AP26"/>
    <mergeCell ref="AQ26:AS26"/>
    <mergeCell ref="AT26:AU26"/>
    <mergeCell ref="AV26:AW26"/>
    <mergeCell ref="AX26:AY26"/>
    <mergeCell ref="CF27:CU27"/>
    <mergeCell ref="CV27:CZ27"/>
    <mergeCell ref="A28:B28"/>
    <mergeCell ref="C28:F28"/>
    <mergeCell ref="G28:J28"/>
    <mergeCell ref="K28:O28"/>
    <mergeCell ref="P28:V28"/>
    <mergeCell ref="W28:AE28"/>
    <mergeCell ref="AF28:AN28"/>
    <mergeCell ref="AO28:AP28"/>
    <mergeCell ref="BN27:BQ27"/>
    <mergeCell ref="BR27:BS27"/>
    <mergeCell ref="BT27:BU27"/>
    <mergeCell ref="BV27:BW27"/>
    <mergeCell ref="BX27:CC27"/>
    <mergeCell ref="CD27:CE27"/>
    <mergeCell ref="BB27:BC27"/>
    <mergeCell ref="BD27:BE27"/>
    <mergeCell ref="BF27:BG27"/>
    <mergeCell ref="BH27:BI27"/>
    <mergeCell ref="BJ27:BK27"/>
    <mergeCell ref="BL27:BM27"/>
    <mergeCell ref="AO27:AP27"/>
    <mergeCell ref="AQ27:AS27"/>
    <mergeCell ref="AT27:AU27"/>
    <mergeCell ref="AV27:AW27"/>
    <mergeCell ref="AX27:AY27"/>
    <mergeCell ref="AZ27:BA27"/>
    <mergeCell ref="CV28:CZ28"/>
    <mergeCell ref="A27:B27"/>
    <mergeCell ref="C27:F27"/>
    <mergeCell ref="G27:J27"/>
    <mergeCell ref="W29:AE29"/>
    <mergeCell ref="AF29:AN29"/>
    <mergeCell ref="AO29:AP29"/>
    <mergeCell ref="AQ29:AS29"/>
    <mergeCell ref="BR28:BS28"/>
    <mergeCell ref="BT28:BU28"/>
    <mergeCell ref="BV28:BW28"/>
    <mergeCell ref="BX28:CC28"/>
    <mergeCell ref="CD28:CE28"/>
    <mergeCell ref="CF28:CU28"/>
    <mergeCell ref="BD28:BE28"/>
    <mergeCell ref="BF28:BG28"/>
    <mergeCell ref="BH28:BI28"/>
    <mergeCell ref="BJ28:BK28"/>
    <mergeCell ref="BL28:BM28"/>
    <mergeCell ref="BN28:BQ28"/>
    <mergeCell ref="AQ28:AS28"/>
    <mergeCell ref="AT28:AU28"/>
    <mergeCell ref="AV28:AW28"/>
    <mergeCell ref="AX28:AY28"/>
    <mergeCell ref="AZ28:BA28"/>
    <mergeCell ref="BB28:BC28"/>
    <mergeCell ref="A30:B30"/>
    <mergeCell ref="C30:F30"/>
    <mergeCell ref="G30:J30"/>
    <mergeCell ref="K30:O30"/>
    <mergeCell ref="P30:V30"/>
    <mergeCell ref="W30:AE30"/>
    <mergeCell ref="BT29:BU29"/>
    <mergeCell ref="BV29:BW29"/>
    <mergeCell ref="BX29:CC29"/>
    <mergeCell ref="CD29:CE29"/>
    <mergeCell ref="CF29:CU29"/>
    <mergeCell ref="CV29:CZ29"/>
    <mergeCell ref="BF29:BG29"/>
    <mergeCell ref="BH29:BI29"/>
    <mergeCell ref="BJ29:BK29"/>
    <mergeCell ref="BL29:BM29"/>
    <mergeCell ref="BN29:BQ29"/>
    <mergeCell ref="BR29:BS29"/>
    <mergeCell ref="AT29:AU29"/>
    <mergeCell ref="AV29:AW29"/>
    <mergeCell ref="AX29:AY29"/>
    <mergeCell ref="AZ29:BA29"/>
    <mergeCell ref="BB29:BC29"/>
    <mergeCell ref="BD29:BE29"/>
    <mergeCell ref="CD30:CE30"/>
    <mergeCell ref="CF30:CU30"/>
    <mergeCell ref="CV30:CZ30"/>
    <mergeCell ref="A29:B29"/>
    <mergeCell ref="C29:F29"/>
    <mergeCell ref="G29:J29"/>
    <mergeCell ref="K29:O29"/>
    <mergeCell ref="P29:V29"/>
    <mergeCell ref="K31:O31"/>
    <mergeCell ref="P31:V31"/>
    <mergeCell ref="W31:AE31"/>
    <mergeCell ref="AF31:AN31"/>
    <mergeCell ref="BL30:BM30"/>
    <mergeCell ref="BN30:BQ30"/>
    <mergeCell ref="BR30:BS30"/>
    <mergeCell ref="BT30:BU30"/>
    <mergeCell ref="BV30:BW30"/>
    <mergeCell ref="BX30:CC30"/>
    <mergeCell ref="AZ30:BA30"/>
    <mergeCell ref="BB30:BC30"/>
    <mergeCell ref="BD30:BE30"/>
    <mergeCell ref="BF30:BG30"/>
    <mergeCell ref="BH30:BI30"/>
    <mergeCell ref="BJ30:BK30"/>
    <mergeCell ref="AF30:AN30"/>
    <mergeCell ref="AO30:AP30"/>
    <mergeCell ref="AQ30:AS30"/>
    <mergeCell ref="AT30:AU30"/>
    <mergeCell ref="AV30:AW30"/>
    <mergeCell ref="AX30:AY30"/>
    <mergeCell ref="CF31:CU31"/>
    <mergeCell ref="CV31:CZ31"/>
    <mergeCell ref="A32:B32"/>
    <mergeCell ref="C32:F32"/>
    <mergeCell ref="G32:J32"/>
    <mergeCell ref="K32:O32"/>
    <mergeCell ref="P32:V32"/>
    <mergeCell ref="W32:AE32"/>
    <mergeCell ref="AF32:AN32"/>
    <mergeCell ref="AO32:AP32"/>
    <mergeCell ref="BN31:BQ31"/>
    <mergeCell ref="BR31:BS31"/>
    <mergeCell ref="BT31:BU31"/>
    <mergeCell ref="BV31:BW31"/>
    <mergeCell ref="BX31:CC31"/>
    <mergeCell ref="CD31:CE31"/>
    <mergeCell ref="BB31:BC31"/>
    <mergeCell ref="BD31:BE31"/>
    <mergeCell ref="BF31:BG31"/>
    <mergeCell ref="BH31:BI31"/>
    <mergeCell ref="BJ31:BK31"/>
    <mergeCell ref="BL31:BM31"/>
    <mergeCell ref="AO31:AP31"/>
    <mergeCell ref="AQ31:AS31"/>
    <mergeCell ref="AT31:AU31"/>
    <mergeCell ref="AV31:AW31"/>
    <mergeCell ref="AX31:AY31"/>
    <mergeCell ref="AZ31:BA31"/>
    <mergeCell ref="CV32:CZ32"/>
    <mergeCell ref="A31:B31"/>
    <mergeCell ref="C31:F31"/>
    <mergeCell ref="G31:J31"/>
    <mergeCell ref="W33:AE33"/>
    <mergeCell ref="AF33:AN33"/>
    <mergeCell ref="AO33:AP33"/>
    <mergeCell ref="AQ33:AS33"/>
    <mergeCell ref="BR32:BS32"/>
    <mergeCell ref="BT32:BU32"/>
    <mergeCell ref="BV32:BW32"/>
    <mergeCell ref="BX32:CC32"/>
    <mergeCell ref="CD32:CE32"/>
    <mergeCell ref="CF32:CU32"/>
    <mergeCell ref="BD32:BE32"/>
    <mergeCell ref="BF32:BG32"/>
    <mergeCell ref="BH32:BI32"/>
    <mergeCell ref="BJ32:BK32"/>
    <mergeCell ref="BL32:BM32"/>
    <mergeCell ref="BN32:BQ32"/>
    <mergeCell ref="AQ32:AS32"/>
    <mergeCell ref="AT32:AU32"/>
    <mergeCell ref="AV32:AW32"/>
    <mergeCell ref="AX32:AY32"/>
    <mergeCell ref="AZ32:BA32"/>
    <mergeCell ref="BB32:BC32"/>
    <mergeCell ref="A34:B34"/>
    <mergeCell ref="C34:F34"/>
    <mergeCell ref="G34:J34"/>
    <mergeCell ref="K34:O34"/>
    <mergeCell ref="P34:V34"/>
    <mergeCell ref="W34:AE34"/>
    <mergeCell ref="BT33:BU33"/>
    <mergeCell ref="BV33:BW33"/>
    <mergeCell ref="BX33:CC33"/>
    <mergeCell ref="CD33:CE33"/>
    <mergeCell ref="CF33:CU33"/>
    <mergeCell ref="CV33:CZ33"/>
    <mergeCell ref="BF33:BG33"/>
    <mergeCell ref="BH33:BI33"/>
    <mergeCell ref="BJ33:BK33"/>
    <mergeCell ref="BL33:BM33"/>
    <mergeCell ref="BN33:BQ33"/>
    <mergeCell ref="BR33:BS33"/>
    <mergeCell ref="AT33:AU33"/>
    <mergeCell ref="AV33:AW33"/>
    <mergeCell ref="AX33:AY33"/>
    <mergeCell ref="AZ33:BA33"/>
    <mergeCell ref="BB33:BC33"/>
    <mergeCell ref="BD33:BE33"/>
    <mergeCell ref="CD34:CE34"/>
    <mergeCell ref="CF34:CU34"/>
    <mergeCell ref="CV34:CZ34"/>
    <mergeCell ref="A33:B33"/>
    <mergeCell ref="C33:F33"/>
    <mergeCell ref="G33:J33"/>
    <mergeCell ref="K33:O33"/>
    <mergeCell ref="P33:V33"/>
    <mergeCell ref="K35:O35"/>
    <mergeCell ref="P35:V35"/>
    <mergeCell ref="W35:AE35"/>
    <mergeCell ref="AF35:AN35"/>
    <mergeCell ref="BL34:BM34"/>
    <mergeCell ref="BN34:BQ34"/>
    <mergeCell ref="BR34:BS34"/>
    <mergeCell ref="BT34:BU34"/>
    <mergeCell ref="BV34:BW34"/>
    <mergeCell ref="BX34:CC34"/>
    <mergeCell ref="AZ34:BA34"/>
    <mergeCell ref="BB34:BC34"/>
    <mergeCell ref="BD34:BE34"/>
    <mergeCell ref="BF34:BG34"/>
    <mergeCell ref="BH34:BI34"/>
    <mergeCell ref="BJ34:BK34"/>
    <mergeCell ref="AF34:AN34"/>
    <mergeCell ref="AO34:AP34"/>
    <mergeCell ref="AQ34:AS34"/>
    <mergeCell ref="AT34:AU34"/>
    <mergeCell ref="AV34:AW34"/>
    <mergeCell ref="AX34:AY34"/>
    <mergeCell ref="CF35:CU35"/>
    <mergeCell ref="CV35:CZ35"/>
    <mergeCell ref="A36:B36"/>
    <mergeCell ref="C36:F36"/>
    <mergeCell ref="G36:J36"/>
    <mergeCell ref="K36:O36"/>
    <mergeCell ref="P36:V36"/>
    <mergeCell ref="W36:AE36"/>
    <mergeCell ref="AF36:AN36"/>
    <mergeCell ref="AO36:AP36"/>
    <mergeCell ref="BN35:BQ35"/>
    <mergeCell ref="BR35:BS35"/>
    <mergeCell ref="BT35:BU35"/>
    <mergeCell ref="BV35:BW35"/>
    <mergeCell ref="BX35:CC35"/>
    <mergeCell ref="CD35:CE35"/>
    <mergeCell ref="BB35:BC35"/>
    <mergeCell ref="BD35:BE35"/>
    <mergeCell ref="BF35:BG35"/>
    <mergeCell ref="BH35:BI35"/>
    <mergeCell ref="BJ35:BK35"/>
    <mergeCell ref="BL35:BM35"/>
    <mergeCell ref="AO35:AP35"/>
    <mergeCell ref="AQ35:AS35"/>
    <mergeCell ref="AT35:AU35"/>
    <mergeCell ref="AV35:AW35"/>
    <mergeCell ref="AX35:AY35"/>
    <mergeCell ref="AZ35:BA35"/>
    <mergeCell ref="CV36:CZ36"/>
    <mergeCell ref="A35:B35"/>
    <mergeCell ref="C35:F35"/>
    <mergeCell ref="G35:J35"/>
    <mergeCell ref="W37:AE37"/>
    <mergeCell ref="AF37:AN37"/>
    <mergeCell ref="AO37:AP37"/>
    <mergeCell ref="AQ37:AS37"/>
    <mergeCell ref="BR36:BS36"/>
    <mergeCell ref="BT36:BU36"/>
    <mergeCell ref="BV36:BW36"/>
    <mergeCell ref="BX36:CC36"/>
    <mergeCell ref="CD36:CE36"/>
    <mergeCell ref="CF36:CU36"/>
    <mergeCell ref="BD36:BE36"/>
    <mergeCell ref="BF36:BG36"/>
    <mergeCell ref="BH36:BI36"/>
    <mergeCell ref="BJ36:BK36"/>
    <mergeCell ref="BL36:BM36"/>
    <mergeCell ref="BN36:BQ36"/>
    <mergeCell ref="AQ36:AS36"/>
    <mergeCell ref="AT36:AU36"/>
    <mergeCell ref="AV36:AW36"/>
    <mergeCell ref="AX36:AY36"/>
    <mergeCell ref="AZ36:BA36"/>
    <mergeCell ref="BB36:BC36"/>
    <mergeCell ref="A38:B38"/>
    <mergeCell ref="C38:F38"/>
    <mergeCell ref="G38:J38"/>
    <mergeCell ref="K38:O38"/>
    <mergeCell ref="P38:V38"/>
    <mergeCell ref="W38:AE38"/>
    <mergeCell ref="BT37:BU37"/>
    <mergeCell ref="BV37:BW37"/>
    <mergeCell ref="BX37:CC37"/>
    <mergeCell ref="CD37:CE37"/>
    <mergeCell ref="CF37:CU37"/>
    <mergeCell ref="CV37:CZ37"/>
    <mergeCell ref="BF37:BG37"/>
    <mergeCell ref="BH37:BI37"/>
    <mergeCell ref="BJ37:BK37"/>
    <mergeCell ref="BL37:BM37"/>
    <mergeCell ref="BN37:BQ37"/>
    <mergeCell ref="BR37:BS37"/>
    <mergeCell ref="AT37:AU37"/>
    <mergeCell ref="AV37:AW37"/>
    <mergeCell ref="AX37:AY37"/>
    <mergeCell ref="AZ37:BA37"/>
    <mergeCell ref="BB37:BC37"/>
    <mergeCell ref="BD37:BE37"/>
    <mergeCell ref="CD38:CE38"/>
    <mergeCell ref="CF38:CU38"/>
    <mergeCell ref="CV38:CZ38"/>
    <mergeCell ref="A37:B37"/>
    <mergeCell ref="C37:F37"/>
    <mergeCell ref="G37:J37"/>
    <mergeCell ref="K37:O37"/>
    <mergeCell ref="P37:V37"/>
    <mergeCell ref="K39:O39"/>
    <mergeCell ref="P39:V39"/>
    <mergeCell ref="W39:AE39"/>
    <mergeCell ref="AF39:AN39"/>
    <mergeCell ref="BL38:BM38"/>
    <mergeCell ref="BN38:BQ38"/>
    <mergeCell ref="BR38:BS38"/>
    <mergeCell ref="BT38:BU38"/>
    <mergeCell ref="BV38:BW38"/>
    <mergeCell ref="BX38:CC38"/>
    <mergeCell ref="AZ38:BA38"/>
    <mergeCell ref="BB38:BC38"/>
    <mergeCell ref="BD38:BE38"/>
    <mergeCell ref="BF38:BG38"/>
    <mergeCell ref="BH38:BI38"/>
    <mergeCell ref="BJ38:BK38"/>
    <mergeCell ref="AF38:AN38"/>
    <mergeCell ref="AO38:AP38"/>
    <mergeCell ref="AQ38:AS38"/>
    <mergeCell ref="AT38:AU38"/>
    <mergeCell ref="AV38:AW38"/>
    <mergeCell ref="AX38:AY38"/>
    <mergeCell ref="CF39:CU39"/>
    <mergeCell ref="CV39:CZ39"/>
    <mergeCell ref="A40:B40"/>
    <mergeCell ref="C40:F40"/>
    <mergeCell ref="G40:J40"/>
    <mergeCell ref="K40:O40"/>
    <mergeCell ref="P40:V40"/>
    <mergeCell ref="W40:AE40"/>
    <mergeCell ref="AF40:AN40"/>
    <mergeCell ref="AO40:AP40"/>
    <mergeCell ref="BN39:BQ39"/>
    <mergeCell ref="BR39:BS39"/>
    <mergeCell ref="BT39:BU39"/>
    <mergeCell ref="BV39:BW39"/>
    <mergeCell ref="BX39:CC39"/>
    <mergeCell ref="CD39:CE39"/>
    <mergeCell ref="BB39:BC39"/>
    <mergeCell ref="BD39:BE39"/>
    <mergeCell ref="BF39:BG39"/>
    <mergeCell ref="BH39:BI39"/>
    <mergeCell ref="BJ39:BK39"/>
    <mergeCell ref="BL39:BM39"/>
    <mergeCell ref="AO39:AP39"/>
    <mergeCell ref="AQ39:AS39"/>
    <mergeCell ref="AT39:AU39"/>
    <mergeCell ref="AV39:AW39"/>
    <mergeCell ref="AX39:AY39"/>
    <mergeCell ref="AZ39:BA39"/>
    <mergeCell ref="CV40:CZ40"/>
    <mergeCell ref="A39:B39"/>
    <mergeCell ref="C39:F39"/>
    <mergeCell ref="G39:J39"/>
    <mergeCell ref="W41:AE41"/>
    <mergeCell ref="AF41:AN41"/>
    <mergeCell ref="AO41:AP41"/>
    <mergeCell ref="AQ41:AS41"/>
    <mergeCell ref="BR40:BS40"/>
    <mergeCell ref="BT40:BU40"/>
    <mergeCell ref="BV40:BW40"/>
    <mergeCell ref="BX40:CC40"/>
    <mergeCell ref="CD40:CE40"/>
    <mergeCell ref="CF40:CU40"/>
    <mergeCell ref="BD40:BE40"/>
    <mergeCell ref="BF40:BG40"/>
    <mergeCell ref="BH40:BI40"/>
    <mergeCell ref="BJ40:BK40"/>
    <mergeCell ref="BL40:BM40"/>
    <mergeCell ref="BN40:BQ40"/>
    <mergeCell ref="AQ40:AS40"/>
    <mergeCell ref="AT40:AU40"/>
    <mergeCell ref="AV40:AW40"/>
    <mergeCell ref="AX40:AY40"/>
    <mergeCell ref="AZ40:BA40"/>
    <mergeCell ref="BB40:BC40"/>
    <mergeCell ref="A42:B42"/>
    <mergeCell ref="C42:F42"/>
    <mergeCell ref="G42:J42"/>
    <mergeCell ref="K42:O42"/>
    <mergeCell ref="P42:V42"/>
    <mergeCell ref="W42:AE42"/>
    <mergeCell ref="BT41:BU41"/>
    <mergeCell ref="BV41:BW41"/>
    <mergeCell ref="BX41:CC41"/>
    <mergeCell ref="CD41:CE41"/>
    <mergeCell ref="CF41:CU41"/>
    <mergeCell ref="CV41:CZ41"/>
    <mergeCell ref="BF41:BG41"/>
    <mergeCell ref="BH41:BI41"/>
    <mergeCell ref="BJ41:BK41"/>
    <mergeCell ref="BL41:BM41"/>
    <mergeCell ref="BN41:BQ41"/>
    <mergeCell ref="BR41:BS41"/>
    <mergeCell ref="AT41:AU41"/>
    <mergeCell ref="AV41:AW41"/>
    <mergeCell ref="AX41:AY41"/>
    <mergeCell ref="AZ41:BA41"/>
    <mergeCell ref="BB41:BC41"/>
    <mergeCell ref="BD41:BE41"/>
    <mergeCell ref="CD42:CE42"/>
    <mergeCell ref="CF42:CU42"/>
    <mergeCell ref="CV42:CZ42"/>
    <mergeCell ref="A41:B41"/>
    <mergeCell ref="C41:F41"/>
    <mergeCell ref="G41:J41"/>
    <mergeCell ref="K41:O41"/>
    <mergeCell ref="P41:V41"/>
    <mergeCell ref="K43:O43"/>
    <mergeCell ref="P43:V43"/>
    <mergeCell ref="W43:AE43"/>
    <mergeCell ref="AF43:AN43"/>
    <mergeCell ref="BL42:BM42"/>
    <mergeCell ref="BN42:BQ42"/>
    <mergeCell ref="BR42:BS42"/>
    <mergeCell ref="BT42:BU42"/>
    <mergeCell ref="BV42:BW42"/>
    <mergeCell ref="BX42:CC42"/>
    <mergeCell ref="AZ42:BA42"/>
    <mergeCell ref="BB42:BC42"/>
    <mergeCell ref="BD42:BE42"/>
    <mergeCell ref="BF42:BG42"/>
    <mergeCell ref="BH42:BI42"/>
    <mergeCell ref="BJ42:BK42"/>
    <mergeCell ref="AF42:AN42"/>
    <mergeCell ref="AO42:AP42"/>
    <mergeCell ref="AQ42:AS42"/>
    <mergeCell ref="AT42:AU42"/>
    <mergeCell ref="AV42:AW42"/>
    <mergeCell ref="AX42:AY42"/>
    <mergeCell ref="CF43:CU43"/>
    <mergeCell ref="CV43:CZ43"/>
    <mergeCell ref="A44:B44"/>
    <mergeCell ref="C44:F44"/>
    <mergeCell ref="G44:J44"/>
    <mergeCell ref="K44:O44"/>
    <mergeCell ref="P44:V44"/>
    <mergeCell ref="W44:AE44"/>
    <mergeCell ref="AF44:AN44"/>
    <mergeCell ref="AO44:AP44"/>
    <mergeCell ref="BN43:BQ43"/>
    <mergeCell ref="BR43:BS43"/>
    <mergeCell ref="BT43:BU43"/>
    <mergeCell ref="BV43:BW43"/>
    <mergeCell ref="BX43:CC43"/>
    <mergeCell ref="CD43:CE43"/>
    <mergeCell ref="BB43:BC43"/>
    <mergeCell ref="BD43:BE43"/>
    <mergeCell ref="BF43:BG43"/>
    <mergeCell ref="BH43:BI43"/>
    <mergeCell ref="BJ43:BK43"/>
    <mergeCell ref="BL43:BM43"/>
    <mergeCell ref="AO43:AP43"/>
    <mergeCell ref="AQ43:AS43"/>
    <mergeCell ref="AT43:AU43"/>
    <mergeCell ref="AV43:AW43"/>
    <mergeCell ref="AX43:AY43"/>
    <mergeCell ref="AZ43:BA43"/>
    <mergeCell ref="CV44:CZ44"/>
    <mergeCell ref="A43:B43"/>
    <mergeCell ref="C43:F43"/>
    <mergeCell ref="G43:J43"/>
    <mergeCell ref="W45:AE45"/>
    <mergeCell ref="AF45:AN45"/>
    <mergeCell ref="AO45:AP45"/>
    <mergeCell ref="AQ45:AS45"/>
    <mergeCell ref="BR44:BS44"/>
    <mergeCell ref="BT44:BU44"/>
    <mergeCell ref="BV44:BW44"/>
    <mergeCell ref="BX44:CC44"/>
    <mergeCell ref="CD44:CE44"/>
    <mergeCell ref="CF44:CU44"/>
    <mergeCell ref="BD44:BE44"/>
    <mergeCell ref="BF44:BG44"/>
    <mergeCell ref="BH44:BI44"/>
    <mergeCell ref="BJ44:BK44"/>
    <mergeCell ref="BL44:BM44"/>
    <mergeCell ref="BN44:BQ44"/>
    <mergeCell ref="AQ44:AS44"/>
    <mergeCell ref="AT44:AU44"/>
    <mergeCell ref="AV44:AW44"/>
    <mergeCell ref="AX44:AY44"/>
    <mergeCell ref="AZ44:BA44"/>
    <mergeCell ref="BB44:BC44"/>
    <mergeCell ref="A46:B46"/>
    <mergeCell ref="C46:F46"/>
    <mergeCell ref="G46:J46"/>
    <mergeCell ref="K46:O46"/>
    <mergeCell ref="P46:V46"/>
    <mergeCell ref="W46:AE46"/>
    <mergeCell ref="BT45:BU45"/>
    <mergeCell ref="BV45:BW45"/>
    <mergeCell ref="BX45:CC45"/>
    <mergeCell ref="CD45:CE45"/>
    <mergeCell ref="CF45:CU45"/>
    <mergeCell ref="CV45:CZ45"/>
    <mergeCell ref="BF45:BG45"/>
    <mergeCell ref="BH45:BI45"/>
    <mergeCell ref="BJ45:BK45"/>
    <mergeCell ref="BL45:BM45"/>
    <mergeCell ref="BN45:BQ45"/>
    <mergeCell ref="BR45:BS45"/>
    <mergeCell ref="AT45:AU45"/>
    <mergeCell ref="AV45:AW45"/>
    <mergeCell ref="AX45:AY45"/>
    <mergeCell ref="AZ45:BA45"/>
    <mergeCell ref="BB45:BC45"/>
    <mergeCell ref="BD45:BE45"/>
    <mergeCell ref="CD46:CE46"/>
    <mergeCell ref="CF46:CU46"/>
    <mergeCell ref="CV46:CZ46"/>
    <mergeCell ref="A45:B45"/>
    <mergeCell ref="C45:F45"/>
    <mergeCell ref="G45:J45"/>
    <mergeCell ref="K45:O45"/>
    <mergeCell ref="P45:V45"/>
    <mergeCell ref="K47:O47"/>
    <mergeCell ref="P47:V47"/>
    <mergeCell ref="W47:AE47"/>
    <mergeCell ref="AF47:AN47"/>
    <mergeCell ref="BL46:BM46"/>
    <mergeCell ref="BN46:BQ46"/>
    <mergeCell ref="BR46:BS46"/>
    <mergeCell ref="BT46:BU46"/>
    <mergeCell ref="BV46:BW46"/>
    <mergeCell ref="BX46:CC46"/>
    <mergeCell ref="AZ46:BA46"/>
    <mergeCell ref="BB46:BC46"/>
    <mergeCell ref="BD46:BE46"/>
    <mergeCell ref="BF46:BG46"/>
    <mergeCell ref="BH46:BI46"/>
    <mergeCell ref="BJ46:BK46"/>
    <mergeCell ref="AF46:AN46"/>
    <mergeCell ref="AO46:AP46"/>
    <mergeCell ref="AQ46:AS46"/>
    <mergeCell ref="AT46:AU46"/>
    <mergeCell ref="AV46:AW46"/>
    <mergeCell ref="AX46:AY46"/>
    <mergeCell ref="CF47:CU47"/>
    <mergeCell ref="CV47:CZ47"/>
    <mergeCell ref="A48:B48"/>
    <mergeCell ref="C48:F48"/>
    <mergeCell ref="G48:J48"/>
    <mergeCell ref="K48:O48"/>
    <mergeCell ref="P48:V48"/>
    <mergeCell ref="W48:AE48"/>
    <mergeCell ref="AF48:AN48"/>
    <mergeCell ref="AO48:AP48"/>
    <mergeCell ref="BN47:BQ47"/>
    <mergeCell ref="BR47:BS47"/>
    <mergeCell ref="BT47:BU47"/>
    <mergeCell ref="BV47:BW47"/>
    <mergeCell ref="BX47:CC47"/>
    <mergeCell ref="CD47:CE47"/>
    <mergeCell ref="BB47:BC47"/>
    <mergeCell ref="BD47:BE47"/>
    <mergeCell ref="BF47:BG47"/>
    <mergeCell ref="BH47:BI47"/>
    <mergeCell ref="BJ47:BK47"/>
    <mergeCell ref="BL47:BM47"/>
    <mergeCell ref="AO47:AP47"/>
    <mergeCell ref="AQ47:AS47"/>
    <mergeCell ref="AT47:AU47"/>
    <mergeCell ref="AV47:AW47"/>
    <mergeCell ref="AX47:AY47"/>
    <mergeCell ref="AZ47:BA47"/>
    <mergeCell ref="CV48:CZ48"/>
    <mergeCell ref="A47:B47"/>
    <mergeCell ref="C47:F47"/>
    <mergeCell ref="G47:J47"/>
    <mergeCell ref="W49:AE49"/>
    <mergeCell ref="AF49:AN49"/>
    <mergeCell ref="AO49:AP49"/>
    <mergeCell ref="AQ49:AS49"/>
    <mergeCell ref="BR48:BS48"/>
    <mergeCell ref="BT48:BU48"/>
    <mergeCell ref="BV48:BW48"/>
    <mergeCell ref="BX48:CC48"/>
    <mergeCell ref="CD48:CE48"/>
    <mergeCell ref="CF48:CU48"/>
    <mergeCell ref="BD48:BE48"/>
    <mergeCell ref="BF48:BG48"/>
    <mergeCell ref="BH48:BI48"/>
    <mergeCell ref="BJ48:BK48"/>
    <mergeCell ref="BL48:BM48"/>
    <mergeCell ref="BN48:BQ48"/>
    <mergeCell ref="AQ48:AS48"/>
    <mergeCell ref="AT48:AU48"/>
    <mergeCell ref="AV48:AW48"/>
    <mergeCell ref="AX48:AY48"/>
    <mergeCell ref="AZ48:BA48"/>
    <mergeCell ref="BB48:BC48"/>
    <mergeCell ref="A50:B50"/>
    <mergeCell ref="C50:F50"/>
    <mergeCell ref="G50:J50"/>
    <mergeCell ref="K50:O50"/>
    <mergeCell ref="P50:V50"/>
    <mergeCell ref="W50:AE50"/>
    <mergeCell ref="BT49:BU49"/>
    <mergeCell ref="BV49:BW49"/>
    <mergeCell ref="BX49:CC49"/>
    <mergeCell ref="CD49:CE49"/>
    <mergeCell ref="CF49:CU49"/>
    <mergeCell ref="CV49:CZ49"/>
    <mergeCell ref="BF49:BG49"/>
    <mergeCell ref="BH49:BI49"/>
    <mergeCell ref="BJ49:BK49"/>
    <mergeCell ref="BL49:BM49"/>
    <mergeCell ref="BN49:BQ49"/>
    <mergeCell ref="BR49:BS49"/>
    <mergeCell ref="AT49:AU49"/>
    <mergeCell ref="AV49:AW49"/>
    <mergeCell ref="AX49:AY49"/>
    <mergeCell ref="AZ49:BA49"/>
    <mergeCell ref="BB49:BC49"/>
    <mergeCell ref="BD49:BE49"/>
    <mergeCell ref="CD50:CE50"/>
    <mergeCell ref="CF50:CU50"/>
    <mergeCell ref="CV50:CZ50"/>
    <mergeCell ref="A49:B49"/>
    <mergeCell ref="C49:F49"/>
    <mergeCell ref="G49:J49"/>
    <mergeCell ref="K49:O49"/>
    <mergeCell ref="P49:V49"/>
    <mergeCell ref="K51:O51"/>
    <mergeCell ref="P51:V51"/>
    <mergeCell ref="W51:AE51"/>
    <mergeCell ref="AF51:AN51"/>
    <mergeCell ref="BL50:BM50"/>
    <mergeCell ref="BN50:BQ50"/>
    <mergeCell ref="BR50:BS50"/>
    <mergeCell ref="BT50:BU50"/>
    <mergeCell ref="BV50:BW50"/>
    <mergeCell ref="BX50:CC50"/>
    <mergeCell ref="AZ50:BA50"/>
    <mergeCell ref="BB50:BC50"/>
    <mergeCell ref="BD50:BE50"/>
    <mergeCell ref="BF50:BG50"/>
    <mergeCell ref="BH50:BI50"/>
    <mergeCell ref="BJ50:BK50"/>
    <mergeCell ref="AF50:AN50"/>
    <mergeCell ref="AO50:AP50"/>
    <mergeCell ref="AQ50:AS50"/>
    <mergeCell ref="AT50:AU50"/>
    <mergeCell ref="AV50:AW50"/>
    <mergeCell ref="AX50:AY50"/>
    <mergeCell ref="CF51:CU51"/>
    <mergeCell ref="CV51:CZ51"/>
    <mergeCell ref="A52:B52"/>
    <mergeCell ref="C52:F52"/>
    <mergeCell ref="G52:J52"/>
    <mergeCell ref="K52:O52"/>
    <mergeCell ref="P52:V52"/>
    <mergeCell ref="W52:AE52"/>
    <mergeCell ref="AF52:AN52"/>
    <mergeCell ref="AO52:AP52"/>
    <mergeCell ref="BN51:BQ51"/>
    <mergeCell ref="BR51:BS51"/>
    <mergeCell ref="BT51:BU51"/>
    <mergeCell ref="BV51:BW51"/>
    <mergeCell ref="BX51:CC51"/>
    <mergeCell ref="CD51:CE51"/>
    <mergeCell ref="BB51:BC51"/>
    <mergeCell ref="BD51:BE51"/>
    <mergeCell ref="BF51:BG51"/>
    <mergeCell ref="BH51:BI51"/>
    <mergeCell ref="BJ51:BK51"/>
    <mergeCell ref="BL51:BM51"/>
    <mergeCell ref="AO51:AP51"/>
    <mergeCell ref="AQ51:AS51"/>
    <mergeCell ref="AT51:AU51"/>
    <mergeCell ref="AV51:AW51"/>
    <mergeCell ref="AX51:AY51"/>
    <mergeCell ref="AZ51:BA51"/>
    <mergeCell ref="CV52:CZ52"/>
    <mergeCell ref="A51:B51"/>
    <mergeCell ref="C51:F51"/>
    <mergeCell ref="G51:J51"/>
    <mergeCell ref="W53:AE53"/>
    <mergeCell ref="AF53:AN53"/>
    <mergeCell ref="AO53:AP53"/>
    <mergeCell ref="AQ53:AS53"/>
    <mergeCell ref="BR52:BS52"/>
    <mergeCell ref="BT52:BU52"/>
    <mergeCell ref="BV52:BW52"/>
    <mergeCell ref="BX52:CC52"/>
    <mergeCell ref="CD52:CE52"/>
    <mergeCell ref="CF52:CU52"/>
    <mergeCell ref="BD52:BE52"/>
    <mergeCell ref="BF52:BG52"/>
    <mergeCell ref="BH52:BI52"/>
    <mergeCell ref="BJ52:BK52"/>
    <mergeCell ref="BL52:BM52"/>
    <mergeCell ref="BN52:BQ52"/>
    <mergeCell ref="AQ52:AS52"/>
    <mergeCell ref="AT52:AU52"/>
    <mergeCell ref="AV52:AW52"/>
    <mergeCell ref="AX52:AY52"/>
    <mergeCell ref="AZ52:BA52"/>
    <mergeCell ref="BB52:BC52"/>
    <mergeCell ref="A54:B54"/>
    <mergeCell ref="C54:F54"/>
    <mergeCell ref="G54:J54"/>
    <mergeCell ref="K54:O54"/>
    <mergeCell ref="P54:V54"/>
    <mergeCell ref="W54:AE54"/>
    <mergeCell ref="BT53:BU53"/>
    <mergeCell ref="BV53:BW53"/>
    <mergeCell ref="BX53:CC53"/>
    <mergeCell ref="CD53:CE53"/>
    <mergeCell ref="CF53:CU53"/>
    <mergeCell ref="CV53:CZ53"/>
    <mergeCell ref="BF53:BG53"/>
    <mergeCell ref="BH53:BI53"/>
    <mergeCell ref="BJ53:BK53"/>
    <mergeCell ref="BL53:BM53"/>
    <mergeCell ref="BN53:BQ53"/>
    <mergeCell ref="BR53:BS53"/>
    <mergeCell ref="AT53:AU53"/>
    <mergeCell ref="AV53:AW53"/>
    <mergeCell ref="AX53:AY53"/>
    <mergeCell ref="AZ53:BA53"/>
    <mergeCell ref="BB53:BC53"/>
    <mergeCell ref="BD53:BE53"/>
    <mergeCell ref="CD54:CE54"/>
    <mergeCell ref="CF54:CU54"/>
    <mergeCell ref="CV54:CZ54"/>
    <mergeCell ref="A53:B53"/>
    <mergeCell ref="C53:F53"/>
    <mergeCell ref="G53:J53"/>
    <mergeCell ref="K53:O53"/>
    <mergeCell ref="P53:V53"/>
    <mergeCell ref="K55:O55"/>
    <mergeCell ref="P55:V55"/>
    <mergeCell ref="W55:AE55"/>
    <mergeCell ref="AF55:AN55"/>
    <mergeCell ref="BL54:BM54"/>
    <mergeCell ref="BN54:BQ54"/>
    <mergeCell ref="BR54:BS54"/>
    <mergeCell ref="BT54:BU54"/>
    <mergeCell ref="BV54:BW54"/>
    <mergeCell ref="BX54:CC54"/>
    <mergeCell ref="AZ54:BA54"/>
    <mergeCell ref="BB54:BC54"/>
    <mergeCell ref="BD54:BE54"/>
    <mergeCell ref="BF54:BG54"/>
    <mergeCell ref="BH54:BI54"/>
    <mergeCell ref="BJ54:BK54"/>
    <mergeCell ref="AF54:AN54"/>
    <mergeCell ref="AO54:AP54"/>
    <mergeCell ref="AQ54:AS54"/>
    <mergeCell ref="AT54:AU54"/>
    <mergeCell ref="AV54:AW54"/>
    <mergeCell ref="AX54:AY54"/>
    <mergeCell ref="CF55:CU55"/>
    <mergeCell ref="CV55:CZ55"/>
    <mergeCell ref="A56:B56"/>
    <mergeCell ref="C56:F56"/>
    <mergeCell ref="G56:J56"/>
    <mergeCell ref="K56:O56"/>
    <mergeCell ref="P56:V56"/>
    <mergeCell ref="W56:AE56"/>
    <mergeCell ref="AF56:AN56"/>
    <mergeCell ref="AO56:AP56"/>
    <mergeCell ref="BN55:BQ55"/>
    <mergeCell ref="BR55:BS55"/>
    <mergeCell ref="BT55:BU55"/>
    <mergeCell ref="BV55:BW55"/>
    <mergeCell ref="BX55:CC55"/>
    <mergeCell ref="CD55:CE55"/>
    <mergeCell ref="BB55:BC55"/>
    <mergeCell ref="BD55:BE55"/>
    <mergeCell ref="BF55:BG55"/>
    <mergeCell ref="BH55:BI55"/>
    <mergeCell ref="BJ55:BK55"/>
    <mergeCell ref="BL55:BM55"/>
    <mergeCell ref="AO55:AP55"/>
    <mergeCell ref="AQ55:AS55"/>
    <mergeCell ref="AT55:AU55"/>
    <mergeCell ref="AV55:AW55"/>
    <mergeCell ref="AX55:AY55"/>
    <mergeCell ref="AZ55:BA55"/>
    <mergeCell ref="CV56:CZ56"/>
    <mergeCell ref="A55:B55"/>
    <mergeCell ref="C55:F55"/>
    <mergeCell ref="G55:J55"/>
    <mergeCell ref="W57:AE57"/>
    <mergeCell ref="AF57:AN57"/>
    <mergeCell ref="AO57:AP57"/>
    <mergeCell ref="AQ57:AS57"/>
    <mergeCell ref="BR56:BS56"/>
    <mergeCell ref="BT56:BU56"/>
    <mergeCell ref="BV56:BW56"/>
    <mergeCell ref="BX56:CC56"/>
    <mergeCell ref="CD56:CE56"/>
    <mergeCell ref="CF56:CU56"/>
    <mergeCell ref="BD56:BE56"/>
    <mergeCell ref="BF56:BG56"/>
    <mergeCell ref="BH56:BI56"/>
    <mergeCell ref="BJ56:BK56"/>
    <mergeCell ref="BL56:BM56"/>
    <mergeCell ref="BN56:BQ56"/>
    <mergeCell ref="AQ56:AS56"/>
    <mergeCell ref="AT56:AU56"/>
    <mergeCell ref="AV56:AW56"/>
    <mergeCell ref="AX56:AY56"/>
    <mergeCell ref="AZ56:BA56"/>
    <mergeCell ref="BB56:BC56"/>
    <mergeCell ref="A58:B58"/>
    <mergeCell ref="C58:F58"/>
    <mergeCell ref="G58:J58"/>
    <mergeCell ref="K58:O58"/>
    <mergeCell ref="P58:V58"/>
    <mergeCell ref="W58:AE58"/>
    <mergeCell ref="BT57:BU57"/>
    <mergeCell ref="BV57:BW57"/>
    <mergeCell ref="BX57:CC57"/>
    <mergeCell ref="CD57:CE57"/>
    <mergeCell ref="CF57:CU57"/>
    <mergeCell ref="CV57:CZ57"/>
    <mergeCell ref="BF57:BG57"/>
    <mergeCell ref="BH57:BI57"/>
    <mergeCell ref="BJ57:BK57"/>
    <mergeCell ref="BL57:BM57"/>
    <mergeCell ref="BN57:BQ57"/>
    <mergeCell ref="BR57:BS57"/>
    <mergeCell ref="AT57:AU57"/>
    <mergeCell ref="AV57:AW57"/>
    <mergeCell ref="AX57:AY57"/>
    <mergeCell ref="AZ57:BA57"/>
    <mergeCell ref="BB57:BC57"/>
    <mergeCell ref="BD57:BE57"/>
    <mergeCell ref="CD58:CE58"/>
    <mergeCell ref="CF58:CU58"/>
    <mergeCell ref="CV58:CZ58"/>
    <mergeCell ref="A57:B57"/>
    <mergeCell ref="C57:F57"/>
    <mergeCell ref="G57:J57"/>
    <mergeCell ref="K57:O57"/>
    <mergeCell ref="P57:V57"/>
    <mergeCell ref="K59:O59"/>
    <mergeCell ref="P59:V59"/>
    <mergeCell ref="W59:AE59"/>
    <mergeCell ref="AF59:AN59"/>
    <mergeCell ref="BL58:BM58"/>
    <mergeCell ref="BN58:BQ58"/>
    <mergeCell ref="BR58:BS58"/>
    <mergeCell ref="BT58:BU58"/>
    <mergeCell ref="BV58:BW58"/>
    <mergeCell ref="BX58:CC58"/>
    <mergeCell ref="AZ58:BA58"/>
    <mergeCell ref="BB58:BC58"/>
    <mergeCell ref="BD58:BE58"/>
    <mergeCell ref="BF58:BG58"/>
    <mergeCell ref="BH58:BI58"/>
    <mergeCell ref="BJ58:BK58"/>
    <mergeCell ref="AF58:AN58"/>
    <mergeCell ref="AO58:AP58"/>
    <mergeCell ref="AQ58:AS58"/>
    <mergeCell ref="AT58:AU58"/>
    <mergeCell ref="AV58:AW58"/>
    <mergeCell ref="AX58:AY58"/>
    <mergeCell ref="CF59:CU59"/>
    <mergeCell ref="CV59:CZ59"/>
    <mergeCell ref="A60:B60"/>
    <mergeCell ref="C60:F60"/>
    <mergeCell ref="G60:J60"/>
    <mergeCell ref="K60:O60"/>
    <mergeCell ref="P60:V60"/>
    <mergeCell ref="W60:AE60"/>
    <mergeCell ref="AF60:AN60"/>
    <mergeCell ref="AO60:AP60"/>
    <mergeCell ref="BN59:BQ59"/>
    <mergeCell ref="BR59:BS59"/>
    <mergeCell ref="BT59:BU59"/>
    <mergeCell ref="BV59:BW59"/>
    <mergeCell ref="BX59:CC59"/>
    <mergeCell ref="CD59:CE59"/>
    <mergeCell ref="BB59:BC59"/>
    <mergeCell ref="BD59:BE59"/>
    <mergeCell ref="BF59:BG59"/>
    <mergeCell ref="BH59:BI59"/>
    <mergeCell ref="BJ59:BK59"/>
    <mergeCell ref="BL59:BM59"/>
    <mergeCell ref="AO59:AP59"/>
    <mergeCell ref="AQ59:AS59"/>
    <mergeCell ref="AT59:AU59"/>
    <mergeCell ref="AV59:AW59"/>
    <mergeCell ref="AX59:AY59"/>
    <mergeCell ref="AZ59:BA59"/>
    <mergeCell ref="CV60:CZ60"/>
    <mergeCell ref="A59:B59"/>
    <mergeCell ref="C59:F59"/>
    <mergeCell ref="G59:J59"/>
    <mergeCell ref="W61:AE61"/>
    <mergeCell ref="AF61:AN61"/>
    <mergeCell ref="AO61:AP61"/>
    <mergeCell ref="AQ61:AS61"/>
    <mergeCell ref="BR60:BS60"/>
    <mergeCell ref="BT60:BU60"/>
    <mergeCell ref="BV60:BW60"/>
    <mergeCell ref="BX60:CC60"/>
    <mergeCell ref="CD60:CE60"/>
    <mergeCell ref="CF60:CU60"/>
    <mergeCell ref="BD60:BE60"/>
    <mergeCell ref="BF60:BG60"/>
    <mergeCell ref="BH60:BI60"/>
    <mergeCell ref="BJ60:BK60"/>
    <mergeCell ref="BL60:BM60"/>
    <mergeCell ref="BN60:BQ60"/>
    <mergeCell ref="AQ60:AS60"/>
    <mergeCell ref="AT60:AU60"/>
    <mergeCell ref="AV60:AW60"/>
    <mergeCell ref="AX60:AY60"/>
    <mergeCell ref="AZ60:BA60"/>
    <mergeCell ref="BB60:BC60"/>
    <mergeCell ref="A62:B62"/>
    <mergeCell ref="C62:F62"/>
    <mergeCell ref="G62:J62"/>
    <mergeCell ref="K62:O62"/>
    <mergeCell ref="P62:V62"/>
    <mergeCell ref="W62:AE62"/>
    <mergeCell ref="BT61:BU61"/>
    <mergeCell ref="BV61:BW61"/>
    <mergeCell ref="BX61:CC61"/>
    <mergeCell ref="CD61:CE61"/>
    <mergeCell ref="CF61:CU61"/>
    <mergeCell ref="CV61:CZ61"/>
    <mergeCell ref="BF61:BG61"/>
    <mergeCell ref="BH61:BI61"/>
    <mergeCell ref="BJ61:BK61"/>
    <mergeCell ref="BL61:BM61"/>
    <mergeCell ref="BN61:BQ61"/>
    <mergeCell ref="BR61:BS61"/>
    <mergeCell ref="AT61:AU61"/>
    <mergeCell ref="AV61:AW61"/>
    <mergeCell ref="AX61:AY61"/>
    <mergeCell ref="AZ61:BA61"/>
    <mergeCell ref="BB61:BC61"/>
    <mergeCell ref="BD61:BE61"/>
    <mergeCell ref="CD62:CE62"/>
    <mergeCell ref="CF62:CU62"/>
    <mergeCell ref="CV62:CZ62"/>
    <mergeCell ref="A61:B61"/>
    <mergeCell ref="C61:F61"/>
    <mergeCell ref="G61:J61"/>
    <mergeCell ref="K61:O61"/>
    <mergeCell ref="P61:V61"/>
    <mergeCell ref="K63:O63"/>
    <mergeCell ref="P63:V63"/>
    <mergeCell ref="W63:AE63"/>
    <mergeCell ref="AF63:AN63"/>
    <mergeCell ref="BL62:BM62"/>
    <mergeCell ref="BN62:BQ62"/>
    <mergeCell ref="BR62:BS62"/>
    <mergeCell ref="BT62:BU62"/>
    <mergeCell ref="BV62:BW62"/>
    <mergeCell ref="BX62:CC62"/>
    <mergeCell ref="AZ62:BA62"/>
    <mergeCell ref="BB62:BC62"/>
    <mergeCell ref="BD62:BE62"/>
    <mergeCell ref="BF62:BG62"/>
    <mergeCell ref="BH62:BI62"/>
    <mergeCell ref="BJ62:BK62"/>
    <mergeCell ref="AF62:AN62"/>
    <mergeCell ref="AO62:AP62"/>
    <mergeCell ref="AQ62:AS62"/>
    <mergeCell ref="AT62:AU62"/>
    <mergeCell ref="AV62:AW62"/>
    <mergeCell ref="AX62:AY62"/>
    <mergeCell ref="CF63:CU63"/>
    <mergeCell ref="CV63:CZ63"/>
    <mergeCell ref="A64:B64"/>
    <mergeCell ref="C64:F64"/>
    <mergeCell ref="G64:J64"/>
    <mergeCell ref="K64:O64"/>
    <mergeCell ref="P64:V64"/>
    <mergeCell ref="W64:AE64"/>
    <mergeCell ref="AF64:AN64"/>
    <mergeCell ref="AO64:AP64"/>
    <mergeCell ref="BN63:BQ63"/>
    <mergeCell ref="BR63:BS63"/>
    <mergeCell ref="BT63:BU63"/>
    <mergeCell ref="BV63:BW63"/>
    <mergeCell ref="BX63:CC63"/>
    <mergeCell ref="CD63:CE63"/>
    <mergeCell ref="BB63:BC63"/>
    <mergeCell ref="BD63:BE63"/>
    <mergeCell ref="BF63:BG63"/>
    <mergeCell ref="BH63:BI63"/>
    <mergeCell ref="BJ63:BK63"/>
    <mergeCell ref="BL63:BM63"/>
    <mergeCell ref="AO63:AP63"/>
    <mergeCell ref="AQ63:AS63"/>
    <mergeCell ref="AT63:AU63"/>
    <mergeCell ref="AV63:AW63"/>
    <mergeCell ref="AX63:AY63"/>
    <mergeCell ref="AZ63:BA63"/>
    <mergeCell ref="CV64:CZ64"/>
    <mergeCell ref="A63:B63"/>
    <mergeCell ref="C63:F63"/>
    <mergeCell ref="G63:J63"/>
    <mergeCell ref="W65:AE65"/>
    <mergeCell ref="AF65:AN65"/>
    <mergeCell ref="AO65:AP65"/>
    <mergeCell ref="AQ65:AS65"/>
    <mergeCell ref="BR64:BS64"/>
    <mergeCell ref="BT64:BU64"/>
    <mergeCell ref="BV64:BW64"/>
    <mergeCell ref="BX64:CC64"/>
    <mergeCell ref="CD64:CE64"/>
    <mergeCell ref="CF64:CU64"/>
    <mergeCell ref="BD64:BE64"/>
    <mergeCell ref="BF64:BG64"/>
    <mergeCell ref="BH64:BI64"/>
    <mergeCell ref="BJ64:BK64"/>
    <mergeCell ref="BL64:BM64"/>
    <mergeCell ref="BN64:BQ64"/>
    <mergeCell ref="AQ64:AS64"/>
    <mergeCell ref="AT64:AU64"/>
    <mergeCell ref="AV64:AW64"/>
    <mergeCell ref="AX64:AY64"/>
    <mergeCell ref="AZ64:BA64"/>
    <mergeCell ref="BB64:BC64"/>
    <mergeCell ref="A66:B66"/>
    <mergeCell ref="C66:F66"/>
    <mergeCell ref="G66:J66"/>
    <mergeCell ref="K66:O66"/>
    <mergeCell ref="P66:V66"/>
    <mergeCell ref="W66:AE66"/>
    <mergeCell ref="BT65:BU65"/>
    <mergeCell ref="BV65:BW65"/>
    <mergeCell ref="BX65:CC65"/>
    <mergeCell ref="CD65:CE65"/>
    <mergeCell ref="CF65:CU65"/>
    <mergeCell ref="CV65:CZ65"/>
    <mergeCell ref="BF65:BG65"/>
    <mergeCell ref="BH65:BI65"/>
    <mergeCell ref="BJ65:BK65"/>
    <mergeCell ref="BL65:BM65"/>
    <mergeCell ref="BN65:BQ65"/>
    <mergeCell ref="BR65:BS65"/>
    <mergeCell ref="AT65:AU65"/>
    <mergeCell ref="AV65:AW65"/>
    <mergeCell ref="AX65:AY65"/>
    <mergeCell ref="AZ65:BA65"/>
    <mergeCell ref="BB65:BC65"/>
    <mergeCell ref="BD65:BE65"/>
    <mergeCell ref="CD66:CE66"/>
    <mergeCell ref="CF66:CU66"/>
    <mergeCell ref="CV66:CZ66"/>
    <mergeCell ref="A65:B65"/>
    <mergeCell ref="C65:F65"/>
    <mergeCell ref="G65:J65"/>
    <mergeCell ref="K65:O65"/>
    <mergeCell ref="P65:V65"/>
    <mergeCell ref="K67:O67"/>
    <mergeCell ref="P67:V67"/>
    <mergeCell ref="W67:AE67"/>
    <mergeCell ref="AF67:AN67"/>
    <mergeCell ref="BL66:BM66"/>
    <mergeCell ref="BN66:BQ66"/>
    <mergeCell ref="BR66:BS66"/>
    <mergeCell ref="BT66:BU66"/>
    <mergeCell ref="BV66:BW66"/>
    <mergeCell ref="BX66:CC66"/>
    <mergeCell ref="AZ66:BA66"/>
    <mergeCell ref="BB66:BC66"/>
    <mergeCell ref="BD66:BE66"/>
    <mergeCell ref="BF66:BG66"/>
    <mergeCell ref="BH66:BI66"/>
    <mergeCell ref="BJ66:BK66"/>
    <mergeCell ref="AF66:AN66"/>
    <mergeCell ref="AO66:AP66"/>
    <mergeCell ref="AQ66:AS66"/>
    <mergeCell ref="AT66:AU66"/>
    <mergeCell ref="AV66:AW66"/>
    <mergeCell ref="AX66:AY66"/>
    <mergeCell ref="CF67:CU67"/>
    <mergeCell ref="CV67:CZ67"/>
    <mergeCell ref="A68:B68"/>
    <mergeCell ref="C68:F68"/>
    <mergeCell ref="G68:J68"/>
    <mergeCell ref="K68:O68"/>
    <mergeCell ref="P68:V68"/>
    <mergeCell ref="W68:AE68"/>
    <mergeCell ref="AF68:AN68"/>
    <mergeCell ref="AO68:AP68"/>
    <mergeCell ref="BN67:BQ67"/>
    <mergeCell ref="BR67:BS67"/>
    <mergeCell ref="BT67:BU67"/>
    <mergeCell ref="BV67:BW67"/>
    <mergeCell ref="BX67:CC67"/>
    <mergeCell ref="CD67:CE67"/>
    <mergeCell ref="BB67:BC67"/>
    <mergeCell ref="BD67:BE67"/>
    <mergeCell ref="BF67:BG67"/>
    <mergeCell ref="BH67:BI67"/>
    <mergeCell ref="BJ67:BK67"/>
    <mergeCell ref="BL67:BM67"/>
    <mergeCell ref="AO67:AP67"/>
    <mergeCell ref="AQ67:AS67"/>
    <mergeCell ref="AT67:AU67"/>
    <mergeCell ref="AV67:AW67"/>
    <mergeCell ref="AX67:AY67"/>
    <mergeCell ref="AZ67:BA67"/>
    <mergeCell ref="CV68:CZ68"/>
    <mergeCell ref="A67:B67"/>
    <mergeCell ref="C67:F67"/>
    <mergeCell ref="G67:J67"/>
    <mergeCell ref="W69:AE69"/>
    <mergeCell ref="AF69:AN69"/>
    <mergeCell ref="AO69:AP69"/>
    <mergeCell ref="AQ69:AS69"/>
    <mergeCell ref="BR68:BS68"/>
    <mergeCell ref="BT68:BU68"/>
    <mergeCell ref="BV68:BW68"/>
    <mergeCell ref="BX68:CC68"/>
    <mergeCell ref="CD68:CE68"/>
    <mergeCell ref="CF68:CU68"/>
    <mergeCell ref="BD68:BE68"/>
    <mergeCell ref="BF68:BG68"/>
    <mergeCell ref="BH68:BI68"/>
    <mergeCell ref="BJ68:BK68"/>
    <mergeCell ref="BL68:BM68"/>
    <mergeCell ref="BN68:BQ68"/>
    <mergeCell ref="AQ68:AS68"/>
    <mergeCell ref="AT68:AU68"/>
    <mergeCell ref="AV68:AW68"/>
    <mergeCell ref="AX68:AY68"/>
    <mergeCell ref="AZ68:BA68"/>
    <mergeCell ref="BB68:BC68"/>
    <mergeCell ref="A70:B70"/>
    <mergeCell ref="C70:F70"/>
    <mergeCell ref="G70:J70"/>
    <mergeCell ref="K70:O70"/>
    <mergeCell ref="P70:V70"/>
    <mergeCell ref="W70:AE70"/>
    <mergeCell ref="BT69:BU69"/>
    <mergeCell ref="BV69:BW69"/>
    <mergeCell ref="BX69:CC69"/>
    <mergeCell ref="CD69:CE69"/>
    <mergeCell ref="CF69:CU69"/>
    <mergeCell ref="CV69:CZ69"/>
    <mergeCell ref="BF69:BG69"/>
    <mergeCell ref="BH69:BI69"/>
    <mergeCell ref="BJ69:BK69"/>
    <mergeCell ref="BL69:BM69"/>
    <mergeCell ref="BN69:BQ69"/>
    <mergeCell ref="BR69:BS69"/>
    <mergeCell ref="AT69:AU69"/>
    <mergeCell ref="AV69:AW69"/>
    <mergeCell ref="AX69:AY69"/>
    <mergeCell ref="AZ69:BA69"/>
    <mergeCell ref="BB69:BC69"/>
    <mergeCell ref="BD69:BE69"/>
    <mergeCell ref="CD70:CE70"/>
    <mergeCell ref="CF70:CU70"/>
    <mergeCell ref="CV70:CZ70"/>
    <mergeCell ref="A69:B69"/>
    <mergeCell ref="C69:F69"/>
    <mergeCell ref="G69:J69"/>
    <mergeCell ref="K69:O69"/>
    <mergeCell ref="P69:V69"/>
    <mergeCell ref="K71:O71"/>
    <mergeCell ref="P71:V71"/>
    <mergeCell ref="W71:AE71"/>
    <mergeCell ref="AF71:AN71"/>
    <mergeCell ref="BL70:BM70"/>
    <mergeCell ref="BN70:BQ70"/>
    <mergeCell ref="BR70:BS70"/>
    <mergeCell ref="BT70:BU70"/>
    <mergeCell ref="BV70:BW70"/>
    <mergeCell ref="BX70:CC70"/>
    <mergeCell ref="AZ70:BA70"/>
    <mergeCell ref="BB70:BC70"/>
    <mergeCell ref="BD70:BE70"/>
    <mergeCell ref="BF70:BG70"/>
    <mergeCell ref="BH70:BI70"/>
    <mergeCell ref="BJ70:BK70"/>
    <mergeCell ref="AF70:AN70"/>
    <mergeCell ref="AO70:AP70"/>
    <mergeCell ref="AQ70:AS70"/>
    <mergeCell ref="AT70:AU70"/>
    <mergeCell ref="AV70:AW70"/>
    <mergeCell ref="AX70:AY70"/>
    <mergeCell ref="CF71:CU71"/>
    <mergeCell ref="CV71:CZ71"/>
    <mergeCell ref="A72:B72"/>
    <mergeCell ref="C72:F72"/>
    <mergeCell ref="G72:J72"/>
    <mergeCell ref="K72:O72"/>
    <mergeCell ref="P72:V72"/>
    <mergeCell ref="W72:AE72"/>
    <mergeCell ref="AF72:AN72"/>
    <mergeCell ref="AO72:AP72"/>
    <mergeCell ref="BN71:BQ71"/>
    <mergeCell ref="BR71:BS71"/>
    <mergeCell ref="BT71:BU71"/>
    <mergeCell ref="BV71:BW71"/>
    <mergeCell ref="BX71:CC71"/>
    <mergeCell ref="CD71:CE71"/>
    <mergeCell ref="BB71:BC71"/>
    <mergeCell ref="BD71:BE71"/>
    <mergeCell ref="BF71:BG71"/>
    <mergeCell ref="BH71:BI71"/>
    <mergeCell ref="BJ71:BK71"/>
    <mergeCell ref="BL71:BM71"/>
    <mergeCell ref="AO71:AP71"/>
    <mergeCell ref="AQ71:AS71"/>
    <mergeCell ref="AT71:AU71"/>
    <mergeCell ref="AV71:AW71"/>
    <mergeCell ref="AX71:AY71"/>
    <mergeCell ref="AZ71:BA71"/>
    <mergeCell ref="CV72:CZ72"/>
    <mergeCell ref="A71:B71"/>
    <mergeCell ref="C71:F71"/>
    <mergeCell ref="G71:J71"/>
    <mergeCell ref="W73:AE73"/>
    <mergeCell ref="AF73:AN73"/>
    <mergeCell ref="AO73:AP73"/>
    <mergeCell ref="AQ73:AS73"/>
    <mergeCell ref="BR72:BS72"/>
    <mergeCell ref="BT72:BU72"/>
    <mergeCell ref="BV72:BW72"/>
    <mergeCell ref="BX72:CC72"/>
    <mergeCell ref="CD72:CE72"/>
    <mergeCell ref="CF72:CU72"/>
    <mergeCell ref="BD72:BE72"/>
    <mergeCell ref="BF72:BG72"/>
    <mergeCell ref="BH72:BI72"/>
    <mergeCell ref="BJ72:BK72"/>
    <mergeCell ref="BL72:BM72"/>
    <mergeCell ref="BN72:BQ72"/>
    <mergeCell ref="AQ72:AS72"/>
    <mergeCell ref="AT72:AU72"/>
    <mergeCell ref="AV72:AW72"/>
    <mergeCell ref="AX72:AY72"/>
    <mergeCell ref="AZ72:BA72"/>
    <mergeCell ref="BB72:BC72"/>
    <mergeCell ref="A74:B74"/>
    <mergeCell ref="C74:F74"/>
    <mergeCell ref="G74:J74"/>
    <mergeCell ref="K74:O74"/>
    <mergeCell ref="P74:V74"/>
    <mergeCell ref="W74:AE74"/>
    <mergeCell ref="BT73:BU73"/>
    <mergeCell ref="BV73:BW73"/>
    <mergeCell ref="BX73:CC73"/>
    <mergeCell ref="CD73:CE73"/>
    <mergeCell ref="CF73:CU73"/>
    <mergeCell ref="CV73:CZ73"/>
    <mergeCell ref="BF73:BG73"/>
    <mergeCell ref="BH73:BI73"/>
    <mergeCell ref="BJ73:BK73"/>
    <mergeCell ref="BL73:BM73"/>
    <mergeCell ref="BN73:BQ73"/>
    <mergeCell ref="BR73:BS73"/>
    <mergeCell ref="AT73:AU73"/>
    <mergeCell ref="AV73:AW73"/>
    <mergeCell ref="AX73:AY73"/>
    <mergeCell ref="AZ73:BA73"/>
    <mergeCell ref="BB73:BC73"/>
    <mergeCell ref="BD73:BE73"/>
    <mergeCell ref="CD74:CE74"/>
    <mergeCell ref="CF74:CU74"/>
    <mergeCell ref="CV74:CZ74"/>
    <mergeCell ref="A73:B73"/>
    <mergeCell ref="C73:F73"/>
    <mergeCell ref="G73:J73"/>
    <mergeCell ref="K73:O73"/>
    <mergeCell ref="P73:V73"/>
    <mergeCell ref="K75:O75"/>
    <mergeCell ref="P75:V75"/>
    <mergeCell ref="W75:AE75"/>
    <mergeCell ref="AF75:AN75"/>
    <mergeCell ref="BL74:BM74"/>
    <mergeCell ref="BN74:BQ74"/>
    <mergeCell ref="BR74:BS74"/>
    <mergeCell ref="BT74:BU74"/>
    <mergeCell ref="BV74:BW74"/>
    <mergeCell ref="BX74:CC74"/>
    <mergeCell ref="AZ74:BA74"/>
    <mergeCell ref="BB74:BC74"/>
    <mergeCell ref="BD74:BE74"/>
    <mergeCell ref="BF74:BG74"/>
    <mergeCell ref="BH74:BI74"/>
    <mergeCell ref="BJ74:BK74"/>
    <mergeCell ref="AF74:AN74"/>
    <mergeCell ref="AO74:AP74"/>
    <mergeCell ref="AQ74:AS74"/>
    <mergeCell ref="AT74:AU74"/>
    <mergeCell ref="AV74:AW74"/>
    <mergeCell ref="AX74:AY74"/>
    <mergeCell ref="CF75:CU75"/>
    <mergeCell ref="CV75:CZ75"/>
    <mergeCell ref="A76:B76"/>
    <mergeCell ref="C76:F76"/>
    <mergeCell ref="G76:J76"/>
    <mergeCell ref="K76:O76"/>
    <mergeCell ref="P76:V76"/>
    <mergeCell ref="W76:AE76"/>
    <mergeCell ref="AF76:AN76"/>
    <mergeCell ref="AO76:AP76"/>
    <mergeCell ref="BN75:BQ75"/>
    <mergeCell ref="BR75:BS75"/>
    <mergeCell ref="BT75:BU75"/>
    <mergeCell ref="BV75:BW75"/>
    <mergeCell ref="BX75:CC75"/>
    <mergeCell ref="CD75:CE75"/>
    <mergeCell ref="BB75:BC75"/>
    <mergeCell ref="BD75:BE75"/>
    <mergeCell ref="BF75:BG75"/>
    <mergeCell ref="BH75:BI75"/>
    <mergeCell ref="BJ75:BK75"/>
    <mergeCell ref="BL75:BM75"/>
    <mergeCell ref="AO75:AP75"/>
    <mergeCell ref="AQ75:AS75"/>
    <mergeCell ref="AT75:AU75"/>
    <mergeCell ref="AV75:AW75"/>
    <mergeCell ref="AX75:AY75"/>
    <mergeCell ref="AZ75:BA75"/>
    <mergeCell ref="CV76:CZ76"/>
    <mergeCell ref="A75:B75"/>
    <mergeCell ref="C75:F75"/>
    <mergeCell ref="G75:J75"/>
    <mergeCell ref="W77:AE77"/>
    <mergeCell ref="AF77:AN77"/>
    <mergeCell ref="AO77:AP77"/>
    <mergeCell ref="AQ77:AS77"/>
    <mergeCell ref="BR76:BS76"/>
    <mergeCell ref="BT76:BU76"/>
    <mergeCell ref="BV76:BW76"/>
    <mergeCell ref="BX76:CC76"/>
    <mergeCell ref="CD76:CE76"/>
    <mergeCell ref="CF76:CU76"/>
    <mergeCell ref="BD76:BE76"/>
    <mergeCell ref="BF76:BG76"/>
    <mergeCell ref="BH76:BI76"/>
    <mergeCell ref="BJ76:BK76"/>
    <mergeCell ref="BL76:BM76"/>
    <mergeCell ref="BN76:BQ76"/>
    <mergeCell ref="AQ76:AS76"/>
    <mergeCell ref="AT76:AU76"/>
    <mergeCell ref="AV76:AW76"/>
    <mergeCell ref="AX76:AY76"/>
    <mergeCell ref="AZ76:BA76"/>
    <mergeCell ref="BB76:BC76"/>
    <mergeCell ref="A78:B78"/>
    <mergeCell ref="C78:F78"/>
    <mergeCell ref="G78:J78"/>
    <mergeCell ref="K78:O78"/>
    <mergeCell ref="P78:V78"/>
    <mergeCell ref="W78:AE78"/>
    <mergeCell ref="BT77:BU77"/>
    <mergeCell ref="BV77:BW77"/>
    <mergeCell ref="BX77:CC77"/>
    <mergeCell ref="CD77:CE77"/>
    <mergeCell ref="CF77:CU77"/>
    <mergeCell ref="CV77:CZ77"/>
    <mergeCell ref="BF77:BG77"/>
    <mergeCell ref="BH77:BI77"/>
    <mergeCell ref="BJ77:BK77"/>
    <mergeCell ref="BL77:BM77"/>
    <mergeCell ref="BN77:BQ77"/>
    <mergeCell ref="BR77:BS77"/>
    <mergeCell ref="AT77:AU77"/>
    <mergeCell ref="AV77:AW77"/>
    <mergeCell ref="AX77:AY77"/>
    <mergeCell ref="AZ77:BA77"/>
    <mergeCell ref="BB77:BC77"/>
    <mergeCell ref="BD77:BE77"/>
    <mergeCell ref="CD78:CE78"/>
    <mergeCell ref="CF78:CU78"/>
    <mergeCell ref="CV78:CZ78"/>
    <mergeCell ref="A77:B77"/>
    <mergeCell ref="C77:F77"/>
    <mergeCell ref="G77:J77"/>
    <mergeCell ref="K77:O77"/>
    <mergeCell ref="P77:V77"/>
    <mergeCell ref="K79:O79"/>
    <mergeCell ref="P79:V79"/>
    <mergeCell ref="W79:AE79"/>
    <mergeCell ref="AF79:AN79"/>
    <mergeCell ref="BL78:BM78"/>
    <mergeCell ref="BN78:BQ78"/>
    <mergeCell ref="BR78:BS78"/>
    <mergeCell ref="BT78:BU78"/>
    <mergeCell ref="BV78:BW78"/>
    <mergeCell ref="BX78:CC78"/>
    <mergeCell ref="AZ78:BA78"/>
    <mergeCell ref="BB78:BC78"/>
    <mergeCell ref="BD78:BE78"/>
    <mergeCell ref="BF78:BG78"/>
    <mergeCell ref="BH78:BI78"/>
    <mergeCell ref="BJ78:BK78"/>
    <mergeCell ref="AF78:AN78"/>
    <mergeCell ref="AO78:AP78"/>
    <mergeCell ref="AQ78:AS78"/>
    <mergeCell ref="AT78:AU78"/>
    <mergeCell ref="AV78:AW78"/>
    <mergeCell ref="AX78:AY78"/>
    <mergeCell ref="CF79:CU79"/>
    <mergeCell ref="CV79:CZ79"/>
    <mergeCell ref="A80:B80"/>
    <mergeCell ref="C80:F80"/>
    <mergeCell ref="G80:J80"/>
    <mergeCell ref="K80:O80"/>
    <mergeCell ref="P80:V80"/>
    <mergeCell ref="W80:AE80"/>
    <mergeCell ref="AF80:AN80"/>
    <mergeCell ref="AO80:AP80"/>
    <mergeCell ref="BN79:BQ79"/>
    <mergeCell ref="BR79:BS79"/>
    <mergeCell ref="BT79:BU79"/>
    <mergeCell ref="BV79:BW79"/>
    <mergeCell ref="BX79:CC79"/>
    <mergeCell ref="CD79:CE79"/>
    <mergeCell ref="BB79:BC79"/>
    <mergeCell ref="BD79:BE79"/>
    <mergeCell ref="BF79:BG79"/>
    <mergeCell ref="BH79:BI79"/>
    <mergeCell ref="BJ79:BK79"/>
    <mergeCell ref="BL79:BM79"/>
    <mergeCell ref="AO79:AP79"/>
    <mergeCell ref="AQ79:AS79"/>
    <mergeCell ref="AT79:AU79"/>
    <mergeCell ref="AV79:AW79"/>
    <mergeCell ref="AX79:AY79"/>
    <mergeCell ref="AZ79:BA79"/>
    <mergeCell ref="CV80:CZ80"/>
    <mergeCell ref="A79:B79"/>
    <mergeCell ref="C79:F79"/>
    <mergeCell ref="G79:J79"/>
    <mergeCell ref="W81:AE81"/>
    <mergeCell ref="AF81:AN81"/>
    <mergeCell ref="AO81:AP81"/>
    <mergeCell ref="AQ81:AS81"/>
    <mergeCell ref="BR80:BS80"/>
    <mergeCell ref="BT80:BU80"/>
    <mergeCell ref="BV80:BW80"/>
    <mergeCell ref="BX80:CC80"/>
    <mergeCell ref="CD80:CE80"/>
    <mergeCell ref="CF80:CU80"/>
    <mergeCell ref="BD80:BE80"/>
    <mergeCell ref="BF80:BG80"/>
    <mergeCell ref="BH80:BI80"/>
    <mergeCell ref="BJ80:BK80"/>
    <mergeCell ref="BL80:BM80"/>
    <mergeCell ref="BN80:BQ80"/>
    <mergeCell ref="AQ80:AS80"/>
    <mergeCell ref="AT80:AU80"/>
    <mergeCell ref="AV80:AW80"/>
    <mergeCell ref="AX80:AY80"/>
    <mergeCell ref="AZ80:BA80"/>
    <mergeCell ref="BB80:BC80"/>
    <mergeCell ref="A82:B82"/>
    <mergeCell ref="C82:F82"/>
    <mergeCell ref="G82:J82"/>
    <mergeCell ref="K82:O82"/>
    <mergeCell ref="P82:V82"/>
    <mergeCell ref="W82:AE82"/>
    <mergeCell ref="BT81:BU81"/>
    <mergeCell ref="BV81:BW81"/>
    <mergeCell ref="BX81:CC81"/>
    <mergeCell ref="CD81:CE81"/>
    <mergeCell ref="CF81:CU81"/>
    <mergeCell ref="CV81:CZ81"/>
    <mergeCell ref="BF81:BG81"/>
    <mergeCell ref="BH81:BI81"/>
    <mergeCell ref="BJ81:BK81"/>
    <mergeCell ref="BL81:BM81"/>
    <mergeCell ref="BN81:BQ81"/>
    <mergeCell ref="BR81:BS81"/>
    <mergeCell ref="AT81:AU81"/>
    <mergeCell ref="AV81:AW81"/>
    <mergeCell ref="AX81:AY81"/>
    <mergeCell ref="AZ81:BA81"/>
    <mergeCell ref="BB81:BC81"/>
    <mergeCell ref="BD81:BE81"/>
    <mergeCell ref="CD82:CE82"/>
    <mergeCell ref="CF82:CU82"/>
    <mergeCell ref="CV82:CZ82"/>
    <mergeCell ref="A81:B81"/>
    <mergeCell ref="C81:F81"/>
    <mergeCell ref="G81:J81"/>
    <mergeCell ref="K81:O81"/>
    <mergeCell ref="P81:V81"/>
    <mergeCell ref="K83:O83"/>
    <mergeCell ref="P83:V83"/>
    <mergeCell ref="W83:AE83"/>
    <mergeCell ref="AF83:AN83"/>
    <mergeCell ref="BL82:BM82"/>
    <mergeCell ref="BN82:BQ82"/>
    <mergeCell ref="BR82:BS82"/>
    <mergeCell ref="BT82:BU82"/>
    <mergeCell ref="BV82:BW82"/>
    <mergeCell ref="BX82:CC82"/>
    <mergeCell ref="AZ82:BA82"/>
    <mergeCell ref="BB82:BC82"/>
    <mergeCell ref="BD82:BE82"/>
    <mergeCell ref="BF82:BG82"/>
    <mergeCell ref="BH82:BI82"/>
    <mergeCell ref="BJ82:BK82"/>
    <mergeCell ref="AF82:AN82"/>
    <mergeCell ref="AO82:AP82"/>
    <mergeCell ref="AQ82:AS82"/>
    <mergeCell ref="AT82:AU82"/>
    <mergeCell ref="AV82:AW82"/>
    <mergeCell ref="AX82:AY82"/>
    <mergeCell ref="CF83:CU83"/>
    <mergeCell ref="CV83:CZ83"/>
    <mergeCell ref="A84:B84"/>
    <mergeCell ref="C84:F84"/>
    <mergeCell ref="G84:J84"/>
    <mergeCell ref="K84:O84"/>
    <mergeCell ref="P84:V84"/>
    <mergeCell ref="W84:AE84"/>
    <mergeCell ref="AF84:AN84"/>
    <mergeCell ref="AO84:AP84"/>
    <mergeCell ref="BN83:BQ83"/>
    <mergeCell ref="BR83:BS83"/>
    <mergeCell ref="BT83:BU83"/>
    <mergeCell ref="BV83:BW83"/>
    <mergeCell ref="BX83:CC83"/>
    <mergeCell ref="CD83:CE83"/>
    <mergeCell ref="BB83:BC83"/>
    <mergeCell ref="BD83:BE83"/>
    <mergeCell ref="BF83:BG83"/>
    <mergeCell ref="BH83:BI83"/>
    <mergeCell ref="BJ83:BK83"/>
    <mergeCell ref="BL83:BM83"/>
    <mergeCell ref="AO83:AP83"/>
    <mergeCell ref="AQ83:AS83"/>
    <mergeCell ref="AT83:AU83"/>
    <mergeCell ref="AV83:AW83"/>
    <mergeCell ref="AX83:AY83"/>
    <mergeCell ref="AZ83:BA83"/>
    <mergeCell ref="CV84:CZ84"/>
    <mergeCell ref="A83:B83"/>
    <mergeCell ref="C83:F83"/>
    <mergeCell ref="G83:J83"/>
    <mergeCell ref="W85:AE85"/>
    <mergeCell ref="AF85:AN85"/>
    <mergeCell ref="AO85:AP85"/>
    <mergeCell ref="AQ85:AS85"/>
    <mergeCell ref="BR84:BS84"/>
    <mergeCell ref="BT84:BU84"/>
    <mergeCell ref="BV84:BW84"/>
    <mergeCell ref="BX84:CC84"/>
    <mergeCell ref="CD84:CE84"/>
    <mergeCell ref="CF84:CU84"/>
    <mergeCell ref="BD84:BE84"/>
    <mergeCell ref="BF84:BG84"/>
    <mergeCell ref="BH84:BI84"/>
    <mergeCell ref="BJ84:BK84"/>
    <mergeCell ref="BL84:BM84"/>
    <mergeCell ref="BN84:BQ84"/>
    <mergeCell ref="AQ84:AS84"/>
    <mergeCell ref="AT84:AU84"/>
    <mergeCell ref="AV84:AW84"/>
    <mergeCell ref="AX84:AY84"/>
    <mergeCell ref="AZ84:BA84"/>
    <mergeCell ref="BB84:BC84"/>
    <mergeCell ref="A86:B86"/>
    <mergeCell ref="C86:F86"/>
    <mergeCell ref="G86:J86"/>
    <mergeCell ref="K86:O86"/>
    <mergeCell ref="P86:V86"/>
    <mergeCell ref="W86:AE86"/>
    <mergeCell ref="BT85:BU85"/>
    <mergeCell ref="BV85:BW85"/>
    <mergeCell ref="BX85:CC85"/>
    <mergeCell ref="CD85:CE85"/>
    <mergeCell ref="CF85:CU85"/>
    <mergeCell ref="CV85:CZ85"/>
    <mergeCell ref="BF85:BG85"/>
    <mergeCell ref="BH85:BI85"/>
    <mergeCell ref="BJ85:BK85"/>
    <mergeCell ref="BL85:BM85"/>
    <mergeCell ref="BN85:BQ85"/>
    <mergeCell ref="BR85:BS85"/>
    <mergeCell ref="AT85:AU85"/>
    <mergeCell ref="AV85:AW85"/>
    <mergeCell ref="AX85:AY85"/>
    <mergeCell ref="AZ85:BA85"/>
    <mergeCell ref="BB85:BC85"/>
    <mergeCell ref="BD85:BE85"/>
    <mergeCell ref="CD86:CE86"/>
    <mergeCell ref="CF86:CU86"/>
    <mergeCell ref="CV86:CZ86"/>
    <mergeCell ref="A85:B85"/>
    <mergeCell ref="C85:F85"/>
    <mergeCell ref="G85:J85"/>
    <mergeCell ref="K85:O85"/>
    <mergeCell ref="P85:V85"/>
    <mergeCell ref="K87:O87"/>
    <mergeCell ref="P87:V87"/>
    <mergeCell ref="W87:AE87"/>
    <mergeCell ref="AF87:AN87"/>
    <mergeCell ref="BL86:BM86"/>
    <mergeCell ref="BN86:BQ86"/>
    <mergeCell ref="BR86:BS86"/>
    <mergeCell ref="BT86:BU86"/>
    <mergeCell ref="BV86:BW86"/>
    <mergeCell ref="BX86:CC86"/>
    <mergeCell ref="AZ86:BA86"/>
    <mergeCell ref="BB86:BC86"/>
    <mergeCell ref="BD86:BE86"/>
    <mergeCell ref="BF86:BG86"/>
    <mergeCell ref="BH86:BI86"/>
    <mergeCell ref="BJ86:BK86"/>
    <mergeCell ref="AF86:AN86"/>
    <mergeCell ref="AO86:AP86"/>
    <mergeCell ref="AQ86:AS86"/>
    <mergeCell ref="AT86:AU86"/>
    <mergeCell ref="AV86:AW86"/>
    <mergeCell ref="AX86:AY86"/>
    <mergeCell ref="CF87:CU87"/>
    <mergeCell ref="CV87:CZ87"/>
    <mergeCell ref="A88:B88"/>
    <mergeCell ref="C88:F88"/>
    <mergeCell ref="G88:J88"/>
    <mergeCell ref="K88:O88"/>
    <mergeCell ref="P88:V88"/>
    <mergeCell ref="W88:AE88"/>
    <mergeCell ref="AF88:AN88"/>
    <mergeCell ref="AO88:AP88"/>
    <mergeCell ref="BN87:BQ87"/>
    <mergeCell ref="BR87:BS87"/>
    <mergeCell ref="BT87:BU87"/>
    <mergeCell ref="BV87:BW87"/>
    <mergeCell ref="BX87:CC87"/>
    <mergeCell ref="CD87:CE87"/>
    <mergeCell ref="BB87:BC87"/>
    <mergeCell ref="BD87:BE87"/>
    <mergeCell ref="BF87:BG87"/>
    <mergeCell ref="BH87:BI87"/>
    <mergeCell ref="BJ87:BK87"/>
    <mergeCell ref="BL87:BM87"/>
    <mergeCell ref="AO87:AP87"/>
    <mergeCell ref="AQ87:AS87"/>
    <mergeCell ref="AT87:AU87"/>
    <mergeCell ref="AV87:AW87"/>
    <mergeCell ref="AX87:AY87"/>
    <mergeCell ref="AZ87:BA87"/>
    <mergeCell ref="CV88:CZ88"/>
    <mergeCell ref="A87:B87"/>
    <mergeCell ref="C87:F87"/>
    <mergeCell ref="G87:J87"/>
    <mergeCell ref="W89:AE89"/>
    <mergeCell ref="AF89:AN89"/>
    <mergeCell ref="AO89:AP89"/>
    <mergeCell ref="AQ89:AS89"/>
    <mergeCell ref="BR88:BS88"/>
    <mergeCell ref="BT88:BU88"/>
    <mergeCell ref="BV88:BW88"/>
    <mergeCell ref="BX88:CC88"/>
    <mergeCell ref="CD88:CE88"/>
    <mergeCell ref="CF88:CU88"/>
    <mergeCell ref="BD88:BE88"/>
    <mergeCell ref="BF88:BG88"/>
    <mergeCell ref="BH88:BI88"/>
    <mergeCell ref="BJ88:BK88"/>
    <mergeCell ref="BL88:BM88"/>
    <mergeCell ref="BN88:BQ88"/>
    <mergeCell ref="AQ88:AS88"/>
    <mergeCell ref="AT88:AU88"/>
    <mergeCell ref="AV88:AW88"/>
    <mergeCell ref="AX88:AY88"/>
    <mergeCell ref="AZ88:BA88"/>
    <mergeCell ref="BB88:BC88"/>
    <mergeCell ref="A90:B90"/>
    <mergeCell ref="C90:F90"/>
    <mergeCell ref="G90:J90"/>
    <mergeCell ref="K90:O90"/>
    <mergeCell ref="P90:V90"/>
    <mergeCell ref="W90:AE90"/>
    <mergeCell ref="BT89:BU89"/>
    <mergeCell ref="BV89:BW89"/>
    <mergeCell ref="BX89:CC89"/>
    <mergeCell ref="CD89:CE89"/>
    <mergeCell ref="CF89:CU89"/>
    <mergeCell ref="CV89:CZ89"/>
    <mergeCell ref="BF89:BG89"/>
    <mergeCell ref="BH89:BI89"/>
    <mergeCell ref="BJ89:BK89"/>
    <mergeCell ref="BL89:BM89"/>
    <mergeCell ref="BN89:BQ89"/>
    <mergeCell ref="BR89:BS89"/>
    <mergeCell ref="AT89:AU89"/>
    <mergeCell ref="AV89:AW89"/>
    <mergeCell ref="AX89:AY89"/>
    <mergeCell ref="AZ89:BA89"/>
    <mergeCell ref="BB89:BC89"/>
    <mergeCell ref="BD89:BE89"/>
    <mergeCell ref="CD90:CE90"/>
    <mergeCell ref="CF90:CU90"/>
    <mergeCell ref="CV90:CZ90"/>
    <mergeCell ref="A89:B89"/>
    <mergeCell ref="C89:F89"/>
    <mergeCell ref="G89:J89"/>
    <mergeCell ref="K89:O89"/>
    <mergeCell ref="P89:V89"/>
    <mergeCell ref="K91:O91"/>
    <mergeCell ref="P91:V91"/>
    <mergeCell ref="W91:AE91"/>
    <mergeCell ref="AF91:AN91"/>
    <mergeCell ref="BL90:BM90"/>
    <mergeCell ref="BN90:BQ90"/>
    <mergeCell ref="BR90:BS90"/>
    <mergeCell ref="BT90:BU90"/>
    <mergeCell ref="BV90:BW90"/>
    <mergeCell ref="BX90:CC90"/>
    <mergeCell ref="AZ90:BA90"/>
    <mergeCell ref="BB90:BC90"/>
    <mergeCell ref="BD90:BE90"/>
    <mergeCell ref="BF90:BG90"/>
    <mergeCell ref="BH90:BI90"/>
    <mergeCell ref="BJ90:BK90"/>
    <mergeCell ref="AF90:AN90"/>
    <mergeCell ref="AO90:AP90"/>
    <mergeCell ref="AQ90:AS90"/>
    <mergeCell ref="AT90:AU90"/>
    <mergeCell ref="AV90:AW90"/>
    <mergeCell ref="AX90:AY90"/>
    <mergeCell ref="CF91:CU91"/>
    <mergeCell ref="CV91:CZ91"/>
    <mergeCell ref="A92:B92"/>
    <mergeCell ref="C92:F92"/>
    <mergeCell ref="G92:J92"/>
    <mergeCell ref="K92:O92"/>
    <mergeCell ref="P92:V92"/>
    <mergeCell ref="W92:AE92"/>
    <mergeCell ref="AF92:AN92"/>
    <mergeCell ref="AO92:AP92"/>
    <mergeCell ref="BN91:BQ91"/>
    <mergeCell ref="BR91:BS91"/>
    <mergeCell ref="BT91:BU91"/>
    <mergeCell ref="BV91:BW91"/>
    <mergeCell ref="BX91:CC91"/>
    <mergeCell ref="CD91:CE91"/>
    <mergeCell ref="BB91:BC91"/>
    <mergeCell ref="BD91:BE91"/>
    <mergeCell ref="BF91:BG91"/>
    <mergeCell ref="BH91:BI91"/>
    <mergeCell ref="BJ91:BK91"/>
    <mergeCell ref="BL91:BM91"/>
    <mergeCell ref="AO91:AP91"/>
    <mergeCell ref="AQ91:AS91"/>
    <mergeCell ref="AT91:AU91"/>
    <mergeCell ref="AV91:AW91"/>
    <mergeCell ref="AX91:AY91"/>
    <mergeCell ref="AZ91:BA91"/>
    <mergeCell ref="CV92:CZ92"/>
    <mergeCell ref="A91:B91"/>
    <mergeCell ref="C91:F91"/>
    <mergeCell ref="G91:J91"/>
    <mergeCell ref="A93:B93"/>
    <mergeCell ref="C93:F93"/>
    <mergeCell ref="G93:J93"/>
    <mergeCell ref="K93:O93"/>
    <mergeCell ref="P93:V93"/>
    <mergeCell ref="W93:AE93"/>
    <mergeCell ref="AF93:AN93"/>
    <mergeCell ref="AO93:AP93"/>
    <mergeCell ref="AQ93:AS93"/>
    <mergeCell ref="BR92:BS92"/>
    <mergeCell ref="BT92:BU92"/>
    <mergeCell ref="BV92:BW92"/>
    <mergeCell ref="BX92:CC92"/>
    <mergeCell ref="CD92:CE92"/>
    <mergeCell ref="CF92:CU92"/>
    <mergeCell ref="BD92:BE92"/>
    <mergeCell ref="BF92:BG92"/>
    <mergeCell ref="BH92:BI92"/>
    <mergeCell ref="BJ92:BK92"/>
    <mergeCell ref="BL92:BM92"/>
    <mergeCell ref="BN92:BQ92"/>
    <mergeCell ref="AQ92:AS92"/>
    <mergeCell ref="AT92:AU92"/>
    <mergeCell ref="AV92:AW92"/>
    <mergeCell ref="AX92:AY92"/>
    <mergeCell ref="AZ92:BA92"/>
    <mergeCell ref="BB92:BC92"/>
    <mergeCell ref="BT93:BU93"/>
    <mergeCell ref="BV93:BW93"/>
    <mergeCell ref="BX93:CC93"/>
    <mergeCell ref="CD93:CE93"/>
    <mergeCell ref="CF93:CU93"/>
    <mergeCell ref="A95:B95"/>
    <mergeCell ref="C95:F95"/>
    <mergeCell ref="G95:J95"/>
    <mergeCell ref="K95:O95"/>
    <mergeCell ref="P95:V95"/>
    <mergeCell ref="W95:AE95"/>
    <mergeCell ref="AF95:AN95"/>
    <mergeCell ref="BL94:BM94"/>
    <mergeCell ref="BN94:BQ94"/>
    <mergeCell ref="BR94:BS94"/>
    <mergeCell ref="BT94:BU94"/>
    <mergeCell ref="BV94:BW94"/>
    <mergeCell ref="BX94:CC94"/>
    <mergeCell ref="AZ94:BA94"/>
    <mergeCell ref="BB94:BC94"/>
    <mergeCell ref="BD94:BE94"/>
    <mergeCell ref="CD94:CE94"/>
    <mergeCell ref="AV95:AW95"/>
    <mergeCell ref="AX95:AY95"/>
    <mergeCell ref="AZ95:BA95"/>
    <mergeCell ref="AF94:AN94"/>
    <mergeCell ref="AO94:AP94"/>
    <mergeCell ref="AQ94:AS94"/>
    <mergeCell ref="A94:B94"/>
    <mergeCell ref="C94:F94"/>
    <mergeCell ref="G94:J94"/>
    <mergeCell ref="K94:O94"/>
    <mergeCell ref="P94:V94"/>
    <mergeCell ref="W94:AE94"/>
    <mergeCell ref="CV93:CZ93"/>
    <mergeCell ref="BF93:BG93"/>
    <mergeCell ref="BH93:BI93"/>
    <mergeCell ref="BJ93:BK93"/>
    <mergeCell ref="BL93:BM93"/>
    <mergeCell ref="BN93:BQ93"/>
    <mergeCell ref="BR93:BS93"/>
    <mergeCell ref="AT93:AU93"/>
    <mergeCell ref="AV93:AW93"/>
    <mergeCell ref="AX93:AY93"/>
    <mergeCell ref="AZ93:BA93"/>
    <mergeCell ref="BB93:BC93"/>
    <mergeCell ref="BD93:BE93"/>
    <mergeCell ref="CF94:CU94"/>
    <mergeCell ref="CV94:CZ94"/>
    <mergeCell ref="BF94:BG94"/>
    <mergeCell ref="BH94:BI94"/>
    <mergeCell ref="BJ94:BK94"/>
    <mergeCell ref="AT94:AU94"/>
    <mergeCell ref="AV94:AW94"/>
    <mergeCell ref="AX94:AY94"/>
    <mergeCell ref="CF95:CU95"/>
    <mergeCell ref="CV95:CZ95"/>
    <mergeCell ref="BN95:BQ95"/>
    <mergeCell ref="BR95:BS95"/>
    <mergeCell ref="BT95:BU95"/>
    <mergeCell ref="BV95:BW95"/>
    <mergeCell ref="BX95:CC95"/>
    <mergeCell ref="CD95:CE95"/>
    <mergeCell ref="BB95:BC95"/>
    <mergeCell ref="BD95:BE95"/>
    <mergeCell ref="BF95:BG95"/>
    <mergeCell ref="BH95:BI95"/>
    <mergeCell ref="BJ95:BK95"/>
    <mergeCell ref="BL95:BM95"/>
    <mergeCell ref="AO95:AP95"/>
    <mergeCell ref="AQ95:AS95"/>
    <mergeCell ref="AT95:AU95"/>
  </mergeCells>
  <phoneticPr fontId="3"/>
  <conditionalFormatting sqref="BT26:BU33 BT38:BU95">
    <cfRule type="containsBlanks" dxfId="3" priority="3" stopIfTrue="1">
      <formula>LEN(TRIM(BT26))=0</formula>
    </cfRule>
    <cfRule type="cellIs" dxfId="2" priority="4" stopIfTrue="1" operator="lessThanOrEqual">
      <formula>2</formula>
    </cfRule>
  </conditionalFormatting>
  <conditionalFormatting sqref="BT34:BU37">
    <cfRule type="containsBlanks" dxfId="1" priority="1" stopIfTrue="1">
      <formula>LEN(TRIM(BT34))=0</formula>
    </cfRule>
    <cfRule type="cellIs" dxfId="0" priority="2" stopIfTrue="1" operator="lessThanOrEqual">
      <formula>2</formula>
    </cfRule>
  </conditionalFormatting>
  <pageMargins left="0.4" right="0.55000000000000004" top="0.43" bottom="0.54" header="0.21" footer="0.28000000000000003"/>
  <pageSetup paperSize="9" scale="42" orientation="landscape" horizontalDpi="4294967292" vertic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DB125"/>
  <sheetViews>
    <sheetView zoomScale="85" zoomScaleNormal="85" zoomScaleSheetLayoutView="100" workbookViewId="0"/>
  </sheetViews>
  <sheetFormatPr defaultColWidth="13" defaultRowHeight="13" x14ac:dyDescent="0.2"/>
  <cols>
    <col min="1" max="65" width="2.36328125" customWidth="1"/>
    <col min="66" max="104" width="3.08984375" style="43" customWidth="1"/>
    <col min="105" max="119" width="2.36328125" customWidth="1"/>
  </cols>
  <sheetData>
    <row r="1" spans="1:106" ht="19" x14ac:dyDescent="0.3">
      <c r="A1" s="5" t="s">
        <v>9</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6"/>
      <c r="DB1" s="6"/>
    </row>
    <row r="2" spans="1:106" x14ac:dyDescent="0.2">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6"/>
      <c r="DB2" s="6"/>
    </row>
    <row r="3" spans="1:106" x14ac:dyDescent="0.2">
      <c r="A3" s="245" t="s">
        <v>14</v>
      </c>
      <c r="B3" s="245"/>
      <c r="C3" s="245"/>
      <c r="D3" s="245"/>
      <c r="E3" s="245"/>
      <c r="F3" s="419" t="s">
        <v>346</v>
      </c>
      <c r="G3" s="244"/>
      <c r="H3" s="244"/>
      <c r="I3" s="244"/>
      <c r="J3" s="244"/>
      <c r="K3" s="244"/>
      <c r="L3" s="244"/>
      <c r="M3" s="244"/>
      <c r="N3" s="244"/>
      <c r="O3" s="244"/>
      <c r="P3" s="244"/>
      <c r="Q3" s="244"/>
      <c r="R3" s="244"/>
      <c r="S3" s="244"/>
      <c r="T3" s="244"/>
      <c r="U3" s="244"/>
      <c r="V3" s="244"/>
      <c r="W3" s="244"/>
      <c r="X3" s="6"/>
      <c r="Y3" s="6"/>
      <c r="Z3" s="6"/>
      <c r="AA3" s="6"/>
      <c r="AB3" s="6" t="s">
        <v>5</v>
      </c>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CU3" s="41"/>
      <c r="CV3" s="41"/>
      <c r="CW3" s="41"/>
      <c r="CX3" s="41"/>
      <c r="CY3" s="41"/>
      <c r="CZ3" s="41"/>
      <c r="DA3" s="6"/>
      <c r="DB3" s="6"/>
    </row>
    <row r="4" spans="1:106" x14ac:dyDescent="0.2">
      <c r="A4" s="245" t="s">
        <v>15</v>
      </c>
      <c r="B4" s="245"/>
      <c r="C4" s="245"/>
      <c r="D4" s="245"/>
      <c r="E4" s="245"/>
      <c r="F4" s="438" t="s">
        <v>367</v>
      </c>
      <c r="G4" s="244"/>
      <c r="H4" s="244"/>
      <c r="I4" s="244"/>
      <c r="J4" s="244"/>
      <c r="K4" s="244"/>
      <c r="L4" s="244"/>
      <c r="M4" s="244"/>
      <c r="N4" s="244"/>
      <c r="O4" s="244"/>
      <c r="P4" s="244"/>
      <c r="Q4" s="244"/>
      <c r="R4" s="244"/>
      <c r="S4" s="244"/>
      <c r="T4" s="244"/>
      <c r="U4" s="244"/>
      <c r="V4" s="244"/>
      <c r="W4" s="244"/>
      <c r="X4" s="6"/>
      <c r="Y4" s="6"/>
      <c r="Z4" s="6"/>
      <c r="AA4" s="6"/>
      <c r="AB4" s="6" t="s">
        <v>6</v>
      </c>
      <c r="AC4" s="6" t="s">
        <v>7</v>
      </c>
      <c r="AD4" s="6"/>
      <c r="AE4" s="6"/>
      <c r="AF4" s="6"/>
      <c r="AG4" s="6"/>
      <c r="AH4" s="6"/>
      <c r="AI4" s="6"/>
      <c r="AJ4" s="6"/>
      <c r="AK4" s="6"/>
      <c r="AL4" s="6"/>
      <c r="AM4" s="6"/>
      <c r="AN4" s="6"/>
      <c r="AO4" s="6"/>
      <c r="AP4" s="6"/>
      <c r="AQ4" s="6"/>
      <c r="AR4" s="6"/>
      <c r="AS4" s="6"/>
      <c r="AT4" s="6"/>
      <c r="AU4" s="7"/>
      <c r="AV4" s="7"/>
      <c r="AW4" s="6"/>
      <c r="AX4" s="6"/>
      <c r="AY4" s="6"/>
      <c r="AZ4" s="6"/>
      <c r="BA4" s="6"/>
      <c r="BB4" s="6"/>
      <c r="BC4" s="6"/>
      <c r="BD4" s="6"/>
      <c r="BE4" s="6"/>
      <c r="BF4" s="6"/>
      <c r="BG4" s="6"/>
      <c r="BH4" s="6"/>
      <c r="BI4" s="6"/>
      <c r="BJ4" s="6"/>
      <c r="BK4" s="6"/>
      <c r="BL4" s="6"/>
      <c r="BM4" s="6"/>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6"/>
      <c r="DB4" s="6"/>
    </row>
    <row r="5" spans="1:106" x14ac:dyDescent="0.2">
      <c r="A5" s="245" t="s">
        <v>16</v>
      </c>
      <c r="B5" s="245"/>
      <c r="C5" s="245"/>
      <c r="D5" s="245"/>
      <c r="E5" s="245"/>
      <c r="F5" s="419" t="s">
        <v>348</v>
      </c>
      <c r="G5" s="244"/>
      <c r="H5" s="244"/>
      <c r="I5" s="244"/>
      <c r="J5" s="244"/>
      <c r="K5" s="244"/>
      <c r="L5" s="244"/>
      <c r="M5" s="244"/>
      <c r="N5" s="244"/>
      <c r="O5" s="244"/>
      <c r="P5" s="244"/>
      <c r="Q5" s="244"/>
      <c r="R5" s="244"/>
      <c r="S5" s="244"/>
      <c r="T5" s="244"/>
      <c r="U5" s="244"/>
      <c r="V5" s="244"/>
      <c r="W5" s="244"/>
      <c r="X5" s="6"/>
      <c r="Y5" s="6"/>
      <c r="Z5" s="6"/>
      <c r="AA5" s="6"/>
      <c r="AB5" s="6"/>
      <c r="AC5" s="6" t="s">
        <v>10</v>
      </c>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6"/>
      <c r="DB5" s="6"/>
    </row>
    <row r="6" spans="1:106" x14ac:dyDescent="0.2">
      <c r="A6" s="245" t="s">
        <v>30</v>
      </c>
      <c r="B6" s="245"/>
      <c r="C6" s="245"/>
      <c r="D6" s="245"/>
      <c r="E6" s="245"/>
      <c r="F6" s="503"/>
      <c r="G6" s="504"/>
      <c r="H6" s="504"/>
      <c r="I6" s="504"/>
      <c r="J6" s="504"/>
      <c r="K6" s="504"/>
      <c r="L6" s="504"/>
      <c r="M6" s="504"/>
      <c r="N6" s="504"/>
      <c r="O6" s="504"/>
      <c r="P6" s="504"/>
      <c r="Q6" s="504"/>
      <c r="R6" s="504"/>
      <c r="S6" s="504"/>
      <c r="T6" s="504"/>
      <c r="U6" s="504"/>
      <c r="V6" s="504"/>
      <c r="W6" s="505"/>
      <c r="X6" s="6"/>
      <c r="Y6" s="6"/>
      <c r="Z6" s="6"/>
      <c r="AA6" s="6"/>
      <c r="AB6" s="6"/>
      <c r="AC6" s="6" t="s">
        <v>8</v>
      </c>
      <c r="AD6" s="6"/>
      <c r="AE6" s="6"/>
      <c r="AF6" s="6"/>
      <c r="AG6" s="6"/>
      <c r="AH6" s="6"/>
      <c r="AI6" s="6"/>
      <c r="AJ6" s="6"/>
      <c r="AK6" s="6"/>
      <c r="AL6" s="6"/>
      <c r="AM6" s="6"/>
      <c r="AN6" s="6"/>
      <c r="AO6" s="6"/>
      <c r="AP6" s="6"/>
      <c r="AQ6" s="6"/>
      <c r="AR6" s="6"/>
      <c r="AS6" s="6"/>
      <c r="AT6" s="6"/>
      <c r="AU6" s="8"/>
      <c r="AV6" s="8"/>
      <c r="AW6" s="6"/>
      <c r="AX6" s="6"/>
      <c r="AY6" s="6"/>
      <c r="AZ6" s="6"/>
      <c r="BA6" s="6"/>
      <c r="BB6" s="6"/>
      <c r="BC6" s="6"/>
      <c r="BD6" s="6"/>
      <c r="BE6" s="6"/>
      <c r="BF6" s="6"/>
      <c r="BG6" s="6"/>
      <c r="BH6" s="6"/>
      <c r="BI6" s="6"/>
      <c r="BJ6" s="6"/>
      <c r="BK6" s="6"/>
      <c r="BL6" s="6"/>
      <c r="BM6" s="6"/>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6"/>
      <c r="DB6" s="6"/>
    </row>
    <row r="7" spans="1:106" x14ac:dyDescent="0.2">
      <c r="A7" s="245" t="s">
        <v>126</v>
      </c>
      <c r="B7" s="245"/>
      <c r="C7" s="245"/>
      <c r="D7" s="245"/>
      <c r="E7" s="245"/>
      <c r="F7" s="503"/>
      <c r="G7" s="504"/>
      <c r="H7" s="504"/>
      <c r="I7" s="504"/>
      <c r="J7" s="504"/>
      <c r="K7" s="504"/>
      <c r="L7" s="504"/>
      <c r="M7" s="504"/>
      <c r="N7" s="504"/>
      <c r="O7" s="504"/>
      <c r="P7" s="504"/>
      <c r="Q7" s="504"/>
      <c r="R7" s="504"/>
      <c r="S7" s="504"/>
      <c r="T7" s="504"/>
      <c r="U7" s="504"/>
      <c r="V7" s="504"/>
      <c r="W7" s="505"/>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6"/>
      <c r="DB7" s="6"/>
    </row>
    <row r="8" spans="1:106" x14ac:dyDescent="0.2">
      <c r="A8" s="245" t="s">
        <v>31</v>
      </c>
      <c r="B8" s="245"/>
      <c r="C8" s="245"/>
      <c r="D8" s="245"/>
      <c r="E8" s="245"/>
      <c r="F8" s="244"/>
      <c r="G8" s="244"/>
      <c r="H8" s="244"/>
      <c r="I8" s="244"/>
      <c r="J8" s="244"/>
      <c r="K8" s="244"/>
      <c r="L8" s="244"/>
      <c r="M8" s="244"/>
      <c r="N8" s="244"/>
      <c r="O8" s="244"/>
      <c r="P8" s="244"/>
      <c r="Q8" s="244"/>
      <c r="R8" s="244"/>
      <c r="S8" s="244"/>
      <c r="T8" s="244"/>
      <c r="U8" s="244"/>
      <c r="V8" s="244"/>
      <c r="W8" s="244"/>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6"/>
      <c r="DB8" s="6"/>
    </row>
    <row r="9" spans="1:106" ht="13.5" thickBot="1" x14ac:dyDescent="0.25">
      <c r="A9" s="245" t="s">
        <v>32</v>
      </c>
      <c r="B9" s="245"/>
      <c r="C9" s="245"/>
      <c r="D9" s="245"/>
      <c r="E9" s="245"/>
      <c r="F9" s="506"/>
      <c r="G9" s="507"/>
      <c r="H9" s="507"/>
      <c r="I9" s="507"/>
      <c r="J9" s="507"/>
      <c r="K9" s="507"/>
      <c r="L9" s="507"/>
      <c r="M9" s="507"/>
      <c r="N9" s="508"/>
      <c r="O9" s="506" t="s">
        <v>128</v>
      </c>
      <c r="P9" s="507"/>
      <c r="Q9" s="508"/>
      <c r="R9" s="509"/>
      <c r="S9" s="510"/>
      <c r="T9" s="510"/>
      <c r="U9" s="510"/>
      <c r="V9" s="510"/>
      <c r="W9" s="511"/>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6"/>
      <c r="DB9" s="6"/>
    </row>
    <row r="10" spans="1:106" x14ac:dyDescent="0.2">
      <c r="A10" s="439" t="s">
        <v>33</v>
      </c>
      <c r="B10" s="439"/>
      <c r="C10" s="439"/>
      <c r="D10" s="439"/>
      <c r="E10" s="439"/>
      <c r="F10" s="502"/>
      <c r="G10" s="502"/>
      <c r="H10" s="502"/>
      <c r="I10" s="502"/>
      <c r="J10" s="502"/>
      <c r="K10" s="502"/>
      <c r="L10" s="502"/>
      <c r="M10" s="502"/>
      <c r="N10" s="502"/>
      <c r="O10" s="502"/>
      <c r="P10" s="502"/>
      <c r="Q10" s="502"/>
      <c r="R10" s="502"/>
      <c r="S10" s="502"/>
      <c r="T10" s="502"/>
      <c r="U10" s="502"/>
      <c r="V10" s="502"/>
      <c r="W10" s="502"/>
      <c r="X10" s="6"/>
      <c r="Y10" s="6"/>
      <c r="Z10" s="6"/>
      <c r="AA10" s="6"/>
      <c r="AB10" s="6"/>
      <c r="AC10" s="512" t="s">
        <v>209</v>
      </c>
      <c r="AD10" s="513"/>
      <c r="AE10" s="513"/>
      <c r="AF10" s="513"/>
      <c r="AG10" s="513"/>
      <c r="AH10" s="513"/>
      <c r="AI10" s="513"/>
      <c r="AJ10" s="513"/>
      <c r="AK10" s="513"/>
      <c r="AL10" s="513"/>
      <c r="AM10" s="513"/>
      <c r="AN10" s="513"/>
      <c r="AO10" s="513"/>
      <c r="AP10" s="513"/>
      <c r="AQ10" s="513"/>
      <c r="AR10" s="513"/>
      <c r="AS10" s="513"/>
      <c r="AT10" s="514"/>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6"/>
      <c r="DB10" s="6"/>
    </row>
    <row r="11" spans="1:106" x14ac:dyDescent="0.2">
      <c r="A11" s="245" t="s">
        <v>34</v>
      </c>
      <c r="B11" s="245"/>
      <c r="C11" s="245"/>
      <c r="D11" s="245"/>
      <c r="E11" s="245"/>
      <c r="F11" s="244"/>
      <c r="G11" s="244"/>
      <c r="H11" s="244"/>
      <c r="I11" s="244"/>
      <c r="J11" s="244"/>
      <c r="K11" s="244"/>
      <c r="L11" s="244"/>
      <c r="M11" s="244"/>
      <c r="N11" s="244"/>
      <c r="O11" s="244"/>
      <c r="P11" s="244"/>
      <c r="Q11" s="244"/>
      <c r="R11" s="244"/>
      <c r="S11" s="244"/>
      <c r="T11" s="244"/>
      <c r="U11" s="244"/>
      <c r="V11" s="244"/>
      <c r="W11" s="244"/>
      <c r="X11" s="6"/>
      <c r="Y11" s="6"/>
      <c r="Z11" s="6"/>
      <c r="AA11" s="6"/>
      <c r="AB11" s="6"/>
      <c r="AC11" s="515"/>
      <c r="AD11" s="516"/>
      <c r="AE11" s="516"/>
      <c r="AF11" s="516"/>
      <c r="AG11" s="516"/>
      <c r="AH11" s="516"/>
      <c r="AI11" s="516"/>
      <c r="AJ11" s="516"/>
      <c r="AK11" s="516"/>
      <c r="AL11" s="516"/>
      <c r="AM11" s="516"/>
      <c r="AN11" s="516"/>
      <c r="AO11" s="516"/>
      <c r="AP11" s="516"/>
      <c r="AQ11" s="516"/>
      <c r="AR11" s="516"/>
      <c r="AS11" s="516"/>
      <c r="AT11" s="517"/>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6"/>
      <c r="DB11" s="6"/>
    </row>
    <row r="12" spans="1:106" x14ac:dyDescent="0.2">
      <c r="A12" s="245" t="s">
        <v>35</v>
      </c>
      <c r="B12" s="245"/>
      <c r="C12" s="245"/>
      <c r="D12" s="245"/>
      <c r="E12" s="245"/>
      <c r="F12" s="244"/>
      <c r="G12" s="244"/>
      <c r="H12" s="244"/>
      <c r="I12" s="244"/>
      <c r="J12" s="244"/>
      <c r="K12" s="244"/>
      <c r="L12" s="244"/>
      <c r="M12" s="244"/>
      <c r="N12" s="244"/>
      <c r="O12" s="244"/>
      <c r="P12" s="244"/>
      <c r="Q12" s="244"/>
      <c r="R12" s="244"/>
      <c r="S12" s="244"/>
      <c r="T12" s="244"/>
      <c r="U12" s="244"/>
      <c r="V12" s="244"/>
      <c r="W12" s="244"/>
      <c r="X12" s="6"/>
      <c r="Y12" s="6"/>
      <c r="Z12" s="6"/>
      <c r="AA12" s="6"/>
      <c r="AB12" s="6"/>
      <c r="AC12" s="515"/>
      <c r="AD12" s="516"/>
      <c r="AE12" s="516"/>
      <c r="AF12" s="516"/>
      <c r="AG12" s="516"/>
      <c r="AH12" s="516"/>
      <c r="AI12" s="516"/>
      <c r="AJ12" s="516"/>
      <c r="AK12" s="516"/>
      <c r="AL12" s="516"/>
      <c r="AM12" s="516"/>
      <c r="AN12" s="516"/>
      <c r="AO12" s="516"/>
      <c r="AP12" s="516"/>
      <c r="AQ12" s="516"/>
      <c r="AR12" s="516"/>
      <c r="AS12" s="516"/>
      <c r="AT12" s="517"/>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6"/>
      <c r="DB12" s="6"/>
    </row>
    <row r="13" spans="1:106" x14ac:dyDescent="0.2">
      <c r="A13" s="245" t="s">
        <v>36</v>
      </c>
      <c r="B13" s="245"/>
      <c r="C13" s="245"/>
      <c r="D13" s="245"/>
      <c r="E13" s="245"/>
      <c r="F13" s="244"/>
      <c r="G13" s="244"/>
      <c r="H13" s="244"/>
      <c r="I13" s="244"/>
      <c r="J13" s="244"/>
      <c r="K13" s="244"/>
      <c r="L13" s="244"/>
      <c r="M13" s="244"/>
      <c r="N13" s="244"/>
      <c r="O13" s="244"/>
      <c r="P13" s="244"/>
      <c r="Q13" s="244"/>
      <c r="R13" s="244"/>
      <c r="S13" s="244"/>
      <c r="T13" s="244"/>
      <c r="U13" s="244"/>
      <c r="V13" s="244"/>
      <c r="W13" s="244"/>
      <c r="X13" s="7"/>
      <c r="Y13" s="7"/>
      <c r="Z13" s="7"/>
      <c r="AA13" s="7"/>
      <c r="AB13" s="7"/>
      <c r="AC13" s="515"/>
      <c r="AD13" s="516"/>
      <c r="AE13" s="516"/>
      <c r="AF13" s="516"/>
      <c r="AG13" s="516"/>
      <c r="AH13" s="516"/>
      <c r="AI13" s="516"/>
      <c r="AJ13" s="516"/>
      <c r="AK13" s="516"/>
      <c r="AL13" s="516"/>
      <c r="AM13" s="516"/>
      <c r="AN13" s="516"/>
      <c r="AO13" s="516"/>
      <c r="AP13" s="516"/>
      <c r="AQ13" s="516"/>
      <c r="AR13" s="516"/>
      <c r="AS13" s="516"/>
      <c r="AT13" s="517"/>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6"/>
      <c r="DB13" s="6"/>
    </row>
    <row r="14" spans="1:106" x14ac:dyDescent="0.2">
      <c r="A14" s="245" t="s">
        <v>37</v>
      </c>
      <c r="B14" s="245"/>
      <c r="C14" s="245"/>
      <c r="D14" s="245"/>
      <c r="E14" s="245"/>
      <c r="F14" s="502"/>
      <c r="G14" s="502"/>
      <c r="H14" s="502"/>
      <c r="I14" s="502"/>
      <c r="J14" s="502"/>
      <c r="K14" s="502"/>
      <c r="L14" s="502"/>
      <c r="M14" s="502"/>
      <c r="N14" s="502"/>
      <c r="O14" s="502"/>
      <c r="P14" s="502"/>
      <c r="Q14" s="502"/>
      <c r="R14" s="502"/>
      <c r="S14" s="502"/>
      <c r="T14" s="502"/>
      <c r="U14" s="502"/>
      <c r="V14" s="502"/>
      <c r="W14" s="502"/>
      <c r="X14" s="7"/>
      <c r="Y14" s="7"/>
      <c r="Z14" s="7"/>
      <c r="AA14" s="7"/>
      <c r="AB14" s="7"/>
      <c r="AC14" s="515"/>
      <c r="AD14" s="516"/>
      <c r="AE14" s="516"/>
      <c r="AF14" s="516"/>
      <c r="AG14" s="516"/>
      <c r="AH14" s="516"/>
      <c r="AI14" s="516"/>
      <c r="AJ14" s="516"/>
      <c r="AK14" s="516"/>
      <c r="AL14" s="516"/>
      <c r="AM14" s="516"/>
      <c r="AN14" s="516"/>
      <c r="AO14" s="516"/>
      <c r="AP14" s="516"/>
      <c r="AQ14" s="516"/>
      <c r="AR14" s="516"/>
      <c r="AS14" s="516"/>
      <c r="AT14" s="517"/>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6"/>
      <c r="DB14" s="6"/>
    </row>
    <row r="15" spans="1:106" x14ac:dyDescent="0.2">
      <c r="A15" s="245" t="s">
        <v>38</v>
      </c>
      <c r="B15" s="245"/>
      <c r="C15" s="245"/>
      <c r="D15" s="245"/>
      <c r="E15" s="245"/>
      <c r="F15" s="244"/>
      <c r="G15" s="244"/>
      <c r="H15" s="244"/>
      <c r="I15" s="244"/>
      <c r="J15" s="244"/>
      <c r="K15" s="244"/>
      <c r="L15" s="244"/>
      <c r="M15" s="244"/>
      <c r="N15" s="244"/>
      <c r="O15" s="244"/>
      <c r="P15" s="244"/>
      <c r="Q15" s="244"/>
      <c r="R15" s="244"/>
      <c r="S15" s="244"/>
      <c r="T15" s="244"/>
      <c r="U15" s="244"/>
      <c r="V15" s="244"/>
      <c r="W15" s="244"/>
      <c r="X15" s="7"/>
      <c r="Y15" s="7"/>
      <c r="Z15" s="7"/>
      <c r="AA15" s="7"/>
      <c r="AB15" s="6"/>
      <c r="AC15" s="515"/>
      <c r="AD15" s="516"/>
      <c r="AE15" s="516"/>
      <c r="AF15" s="516"/>
      <c r="AG15" s="516"/>
      <c r="AH15" s="516"/>
      <c r="AI15" s="516"/>
      <c r="AJ15" s="516"/>
      <c r="AK15" s="516"/>
      <c r="AL15" s="516"/>
      <c r="AM15" s="516"/>
      <c r="AN15" s="516"/>
      <c r="AO15" s="516"/>
      <c r="AP15" s="516"/>
      <c r="AQ15" s="516"/>
      <c r="AR15" s="516"/>
      <c r="AS15" s="516"/>
      <c r="AT15" s="517"/>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6"/>
      <c r="DB15" s="6"/>
    </row>
    <row r="16" spans="1:106" ht="13.5" thickBot="1" x14ac:dyDescent="0.25">
      <c r="A16" s="245" t="s">
        <v>39</v>
      </c>
      <c r="B16" s="245"/>
      <c r="C16" s="245"/>
      <c r="D16" s="245"/>
      <c r="E16" s="245"/>
      <c r="F16" s="244"/>
      <c r="G16" s="244"/>
      <c r="H16" s="244"/>
      <c r="I16" s="244"/>
      <c r="J16" s="244"/>
      <c r="K16" s="244"/>
      <c r="L16" s="244"/>
      <c r="M16" s="244"/>
      <c r="N16" s="244"/>
      <c r="O16" s="244"/>
      <c r="P16" s="244"/>
      <c r="Q16" s="244"/>
      <c r="R16" s="244"/>
      <c r="S16" s="244"/>
      <c r="T16" s="244"/>
      <c r="U16" s="244"/>
      <c r="V16" s="244"/>
      <c r="W16" s="244"/>
      <c r="X16" s="7"/>
      <c r="Y16" s="7"/>
      <c r="Z16" s="7"/>
      <c r="AA16" s="7"/>
      <c r="AB16" s="6"/>
      <c r="AC16" s="518"/>
      <c r="AD16" s="519"/>
      <c r="AE16" s="519"/>
      <c r="AF16" s="519"/>
      <c r="AG16" s="519"/>
      <c r="AH16" s="519"/>
      <c r="AI16" s="519"/>
      <c r="AJ16" s="519"/>
      <c r="AK16" s="519"/>
      <c r="AL16" s="519"/>
      <c r="AM16" s="519"/>
      <c r="AN16" s="519"/>
      <c r="AO16" s="519"/>
      <c r="AP16" s="519"/>
      <c r="AQ16" s="519"/>
      <c r="AR16" s="519"/>
      <c r="AS16" s="519"/>
      <c r="AT16" s="520"/>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41"/>
      <c r="BW16" s="41"/>
      <c r="BX16" s="41"/>
      <c r="BY16" s="41"/>
      <c r="BZ16" s="41"/>
      <c r="CA16" s="41"/>
      <c r="CB16" s="41"/>
      <c r="CC16" s="41"/>
      <c r="CD16" s="41"/>
      <c r="CE16" s="41"/>
      <c r="CF16" s="41"/>
      <c r="CG16" s="41"/>
      <c r="CH16" s="41"/>
      <c r="CI16" s="41"/>
      <c r="CJ16" s="41"/>
      <c r="CK16" s="41"/>
      <c r="CL16" s="41"/>
      <c r="CM16" s="41"/>
      <c r="CN16" s="41"/>
      <c r="CO16" s="41"/>
      <c r="CP16" s="41"/>
      <c r="CQ16" s="41"/>
      <c r="CR16" s="41"/>
      <c r="CS16" s="41"/>
      <c r="CT16" s="41"/>
      <c r="CU16" s="41"/>
      <c r="CV16" s="41"/>
      <c r="CW16" s="41"/>
      <c r="CX16" s="41"/>
      <c r="CY16" s="41"/>
      <c r="CZ16" s="41"/>
      <c r="DA16" s="6"/>
      <c r="DB16" s="6"/>
    </row>
    <row r="17" spans="1:106" x14ac:dyDescent="0.2">
      <c r="A17" s="245" t="s">
        <v>40</v>
      </c>
      <c r="B17" s="245"/>
      <c r="C17" s="245"/>
      <c r="D17" s="245"/>
      <c r="E17" s="245"/>
      <c r="F17" s="244"/>
      <c r="G17" s="244"/>
      <c r="H17" s="244"/>
      <c r="I17" s="244"/>
      <c r="J17" s="244"/>
      <c r="K17" s="244"/>
      <c r="L17" s="244"/>
      <c r="M17" s="244"/>
      <c r="N17" s="244"/>
      <c r="O17" s="244"/>
      <c r="P17" s="244"/>
      <c r="Q17" s="244"/>
      <c r="R17" s="244"/>
      <c r="S17" s="244"/>
      <c r="T17" s="244"/>
      <c r="U17" s="244"/>
      <c r="V17" s="244"/>
      <c r="W17" s="244"/>
      <c r="X17" s="7"/>
      <c r="Y17" s="7"/>
      <c r="Z17" s="7"/>
      <c r="AA17" s="7"/>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41"/>
      <c r="BW17" s="41"/>
      <c r="BX17" s="41"/>
      <c r="BY17" s="41"/>
      <c r="BZ17" s="41"/>
      <c r="CA17" s="41"/>
      <c r="CB17" s="41"/>
      <c r="CC17" s="41"/>
      <c r="CD17" s="41"/>
      <c r="CE17" s="41"/>
      <c r="CF17" s="41"/>
      <c r="CG17" s="41"/>
      <c r="CH17" s="41"/>
      <c r="CI17" s="41"/>
      <c r="CJ17" s="41"/>
      <c r="CK17" s="41"/>
      <c r="CL17" s="41"/>
      <c r="CM17" s="41"/>
      <c r="CN17" s="41"/>
      <c r="CO17" s="41"/>
      <c r="CP17" s="41"/>
      <c r="CQ17" s="41"/>
      <c r="CR17" s="41"/>
      <c r="CS17" s="41"/>
      <c r="CT17" s="41"/>
      <c r="CU17" s="41"/>
      <c r="CV17" s="41"/>
      <c r="CW17" s="41"/>
      <c r="CX17" s="41"/>
      <c r="CY17" s="41"/>
      <c r="CZ17" s="41"/>
      <c r="DA17" s="6"/>
      <c r="DB17" s="6"/>
    </row>
    <row r="18" spans="1:106" ht="13.5" thickBot="1" x14ac:dyDescent="0.25">
      <c r="A18" s="245" t="s">
        <v>41</v>
      </c>
      <c r="B18" s="245"/>
      <c r="C18" s="245"/>
      <c r="D18" s="245"/>
      <c r="E18" s="245"/>
      <c r="F18" s="501"/>
      <c r="G18" s="502"/>
      <c r="H18" s="502"/>
      <c r="I18" s="502"/>
      <c r="J18" s="502"/>
      <c r="K18" s="502"/>
      <c r="L18" s="502"/>
      <c r="M18" s="502"/>
      <c r="N18" s="502"/>
      <c r="O18" s="502"/>
      <c r="P18" s="502"/>
      <c r="Q18" s="502"/>
      <c r="R18" s="502"/>
      <c r="S18" s="502"/>
      <c r="T18" s="502"/>
      <c r="U18" s="502"/>
      <c r="V18" s="502"/>
      <c r="W18" s="502"/>
      <c r="X18" s="7"/>
      <c r="Y18" s="7"/>
      <c r="Z18" s="7"/>
      <c r="AA18" s="7"/>
      <c r="AB18" s="7"/>
      <c r="AC18" s="7"/>
      <c r="AD18" s="7"/>
      <c r="AE18" s="7"/>
      <c r="AF18" s="7"/>
      <c r="AG18" s="7"/>
      <c r="AH18" s="7"/>
      <c r="AI18" s="7"/>
      <c r="AJ18" s="7"/>
      <c r="AK18" s="7"/>
      <c r="AL18" s="7"/>
      <c r="AM18" s="7"/>
      <c r="AN18" s="7"/>
      <c r="AO18" s="7"/>
      <c r="AP18" s="7"/>
      <c r="AQ18" s="7"/>
      <c r="AR18" s="7"/>
      <c r="AS18" s="7"/>
      <c r="AT18" s="7"/>
      <c r="AU18" s="7"/>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41"/>
      <c r="BW18" s="41"/>
      <c r="BX18" s="41"/>
      <c r="BY18" s="41"/>
      <c r="BZ18" s="41"/>
      <c r="CA18" s="41"/>
      <c r="CB18" s="41"/>
      <c r="CC18" s="41"/>
      <c r="CD18" s="41"/>
      <c r="CE18" s="41"/>
      <c r="CF18" s="41"/>
      <c r="CG18" s="41"/>
      <c r="CH18" s="41"/>
      <c r="CI18" s="41"/>
      <c r="CJ18" s="41"/>
      <c r="CK18" s="41"/>
      <c r="CL18" s="41"/>
      <c r="CM18" s="41"/>
      <c r="CN18" s="41"/>
      <c r="CO18" s="41"/>
      <c r="CP18" s="41"/>
      <c r="CQ18" s="41"/>
      <c r="CR18" s="41"/>
      <c r="CS18" s="41"/>
      <c r="CT18" s="41"/>
      <c r="CU18" s="41"/>
      <c r="CV18" s="41"/>
      <c r="CW18" s="41"/>
      <c r="CX18" s="41"/>
      <c r="CY18" s="41"/>
      <c r="CZ18" s="41"/>
      <c r="DA18" s="6"/>
      <c r="DB18" s="6"/>
    </row>
    <row r="19" spans="1:106" x14ac:dyDescent="0.2">
      <c r="A19" s="7"/>
      <c r="B19" s="7"/>
      <c r="C19" s="7"/>
      <c r="D19" s="7"/>
      <c r="E19" s="7"/>
      <c r="F19" s="11"/>
      <c r="G19" s="11"/>
      <c r="H19" s="11"/>
      <c r="I19" s="11"/>
      <c r="J19" s="11"/>
      <c r="K19" s="11"/>
      <c r="L19" s="11"/>
      <c r="M19" s="11"/>
      <c r="N19" s="11"/>
      <c r="O19" s="11"/>
      <c r="P19" s="11"/>
      <c r="Q19" s="11"/>
      <c r="R19" s="11"/>
      <c r="S19" s="11"/>
      <c r="T19" s="11"/>
      <c r="U19" s="11"/>
      <c r="V19" s="11"/>
      <c r="W19" s="11"/>
      <c r="X19" s="7"/>
      <c r="Y19" s="7"/>
      <c r="Z19" s="7"/>
      <c r="AA19" s="7"/>
      <c r="AB19" s="7"/>
      <c r="AC19" s="440" t="s">
        <v>358</v>
      </c>
      <c r="AD19" s="441"/>
      <c r="AE19" s="441"/>
      <c r="AF19" s="442"/>
      <c r="AG19" s="449" t="s">
        <v>359</v>
      </c>
      <c r="AH19" s="441"/>
      <c r="AI19" s="441"/>
      <c r="AJ19" s="441"/>
      <c r="AK19" s="442"/>
      <c r="AL19" s="452"/>
      <c r="AM19" s="453"/>
      <c r="AN19" s="453"/>
      <c r="AO19" s="454"/>
      <c r="AP19" s="461">
        <f>AL19*1500</f>
        <v>0</v>
      </c>
      <c r="AQ19" s="462"/>
      <c r="AR19" s="462"/>
      <c r="AS19" s="462"/>
      <c r="AT19" s="463"/>
      <c r="AU19" s="6"/>
      <c r="AV19" s="6"/>
      <c r="AW19" s="6"/>
      <c r="AX19" s="6"/>
      <c r="AY19" s="6"/>
      <c r="AZ19" s="6"/>
      <c r="BA19" s="6"/>
      <c r="BB19" s="6"/>
      <c r="BC19" s="6"/>
      <c r="BD19" s="6"/>
      <c r="BE19" s="6"/>
      <c r="BF19" s="6"/>
      <c r="BG19" s="6"/>
      <c r="BH19" s="6"/>
      <c r="BI19" s="6"/>
      <c r="BJ19" s="6"/>
      <c r="BK19" s="6"/>
      <c r="BL19" s="6"/>
      <c r="BM19" s="6"/>
      <c r="BN19" s="6"/>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6"/>
      <c r="DB19" s="6"/>
    </row>
    <row r="20" spans="1:106" x14ac:dyDescent="0.2">
      <c r="A20" s="245" t="s">
        <v>42</v>
      </c>
      <c r="B20" s="245"/>
      <c r="C20" s="245"/>
      <c r="D20" s="245"/>
      <c r="E20" s="245"/>
      <c r="F20" s="244"/>
      <c r="G20" s="244"/>
      <c r="H20" s="244"/>
      <c r="I20" s="244"/>
      <c r="J20" s="244"/>
      <c r="K20" s="244"/>
      <c r="L20" s="244"/>
      <c r="M20" s="244"/>
      <c r="N20" s="244"/>
      <c r="O20" s="244"/>
      <c r="P20" s="244"/>
      <c r="Q20" s="244"/>
      <c r="R20" s="244"/>
      <c r="S20" s="244"/>
      <c r="T20" s="244"/>
      <c r="U20" s="244"/>
      <c r="V20" s="244"/>
      <c r="W20" s="244"/>
      <c r="X20" s="7"/>
      <c r="Y20" s="7"/>
      <c r="Z20" s="7"/>
      <c r="AA20" s="7"/>
      <c r="AB20" s="7"/>
      <c r="AC20" s="443"/>
      <c r="AD20" s="444"/>
      <c r="AE20" s="444"/>
      <c r="AF20" s="445"/>
      <c r="AG20" s="450"/>
      <c r="AH20" s="444"/>
      <c r="AI20" s="444"/>
      <c r="AJ20" s="444"/>
      <c r="AK20" s="445"/>
      <c r="AL20" s="455"/>
      <c r="AM20" s="456"/>
      <c r="AN20" s="456"/>
      <c r="AO20" s="457"/>
      <c r="AP20" s="464"/>
      <c r="AQ20" s="465"/>
      <c r="AR20" s="465"/>
      <c r="AS20" s="465"/>
      <c r="AT20" s="466"/>
      <c r="AU20" s="6"/>
      <c r="AV20" s="6"/>
      <c r="AW20" s="6"/>
      <c r="AX20" s="9"/>
      <c r="AY20" s="9"/>
      <c r="AZ20" s="6"/>
      <c r="BA20" s="6"/>
      <c r="BB20" s="6"/>
      <c r="BC20" s="6"/>
      <c r="BD20" s="6"/>
      <c r="BE20" s="6"/>
      <c r="BF20" s="6"/>
      <c r="BG20" s="6"/>
      <c r="BH20" s="6"/>
      <c r="BI20" s="6"/>
      <c r="BJ20" s="6"/>
      <c r="BK20" s="6"/>
      <c r="BL20" s="6"/>
      <c r="BM20" s="6"/>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6"/>
      <c r="DB20" s="6"/>
    </row>
    <row r="21" spans="1:106" ht="13.5" thickBot="1" x14ac:dyDescent="0.25">
      <c r="A21" s="245" t="s">
        <v>43</v>
      </c>
      <c r="B21" s="245"/>
      <c r="C21" s="245"/>
      <c r="D21" s="245"/>
      <c r="E21" s="245"/>
      <c r="F21" s="244"/>
      <c r="G21" s="244"/>
      <c r="H21" s="244"/>
      <c r="I21" s="244"/>
      <c r="J21" s="244"/>
      <c r="K21" s="244"/>
      <c r="L21" s="244"/>
      <c r="M21" s="244"/>
      <c r="N21" s="244"/>
      <c r="O21" s="244"/>
      <c r="P21" s="244"/>
      <c r="Q21" s="244"/>
      <c r="R21" s="244"/>
      <c r="S21" s="244"/>
      <c r="T21" s="244"/>
      <c r="U21" s="244"/>
      <c r="V21" s="244"/>
      <c r="W21" s="244"/>
      <c r="X21" s="7"/>
      <c r="Y21" s="7"/>
      <c r="Z21" s="7"/>
      <c r="AA21" s="7"/>
      <c r="AB21" s="7"/>
      <c r="AC21" s="446"/>
      <c r="AD21" s="447"/>
      <c r="AE21" s="447"/>
      <c r="AF21" s="448"/>
      <c r="AG21" s="451"/>
      <c r="AH21" s="447"/>
      <c r="AI21" s="447"/>
      <c r="AJ21" s="447"/>
      <c r="AK21" s="448"/>
      <c r="AL21" s="458"/>
      <c r="AM21" s="459"/>
      <c r="AN21" s="459"/>
      <c r="AO21" s="460"/>
      <c r="AP21" s="467"/>
      <c r="AQ21" s="468"/>
      <c r="AR21" s="468"/>
      <c r="AS21" s="468"/>
      <c r="AT21" s="469"/>
      <c r="AU21" s="6"/>
      <c r="AV21" s="6"/>
      <c r="AW21" s="6"/>
      <c r="AX21" s="9"/>
      <c r="AY21" s="9"/>
      <c r="AZ21" s="6"/>
      <c r="BA21" s="6"/>
      <c r="BB21" s="6"/>
      <c r="BC21" s="6"/>
      <c r="BD21" s="6"/>
      <c r="BE21" s="6"/>
      <c r="BF21" s="6"/>
      <c r="BG21" s="6"/>
      <c r="BH21" s="6"/>
      <c r="BI21" s="6"/>
      <c r="BJ21" s="6"/>
      <c r="BK21" s="6"/>
      <c r="BL21" s="6"/>
      <c r="BM21" s="6"/>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6"/>
      <c r="DB21" s="6"/>
    </row>
    <row r="22" spans="1:106" ht="13.5" thickBot="1" x14ac:dyDescent="0.25">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42"/>
      <c r="BO22" s="42"/>
      <c r="BP22" s="42"/>
      <c r="BQ22" s="42"/>
      <c r="BR22" s="42"/>
      <c r="BS22" s="42"/>
      <c r="BT22" s="42"/>
      <c r="BU22" s="42"/>
      <c r="BV22" s="42" t="s">
        <v>196</v>
      </c>
      <c r="BW22" s="42"/>
      <c r="BX22" s="42"/>
      <c r="BY22" s="42"/>
      <c r="BZ22" s="42"/>
      <c r="CA22" s="42"/>
      <c r="CB22" s="42"/>
      <c r="CC22" s="42"/>
      <c r="CD22" s="42" t="s">
        <v>197</v>
      </c>
      <c r="CE22" s="42"/>
      <c r="CF22" s="42"/>
      <c r="CG22" s="42"/>
      <c r="CH22" s="42"/>
      <c r="CI22" s="42"/>
      <c r="CJ22" s="42"/>
      <c r="CK22" s="42"/>
      <c r="CL22" s="42"/>
      <c r="CM22" s="42"/>
      <c r="CN22" s="42"/>
      <c r="CO22" s="42"/>
      <c r="CP22" s="42"/>
      <c r="CQ22" s="42"/>
      <c r="CR22" s="42"/>
      <c r="CS22" s="42"/>
      <c r="CT22" s="42"/>
      <c r="CU22" s="42"/>
      <c r="CV22" s="42"/>
      <c r="CW22" s="42"/>
      <c r="CX22" s="42"/>
      <c r="CY22" s="42"/>
      <c r="CZ22" s="71" t="s">
        <v>198</v>
      </c>
      <c r="DA22" s="6"/>
      <c r="DB22" s="6"/>
    </row>
    <row r="23" spans="1:106" ht="13.5" customHeight="1" x14ac:dyDescent="0.2">
      <c r="A23" s="402" t="s">
        <v>44</v>
      </c>
      <c r="B23" s="243"/>
      <c r="C23" s="242" t="s">
        <v>309</v>
      </c>
      <c r="D23" s="243"/>
      <c r="E23" s="243"/>
      <c r="F23" s="243"/>
      <c r="G23" s="242" t="s">
        <v>341</v>
      </c>
      <c r="H23" s="243"/>
      <c r="I23" s="243"/>
      <c r="J23" s="243"/>
      <c r="K23" s="247" t="s">
        <v>310</v>
      </c>
      <c r="L23" s="243"/>
      <c r="M23" s="243"/>
      <c r="N23" s="243"/>
      <c r="O23" s="243"/>
      <c r="P23" s="242" t="s">
        <v>342</v>
      </c>
      <c r="Q23" s="249"/>
      <c r="R23" s="249"/>
      <c r="S23" s="249"/>
      <c r="T23" s="249"/>
      <c r="U23" s="249"/>
      <c r="V23" s="249"/>
      <c r="W23" s="232" t="s">
        <v>311</v>
      </c>
      <c r="X23" s="233"/>
      <c r="Y23" s="233"/>
      <c r="Z23" s="233"/>
      <c r="AA23" s="233"/>
      <c r="AB23" s="233"/>
      <c r="AC23" s="233"/>
      <c r="AD23" s="233"/>
      <c r="AE23" s="234"/>
      <c r="AF23" s="249" t="s">
        <v>49</v>
      </c>
      <c r="AG23" s="249"/>
      <c r="AH23" s="249"/>
      <c r="AI23" s="249"/>
      <c r="AJ23" s="249"/>
      <c r="AK23" s="249"/>
      <c r="AL23" s="249"/>
      <c r="AM23" s="249"/>
      <c r="AN23" s="249"/>
      <c r="AO23" s="249" t="s">
        <v>50</v>
      </c>
      <c r="AP23" s="249"/>
      <c r="AQ23" s="249" t="s">
        <v>51</v>
      </c>
      <c r="AR23" s="249"/>
      <c r="AS23" s="249"/>
      <c r="AT23" s="249"/>
      <c r="AU23" s="249"/>
      <c r="AV23" s="249"/>
      <c r="AW23" s="249"/>
      <c r="AX23" s="249" t="s">
        <v>127</v>
      </c>
      <c r="AY23" s="249"/>
      <c r="AZ23" s="382" t="s">
        <v>22</v>
      </c>
      <c r="BA23" s="383"/>
      <c r="BB23" s="383"/>
      <c r="BC23" s="383"/>
      <c r="BD23" s="383"/>
      <c r="BE23" s="383"/>
      <c r="BF23" s="383"/>
      <c r="BG23" s="383"/>
      <c r="BH23" s="383"/>
      <c r="BI23" s="383"/>
      <c r="BJ23" s="383"/>
      <c r="BK23" s="383"/>
      <c r="BL23" s="383"/>
      <c r="BM23" s="384"/>
      <c r="BN23" s="110" t="s">
        <v>117</v>
      </c>
      <c r="BO23" s="111"/>
      <c r="BP23" s="111"/>
      <c r="BQ23" s="111"/>
      <c r="BR23" s="111"/>
      <c r="BS23" s="111"/>
      <c r="BT23" s="111"/>
      <c r="BU23" s="112"/>
      <c r="BV23" s="193" t="s">
        <v>160</v>
      </c>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2"/>
      <c r="DA23" s="6"/>
      <c r="DB23" s="6"/>
    </row>
    <row r="24" spans="1:106" x14ac:dyDescent="0.2">
      <c r="A24" s="403"/>
      <c r="B24" s="245"/>
      <c r="C24" s="244"/>
      <c r="D24" s="245"/>
      <c r="E24" s="245"/>
      <c r="F24" s="245"/>
      <c r="G24" s="244"/>
      <c r="H24" s="245"/>
      <c r="I24" s="245"/>
      <c r="J24" s="245"/>
      <c r="K24" s="248"/>
      <c r="L24" s="245"/>
      <c r="M24" s="245"/>
      <c r="N24" s="245"/>
      <c r="O24" s="245"/>
      <c r="P24" s="244"/>
      <c r="Q24" s="244"/>
      <c r="R24" s="244"/>
      <c r="S24" s="244"/>
      <c r="T24" s="244"/>
      <c r="U24" s="244"/>
      <c r="V24" s="244"/>
      <c r="W24" s="235"/>
      <c r="X24" s="236"/>
      <c r="Y24" s="236"/>
      <c r="Z24" s="236"/>
      <c r="AA24" s="236"/>
      <c r="AB24" s="236"/>
      <c r="AC24" s="236"/>
      <c r="AD24" s="236"/>
      <c r="AE24" s="237"/>
      <c r="AF24" s="244"/>
      <c r="AG24" s="244"/>
      <c r="AH24" s="244"/>
      <c r="AI24" s="244"/>
      <c r="AJ24" s="244"/>
      <c r="AK24" s="244"/>
      <c r="AL24" s="244"/>
      <c r="AM24" s="244"/>
      <c r="AN24" s="244"/>
      <c r="AO24" s="244"/>
      <c r="AP24" s="244"/>
      <c r="AQ24" s="244" t="s">
        <v>52</v>
      </c>
      <c r="AR24" s="244"/>
      <c r="AS24" s="244"/>
      <c r="AT24" s="244" t="s">
        <v>53</v>
      </c>
      <c r="AU24" s="244"/>
      <c r="AV24" s="244" t="s">
        <v>54</v>
      </c>
      <c r="AW24" s="244"/>
      <c r="AX24" s="244"/>
      <c r="AY24" s="244"/>
      <c r="AZ24" s="244" t="s">
        <v>18</v>
      </c>
      <c r="BA24" s="244"/>
      <c r="BB24" s="244" t="s">
        <v>19</v>
      </c>
      <c r="BC24" s="244"/>
      <c r="BD24" s="244"/>
      <c r="BE24" s="244"/>
      <c r="BF24" s="244" t="s">
        <v>21</v>
      </c>
      <c r="BG24" s="244"/>
      <c r="BH24" s="244"/>
      <c r="BI24" s="244"/>
      <c r="BJ24" s="417" t="s">
        <v>120</v>
      </c>
      <c r="BK24" s="417"/>
      <c r="BL24" s="417"/>
      <c r="BM24" s="418"/>
      <c r="BN24" s="378" t="s">
        <v>118</v>
      </c>
      <c r="BO24" s="379"/>
      <c r="BP24" s="379"/>
      <c r="BQ24" s="380"/>
      <c r="BR24" s="381" t="s">
        <v>117</v>
      </c>
      <c r="BS24" s="114"/>
      <c r="BT24" s="114"/>
      <c r="BU24" s="115"/>
      <c r="BV24" s="194" t="s">
        <v>135</v>
      </c>
      <c r="BW24" s="195"/>
      <c r="BX24" s="198" t="s">
        <v>123</v>
      </c>
      <c r="BY24" s="198"/>
      <c r="BZ24" s="198"/>
      <c r="CA24" s="198"/>
      <c r="CB24" s="198"/>
      <c r="CC24" s="195"/>
      <c r="CD24" s="200" t="s">
        <v>124</v>
      </c>
      <c r="CE24" s="201"/>
      <c r="CF24" s="200" t="s">
        <v>125</v>
      </c>
      <c r="CG24" s="204"/>
      <c r="CH24" s="204"/>
      <c r="CI24" s="204"/>
      <c r="CJ24" s="204"/>
      <c r="CK24" s="204"/>
      <c r="CL24" s="204"/>
      <c r="CM24" s="204"/>
      <c r="CN24" s="204"/>
      <c r="CO24" s="204"/>
      <c r="CP24" s="204"/>
      <c r="CQ24" s="204"/>
      <c r="CR24" s="204"/>
      <c r="CS24" s="204"/>
      <c r="CT24" s="204"/>
      <c r="CU24" s="201"/>
      <c r="CV24" s="204" t="s">
        <v>126</v>
      </c>
      <c r="CW24" s="204"/>
      <c r="CX24" s="204"/>
      <c r="CY24" s="204"/>
      <c r="CZ24" s="206"/>
      <c r="DA24" s="6"/>
      <c r="DB24" s="6"/>
    </row>
    <row r="25" spans="1:106" ht="13.5" thickBot="1" x14ac:dyDescent="0.25">
      <c r="A25" s="404"/>
      <c r="B25" s="246"/>
      <c r="C25" s="246"/>
      <c r="D25" s="246"/>
      <c r="E25" s="246"/>
      <c r="F25" s="246"/>
      <c r="G25" s="246"/>
      <c r="H25" s="246"/>
      <c r="I25" s="246"/>
      <c r="J25" s="246"/>
      <c r="K25" s="246"/>
      <c r="L25" s="246"/>
      <c r="M25" s="246"/>
      <c r="N25" s="246"/>
      <c r="O25" s="246"/>
      <c r="P25" s="250"/>
      <c r="Q25" s="250"/>
      <c r="R25" s="250"/>
      <c r="S25" s="250"/>
      <c r="T25" s="250"/>
      <c r="U25" s="250"/>
      <c r="V25" s="250"/>
      <c r="W25" s="238"/>
      <c r="X25" s="239"/>
      <c r="Y25" s="239"/>
      <c r="Z25" s="239"/>
      <c r="AA25" s="239"/>
      <c r="AB25" s="239"/>
      <c r="AC25" s="239"/>
      <c r="AD25" s="239"/>
      <c r="AE25" s="240"/>
      <c r="AF25" s="250"/>
      <c r="AG25" s="250"/>
      <c r="AH25" s="250"/>
      <c r="AI25" s="250"/>
      <c r="AJ25" s="250"/>
      <c r="AK25" s="250"/>
      <c r="AL25" s="250"/>
      <c r="AM25" s="250"/>
      <c r="AN25" s="250"/>
      <c r="AO25" s="250"/>
      <c r="AP25" s="250"/>
      <c r="AQ25" s="250"/>
      <c r="AR25" s="250"/>
      <c r="AS25" s="250"/>
      <c r="AT25" s="250"/>
      <c r="AU25" s="250"/>
      <c r="AV25" s="250"/>
      <c r="AW25" s="250"/>
      <c r="AX25" s="250"/>
      <c r="AY25" s="250"/>
      <c r="AZ25" s="391" t="s">
        <v>17</v>
      </c>
      <c r="BA25" s="250"/>
      <c r="BB25" s="391" t="s">
        <v>20</v>
      </c>
      <c r="BC25" s="250"/>
      <c r="BD25" s="12" t="s">
        <v>17</v>
      </c>
      <c r="BE25" s="13"/>
      <c r="BF25" s="391" t="s">
        <v>20</v>
      </c>
      <c r="BG25" s="250"/>
      <c r="BH25" s="12" t="s">
        <v>17</v>
      </c>
      <c r="BI25" s="13"/>
      <c r="BJ25" s="392" t="s">
        <v>20</v>
      </c>
      <c r="BK25" s="393"/>
      <c r="BL25" s="392" t="s">
        <v>17</v>
      </c>
      <c r="BM25" s="500"/>
      <c r="BN25" s="497" t="s">
        <v>115</v>
      </c>
      <c r="BO25" s="498"/>
      <c r="BP25" s="498"/>
      <c r="BQ25" s="499"/>
      <c r="BR25" s="413" t="s">
        <v>71</v>
      </c>
      <c r="BS25" s="414"/>
      <c r="BT25" s="415" t="s">
        <v>116</v>
      </c>
      <c r="BU25" s="416"/>
      <c r="BV25" s="196"/>
      <c r="BW25" s="197"/>
      <c r="BX25" s="199"/>
      <c r="BY25" s="199"/>
      <c r="BZ25" s="199"/>
      <c r="CA25" s="199"/>
      <c r="CB25" s="199"/>
      <c r="CC25" s="197"/>
      <c r="CD25" s="202"/>
      <c r="CE25" s="203"/>
      <c r="CF25" s="202"/>
      <c r="CG25" s="205"/>
      <c r="CH25" s="205"/>
      <c r="CI25" s="205"/>
      <c r="CJ25" s="205"/>
      <c r="CK25" s="205"/>
      <c r="CL25" s="205"/>
      <c r="CM25" s="205"/>
      <c r="CN25" s="205"/>
      <c r="CO25" s="205"/>
      <c r="CP25" s="205"/>
      <c r="CQ25" s="205"/>
      <c r="CR25" s="205"/>
      <c r="CS25" s="205"/>
      <c r="CT25" s="205"/>
      <c r="CU25" s="203"/>
      <c r="CV25" s="205"/>
      <c r="CW25" s="205"/>
      <c r="CX25" s="205"/>
      <c r="CY25" s="205"/>
      <c r="CZ25" s="207"/>
      <c r="DA25" s="6"/>
      <c r="DB25" s="6"/>
    </row>
    <row r="26" spans="1:106" ht="13.5" thickTop="1" x14ac:dyDescent="0.2">
      <c r="A26" s="406">
        <v>1</v>
      </c>
      <c r="B26" s="407"/>
      <c r="C26" s="485"/>
      <c r="D26" s="486"/>
      <c r="E26" s="486"/>
      <c r="F26" s="486"/>
      <c r="G26" s="486"/>
      <c r="H26" s="486"/>
      <c r="I26" s="486"/>
      <c r="J26" s="486"/>
      <c r="K26" s="486"/>
      <c r="L26" s="486"/>
      <c r="M26" s="486"/>
      <c r="N26" s="486"/>
      <c r="O26" s="487"/>
      <c r="P26" s="488"/>
      <c r="Q26" s="489"/>
      <c r="R26" s="489"/>
      <c r="S26" s="489"/>
      <c r="T26" s="489"/>
      <c r="U26" s="489"/>
      <c r="V26" s="489"/>
      <c r="W26" s="489"/>
      <c r="X26" s="489"/>
      <c r="Y26" s="489"/>
      <c r="Z26" s="489"/>
      <c r="AA26" s="489"/>
      <c r="AB26" s="489"/>
      <c r="AC26" s="489"/>
      <c r="AD26" s="489"/>
      <c r="AE26" s="490"/>
      <c r="AF26" s="488"/>
      <c r="AG26" s="489"/>
      <c r="AH26" s="489"/>
      <c r="AI26" s="489"/>
      <c r="AJ26" s="489"/>
      <c r="AK26" s="489"/>
      <c r="AL26" s="489"/>
      <c r="AM26" s="489"/>
      <c r="AN26" s="491"/>
      <c r="AO26" s="492"/>
      <c r="AP26" s="493"/>
      <c r="AQ26" s="494"/>
      <c r="AR26" s="495"/>
      <c r="AS26" s="495"/>
      <c r="AT26" s="495"/>
      <c r="AU26" s="495"/>
      <c r="AV26" s="495"/>
      <c r="AW26" s="493"/>
      <c r="AX26" s="492"/>
      <c r="AY26" s="493"/>
      <c r="AZ26" s="492"/>
      <c r="BA26" s="493"/>
      <c r="BB26" s="492"/>
      <c r="BC26" s="495"/>
      <c r="BD26" s="495"/>
      <c r="BE26" s="496"/>
      <c r="BF26" s="492"/>
      <c r="BG26" s="495"/>
      <c r="BH26" s="495"/>
      <c r="BI26" s="493"/>
      <c r="BJ26" s="479" t="s">
        <v>102</v>
      </c>
      <c r="BK26" s="480"/>
      <c r="BL26" s="480"/>
      <c r="BM26" s="481"/>
      <c r="BN26" s="482"/>
      <c r="BO26" s="368"/>
      <c r="BP26" s="368"/>
      <c r="BQ26" s="483"/>
      <c r="BR26" s="398"/>
      <c r="BS26" s="484"/>
      <c r="BT26" s="484"/>
      <c r="BU26" s="400"/>
      <c r="BV26" s="366"/>
      <c r="BW26" s="367"/>
      <c r="BX26" s="368"/>
      <c r="BY26" s="368"/>
      <c r="BZ26" s="368"/>
      <c r="CA26" s="368"/>
      <c r="CB26" s="368"/>
      <c r="CC26" s="367"/>
      <c r="CD26" s="396"/>
      <c r="CE26" s="397"/>
      <c r="CF26" s="396"/>
      <c r="CG26" s="398"/>
      <c r="CH26" s="398"/>
      <c r="CI26" s="398"/>
      <c r="CJ26" s="398"/>
      <c r="CK26" s="398"/>
      <c r="CL26" s="398"/>
      <c r="CM26" s="398"/>
      <c r="CN26" s="398"/>
      <c r="CO26" s="398"/>
      <c r="CP26" s="398"/>
      <c r="CQ26" s="398"/>
      <c r="CR26" s="398"/>
      <c r="CS26" s="398"/>
      <c r="CT26" s="398"/>
      <c r="CU26" s="397"/>
      <c r="CV26" s="398"/>
      <c r="CW26" s="399"/>
      <c r="CX26" s="399"/>
      <c r="CY26" s="399"/>
      <c r="CZ26" s="400"/>
      <c r="DA26" s="6"/>
      <c r="DB26" s="6"/>
    </row>
    <row r="27" spans="1:106" x14ac:dyDescent="0.2">
      <c r="A27" s="325">
        <v>2</v>
      </c>
      <c r="B27" s="326"/>
      <c r="C27" s="327"/>
      <c r="D27" s="328"/>
      <c r="E27" s="328"/>
      <c r="F27" s="328"/>
      <c r="G27" s="328"/>
      <c r="H27" s="328"/>
      <c r="I27" s="328"/>
      <c r="J27" s="328"/>
      <c r="K27" s="328"/>
      <c r="L27" s="328"/>
      <c r="M27" s="328"/>
      <c r="N27" s="328"/>
      <c r="O27" s="329"/>
      <c r="P27" s="322"/>
      <c r="Q27" s="323"/>
      <c r="R27" s="323"/>
      <c r="S27" s="323"/>
      <c r="T27" s="323"/>
      <c r="U27" s="323"/>
      <c r="V27" s="323"/>
      <c r="W27" s="330"/>
      <c r="X27" s="330"/>
      <c r="Y27" s="330"/>
      <c r="Z27" s="330"/>
      <c r="AA27" s="330"/>
      <c r="AB27" s="330"/>
      <c r="AC27" s="330"/>
      <c r="AD27" s="330"/>
      <c r="AE27" s="331"/>
      <c r="AF27" s="472"/>
      <c r="AG27" s="473"/>
      <c r="AH27" s="473"/>
      <c r="AI27" s="473"/>
      <c r="AJ27" s="473"/>
      <c r="AK27" s="473"/>
      <c r="AL27" s="473"/>
      <c r="AM27" s="473"/>
      <c r="AN27" s="474"/>
      <c r="AO27" s="475"/>
      <c r="AP27" s="476"/>
      <c r="AQ27" s="304"/>
      <c r="AR27" s="294"/>
      <c r="AS27" s="294"/>
      <c r="AT27" s="305"/>
      <c r="AU27" s="304"/>
      <c r="AV27" s="305"/>
      <c r="AW27" s="476"/>
      <c r="AX27" s="293"/>
      <c r="AY27" s="295"/>
      <c r="AZ27" s="293"/>
      <c r="BA27" s="295"/>
      <c r="BB27" s="293"/>
      <c r="BC27" s="294"/>
      <c r="BD27" s="294"/>
      <c r="BE27" s="305"/>
      <c r="BF27" s="293"/>
      <c r="BG27" s="294"/>
      <c r="BH27" s="294"/>
      <c r="BI27" s="295"/>
      <c r="BJ27" s="298" t="s">
        <v>102</v>
      </c>
      <c r="BK27" s="471"/>
      <c r="BL27" s="471"/>
      <c r="BM27" s="299"/>
      <c r="BN27" s="300"/>
      <c r="BO27" s="301"/>
      <c r="BP27" s="301"/>
      <c r="BQ27" s="302"/>
      <c r="BR27" s="290"/>
      <c r="BS27" s="303"/>
      <c r="BT27" s="303"/>
      <c r="BU27" s="292"/>
      <c r="BV27" s="320"/>
      <c r="BW27" s="321"/>
      <c r="BX27" s="301"/>
      <c r="BY27" s="301"/>
      <c r="BZ27" s="301"/>
      <c r="CA27" s="301"/>
      <c r="CB27" s="301"/>
      <c r="CC27" s="321"/>
      <c r="CD27" s="306"/>
      <c r="CE27" s="307"/>
      <c r="CF27" s="306"/>
      <c r="CG27" s="290"/>
      <c r="CH27" s="290"/>
      <c r="CI27" s="290"/>
      <c r="CJ27" s="290"/>
      <c r="CK27" s="290"/>
      <c r="CL27" s="290"/>
      <c r="CM27" s="290"/>
      <c r="CN27" s="290"/>
      <c r="CO27" s="290"/>
      <c r="CP27" s="290"/>
      <c r="CQ27" s="290"/>
      <c r="CR27" s="290"/>
      <c r="CS27" s="290"/>
      <c r="CT27" s="290"/>
      <c r="CU27" s="307"/>
      <c r="CV27" s="290"/>
      <c r="CW27" s="291"/>
      <c r="CX27" s="291"/>
      <c r="CY27" s="291"/>
      <c r="CZ27" s="292"/>
      <c r="DA27" s="6"/>
      <c r="DB27" s="6"/>
    </row>
    <row r="28" spans="1:106" x14ac:dyDescent="0.2">
      <c r="A28" s="325">
        <v>3</v>
      </c>
      <c r="B28" s="326"/>
      <c r="C28" s="327"/>
      <c r="D28" s="328"/>
      <c r="E28" s="328"/>
      <c r="F28" s="328"/>
      <c r="G28" s="328"/>
      <c r="H28" s="328"/>
      <c r="I28" s="328"/>
      <c r="J28" s="328"/>
      <c r="K28" s="328"/>
      <c r="L28" s="328"/>
      <c r="M28" s="328"/>
      <c r="N28" s="328"/>
      <c r="O28" s="329"/>
      <c r="P28" s="322"/>
      <c r="Q28" s="323"/>
      <c r="R28" s="323"/>
      <c r="S28" s="323"/>
      <c r="T28" s="323"/>
      <c r="U28" s="323"/>
      <c r="V28" s="323"/>
      <c r="W28" s="330"/>
      <c r="X28" s="330"/>
      <c r="Y28" s="330"/>
      <c r="Z28" s="330"/>
      <c r="AA28" s="330"/>
      <c r="AB28" s="330"/>
      <c r="AC28" s="330"/>
      <c r="AD28" s="330"/>
      <c r="AE28" s="331"/>
      <c r="AF28" s="472"/>
      <c r="AG28" s="473"/>
      <c r="AH28" s="473"/>
      <c r="AI28" s="473"/>
      <c r="AJ28" s="473"/>
      <c r="AK28" s="473"/>
      <c r="AL28" s="473"/>
      <c r="AM28" s="473"/>
      <c r="AN28" s="474"/>
      <c r="AO28" s="475"/>
      <c r="AP28" s="476"/>
      <c r="AQ28" s="304"/>
      <c r="AR28" s="294"/>
      <c r="AS28" s="294"/>
      <c r="AT28" s="305"/>
      <c r="AU28" s="304"/>
      <c r="AV28" s="305"/>
      <c r="AW28" s="476"/>
      <c r="AX28" s="293"/>
      <c r="AY28" s="295"/>
      <c r="AZ28" s="293"/>
      <c r="BA28" s="295"/>
      <c r="BB28" s="293"/>
      <c r="BC28" s="294"/>
      <c r="BD28" s="294"/>
      <c r="BE28" s="305"/>
      <c r="BF28" s="293"/>
      <c r="BG28" s="294"/>
      <c r="BH28" s="294"/>
      <c r="BI28" s="295"/>
      <c r="BJ28" s="298" t="s">
        <v>161</v>
      </c>
      <c r="BK28" s="471"/>
      <c r="BL28" s="471"/>
      <c r="BM28" s="299"/>
      <c r="BN28" s="300"/>
      <c r="BO28" s="301"/>
      <c r="BP28" s="301"/>
      <c r="BQ28" s="302"/>
      <c r="BR28" s="290"/>
      <c r="BS28" s="303"/>
      <c r="BT28" s="303"/>
      <c r="BU28" s="292"/>
      <c r="BV28" s="320"/>
      <c r="BW28" s="321"/>
      <c r="BX28" s="301"/>
      <c r="BY28" s="301"/>
      <c r="BZ28" s="301"/>
      <c r="CA28" s="301"/>
      <c r="CB28" s="301"/>
      <c r="CC28" s="321"/>
      <c r="CD28" s="306"/>
      <c r="CE28" s="307"/>
      <c r="CF28" s="306"/>
      <c r="CG28" s="290"/>
      <c r="CH28" s="290"/>
      <c r="CI28" s="290"/>
      <c r="CJ28" s="290"/>
      <c r="CK28" s="290"/>
      <c r="CL28" s="290"/>
      <c r="CM28" s="290"/>
      <c r="CN28" s="290"/>
      <c r="CO28" s="290"/>
      <c r="CP28" s="290"/>
      <c r="CQ28" s="290"/>
      <c r="CR28" s="290"/>
      <c r="CS28" s="290"/>
      <c r="CT28" s="290"/>
      <c r="CU28" s="307"/>
      <c r="CV28" s="290"/>
      <c r="CW28" s="291"/>
      <c r="CX28" s="291"/>
      <c r="CY28" s="291"/>
      <c r="CZ28" s="292"/>
      <c r="DA28" s="6"/>
      <c r="DB28" s="6"/>
    </row>
    <row r="29" spans="1:106" x14ac:dyDescent="0.2">
      <c r="A29" s="325">
        <v>4</v>
      </c>
      <c r="B29" s="326"/>
      <c r="C29" s="327"/>
      <c r="D29" s="328"/>
      <c r="E29" s="328"/>
      <c r="F29" s="328"/>
      <c r="G29" s="328"/>
      <c r="H29" s="328"/>
      <c r="I29" s="328"/>
      <c r="J29" s="328"/>
      <c r="K29" s="328"/>
      <c r="L29" s="328"/>
      <c r="M29" s="328"/>
      <c r="N29" s="328"/>
      <c r="O29" s="329"/>
      <c r="P29" s="322"/>
      <c r="Q29" s="323"/>
      <c r="R29" s="323"/>
      <c r="S29" s="323"/>
      <c r="T29" s="323"/>
      <c r="U29" s="323"/>
      <c r="V29" s="323"/>
      <c r="W29" s="330"/>
      <c r="X29" s="330"/>
      <c r="Y29" s="330"/>
      <c r="Z29" s="330"/>
      <c r="AA29" s="330"/>
      <c r="AB29" s="330"/>
      <c r="AC29" s="330"/>
      <c r="AD29" s="330"/>
      <c r="AE29" s="331"/>
      <c r="AF29" s="472"/>
      <c r="AG29" s="473"/>
      <c r="AH29" s="473"/>
      <c r="AI29" s="473"/>
      <c r="AJ29" s="473"/>
      <c r="AK29" s="473"/>
      <c r="AL29" s="473"/>
      <c r="AM29" s="473"/>
      <c r="AN29" s="474"/>
      <c r="AO29" s="475"/>
      <c r="AP29" s="476"/>
      <c r="AQ29" s="304"/>
      <c r="AR29" s="294"/>
      <c r="AS29" s="294"/>
      <c r="AT29" s="305"/>
      <c r="AU29" s="304"/>
      <c r="AV29" s="305"/>
      <c r="AW29" s="476"/>
      <c r="AX29" s="293"/>
      <c r="AY29" s="295"/>
      <c r="AZ29" s="293"/>
      <c r="BA29" s="295"/>
      <c r="BB29" s="477"/>
      <c r="BC29" s="478"/>
      <c r="BD29" s="294"/>
      <c r="BE29" s="305"/>
      <c r="BF29" s="293"/>
      <c r="BG29" s="294"/>
      <c r="BH29" s="294"/>
      <c r="BI29" s="295"/>
      <c r="BJ29" s="298" t="s">
        <v>162</v>
      </c>
      <c r="BK29" s="471"/>
      <c r="BL29" s="471"/>
      <c r="BM29" s="299"/>
      <c r="BN29" s="300"/>
      <c r="BO29" s="301"/>
      <c r="BP29" s="301"/>
      <c r="BQ29" s="302"/>
      <c r="BR29" s="290"/>
      <c r="BS29" s="303"/>
      <c r="BT29" s="303"/>
      <c r="BU29" s="292"/>
      <c r="BV29" s="320"/>
      <c r="BW29" s="321"/>
      <c r="BX29" s="301"/>
      <c r="BY29" s="301"/>
      <c r="BZ29" s="301"/>
      <c r="CA29" s="301"/>
      <c r="CB29" s="301"/>
      <c r="CC29" s="321"/>
      <c r="CD29" s="306"/>
      <c r="CE29" s="307"/>
      <c r="CF29" s="306"/>
      <c r="CG29" s="290"/>
      <c r="CH29" s="290"/>
      <c r="CI29" s="290"/>
      <c r="CJ29" s="290"/>
      <c r="CK29" s="290"/>
      <c r="CL29" s="290"/>
      <c r="CM29" s="290"/>
      <c r="CN29" s="290"/>
      <c r="CO29" s="290"/>
      <c r="CP29" s="290"/>
      <c r="CQ29" s="290"/>
      <c r="CR29" s="290"/>
      <c r="CS29" s="290"/>
      <c r="CT29" s="290"/>
      <c r="CU29" s="307"/>
      <c r="CV29" s="290"/>
      <c r="CW29" s="291"/>
      <c r="CX29" s="291"/>
      <c r="CY29" s="291"/>
      <c r="CZ29" s="292"/>
      <c r="DA29" s="6"/>
      <c r="DB29" s="6"/>
    </row>
    <row r="30" spans="1:106" x14ac:dyDescent="0.2">
      <c r="A30" s="325">
        <v>5</v>
      </c>
      <c r="B30" s="326"/>
      <c r="C30" s="327"/>
      <c r="D30" s="328"/>
      <c r="E30" s="328"/>
      <c r="F30" s="328"/>
      <c r="G30" s="328"/>
      <c r="H30" s="328"/>
      <c r="I30" s="328"/>
      <c r="J30" s="328"/>
      <c r="K30" s="328"/>
      <c r="L30" s="328"/>
      <c r="M30" s="328"/>
      <c r="N30" s="328"/>
      <c r="O30" s="329"/>
      <c r="P30" s="322"/>
      <c r="Q30" s="323"/>
      <c r="R30" s="323"/>
      <c r="S30" s="323"/>
      <c r="T30" s="323"/>
      <c r="U30" s="323"/>
      <c r="V30" s="323"/>
      <c r="W30" s="330"/>
      <c r="X30" s="330"/>
      <c r="Y30" s="330"/>
      <c r="Z30" s="330"/>
      <c r="AA30" s="330"/>
      <c r="AB30" s="330"/>
      <c r="AC30" s="330"/>
      <c r="AD30" s="330"/>
      <c r="AE30" s="331"/>
      <c r="AF30" s="472"/>
      <c r="AG30" s="473"/>
      <c r="AH30" s="473"/>
      <c r="AI30" s="473"/>
      <c r="AJ30" s="473"/>
      <c r="AK30" s="473"/>
      <c r="AL30" s="473"/>
      <c r="AM30" s="473"/>
      <c r="AN30" s="474"/>
      <c r="AO30" s="475"/>
      <c r="AP30" s="476"/>
      <c r="AQ30" s="304"/>
      <c r="AR30" s="294"/>
      <c r="AS30" s="294"/>
      <c r="AT30" s="305"/>
      <c r="AU30" s="304"/>
      <c r="AV30" s="305"/>
      <c r="AW30" s="476"/>
      <c r="AX30" s="293"/>
      <c r="AY30" s="295"/>
      <c r="AZ30" s="293"/>
      <c r="BA30" s="295"/>
      <c r="BB30" s="477"/>
      <c r="BC30" s="478"/>
      <c r="BD30" s="294"/>
      <c r="BE30" s="305"/>
      <c r="BF30" s="293"/>
      <c r="BG30" s="294"/>
      <c r="BH30" s="294"/>
      <c r="BI30" s="295"/>
      <c r="BJ30" s="298" t="s">
        <v>163</v>
      </c>
      <c r="BK30" s="471"/>
      <c r="BL30" s="471"/>
      <c r="BM30" s="299"/>
      <c r="BN30" s="300"/>
      <c r="BO30" s="301"/>
      <c r="BP30" s="301"/>
      <c r="BQ30" s="302"/>
      <c r="BR30" s="290"/>
      <c r="BS30" s="303"/>
      <c r="BT30" s="303"/>
      <c r="BU30" s="292"/>
      <c r="BV30" s="320"/>
      <c r="BW30" s="321"/>
      <c r="BX30" s="301"/>
      <c r="BY30" s="301"/>
      <c r="BZ30" s="301"/>
      <c r="CA30" s="301"/>
      <c r="CB30" s="301"/>
      <c r="CC30" s="321"/>
      <c r="CD30" s="306"/>
      <c r="CE30" s="307"/>
      <c r="CF30" s="306"/>
      <c r="CG30" s="290"/>
      <c r="CH30" s="290"/>
      <c r="CI30" s="290"/>
      <c r="CJ30" s="290"/>
      <c r="CK30" s="290"/>
      <c r="CL30" s="290"/>
      <c r="CM30" s="290"/>
      <c r="CN30" s="290"/>
      <c r="CO30" s="290"/>
      <c r="CP30" s="290"/>
      <c r="CQ30" s="290"/>
      <c r="CR30" s="290"/>
      <c r="CS30" s="290"/>
      <c r="CT30" s="290"/>
      <c r="CU30" s="307"/>
      <c r="CV30" s="290"/>
      <c r="CW30" s="291"/>
      <c r="CX30" s="291"/>
      <c r="CY30" s="291"/>
      <c r="CZ30" s="292"/>
      <c r="DA30" s="6"/>
      <c r="DB30" s="6"/>
    </row>
    <row r="31" spans="1:106" x14ac:dyDescent="0.2">
      <c r="A31" s="325">
        <v>6</v>
      </c>
      <c r="B31" s="326"/>
      <c r="C31" s="327"/>
      <c r="D31" s="328"/>
      <c r="E31" s="328"/>
      <c r="F31" s="328"/>
      <c r="G31" s="328"/>
      <c r="H31" s="328"/>
      <c r="I31" s="328"/>
      <c r="J31" s="328"/>
      <c r="K31" s="328"/>
      <c r="L31" s="328"/>
      <c r="M31" s="328"/>
      <c r="N31" s="328"/>
      <c r="O31" s="329"/>
      <c r="P31" s="322"/>
      <c r="Q31" s="323"/>
      <c r="R31" s="323"/>
      <c r="S31" s="323"/>
      <c r="T31" s="323"/>
      <c r="U31" s="323"/>
      <c r="V31" s="323"/>
      <c r="W31" s="330"/>
      <c r="X31" s="330"/>
      <c r="Y31" s="330"/>
      <c r="Z31" s="330"/>
      <c r="AA31" s="330"/>
      <c r="AB31" s="330"/>
      <c r="AC31" s="330"/>
      <c r="AD31" s="330"/>
      <c r="AE31" s="331"/>
      <c r="AF31" s="472"/>
      <c r="AG31" s="473"/>
      <c r="AH31" s="473"/>
      <c r="AI31" s="473"/>
      <c r="AJ31" s="473"/>
      <c r="AK31" s="473"/>
      <c r="AL31" s="473"/>
      <c r="AM31" s="473"/>
      <c r="AN31" s="474"/>
      <c r="AO31" s="475"/>
      <c r="AP31" s="476"/>
      <c r="AQ31" s="304"/>
      <c r="AR31" s="294"/>
      <c r="AS31" s="294"/>
      <c r="AT31" s="305"/>
      <c r="AU31" s="304"/>
      <c r="AV31" s="305"/>
      <c r="AW31" s="476"/>
      <c r="AX31" s="293"/>
      <c r="AY31" s="295"/>
      <c r="AZ31" s="293"/>
      <c r="BA31" s="295"/>
      <c r="BB31" s="477"/>
      <c r="BC31" s="478"/>
      <c r="BD31" s="294"/>
      <c r="BE31" s="305"/>
      <c r="BF31" s="293"/>
      <c r="BG31" s="294"/>
      <c r="BH31" s="294"/>
      <c r="BI31" s="295"/>
      <c r="BJ31" s="298" t="s">
        <v>162</v>
      </c>
      <c r="BK31" s="471"/>
      <c r="BL31" s="471"/>
      <c r="BM31" s="299"/>
      <c r="BN31" s="300"/>
      <c r="BO31" s="301"/>
      <c r="BP31" s="301"/>
      <c r="BQ31" s="302"/>
      <c r="BR31" s="290"/>
      <c r="BS31" s="303"/>
      <c r="BT31" s="303"/>
      <c r="BU31" s="292"/>
      <c r="BV31" s="320"/>
      <c r="BW31" s="321"/>
      <c r="BX31" s="301"/>
      <c r="BY31" s="301"/>
      <c r="BZ31" s="301"/>
      <c r="CA31" s="301"/>
      <c r="CB31" s="301"/>
      <c r="CC31" s="321"/>
      <c r="CD31" s="306"/>
      <c r="CE31" s="307"/>
      <c r="CF31" s="306"/>
      <c r="CG31" s="290"/>
      <c r="CH31" s="290"/>
      <c r="CI31" s="290"/>
      <c r="CJ31" s="290"/>
      <c r="CK31" s="290"/>
      <c r="CL31" s="290"/>
      <c r="CM31" s="290"/>
      <c r="CN31" s="290"/>
      <c r="CO31" s="290"/>
      <c r="CP31" s="290"/>
      <c r="CQ31" s="290"/>
      <c r="CR31" s="290"/>
      <c r="CS31" s="290"/>
      <c r="CT31" s="290"/>
      <c r="CU31" s="307"/>
      <c r="CV31" s="290"/>
      <c r="CW31" s="291"/>
      <c r="CX31" s="291"/>
      <c r="CY31" s="291"/>
      <c r="CZ31" s="292"/>
      <c r="DA31" s="6"/>
      <c r="DB31" s="6"/>
    </row>
    <row r="32" spans="1:106" x14ac:dyDescent="0.2">
      <c r="A32" s="325">
        <v>7</v>
      </c>
      <c r="B32" s="326"/>
      <c r="C32" s="327"/>
      <c r="D32" s="328"/>
      <c r="E32" s="328"/>
      <c r="F32" s="328"/>
      <c r="G32" s="328"/>
      <c r="H32" s="328"/>
      <c r="I32" s="328"/>
      <c r="J32" s="328"/>
      <c r="K32" s="328"/>
      <c r="L32" s="328"/>
      <c r="M32" s="328"/>
      <c r="N32" s="328"/>
      <c r="O32" s="329"/>
      <c r="P32" s="322"/>
      <c r="Q32" s="323"/>
      <c r="R32" s="323"/>
      <c r="S32" s="323"/>
      <c r="T32" s="323"/>
      <c r="U32" s="323"/>
      <c r="V32" s="323"/>
      <c r="W32" s="330"/>
      <c r="X32" s="330"/>
      <c r="Y32" s="330"/>
      <c r="Z32" s="330"/>
      <c r="AA32" s="330"/>
      <c r="AB32" s="330"/>
      <c r="AC32" s="330"/>
      <c r="AD32" s="330"/>
      <c r="AE32" s="331"/>
      <c r="AF32" s="472"/>
      <c r="AG32" s="473"/>
      <c r="AH32" s="473"/>
      <c r="AI32" s="473"/>
      <c r="AJ32" s="473"/>
      <c r="AK32" s="473"/>
      <c r="AL32" s="473"/>
      <c r="AM32" s="473"/>
      <c r="AN32" s="474"/>
      <c r="AO32" s="475"/>
      <c r="AP32" s="476"/>
      <c r="AQ32" s="304"/>
      <c r="AR32" s="294"/>
      <c r="AS32" s="294"/>
      <c r="AT32" s="305"/>
      <c r="AU32" s="304"/>
      <c r="AV32" s="305"/>
      <c r="AW32" s="476"/>
      <c r="AX32" s="293"/>
      <c r="AY32" s="295"/>
      <c r="AZ32" s="293"/>
      <c r="BA32" s="295"/>
      <c r="BB32" s="304"/>
      <c r="BC32" s="294"/>
      <c r="BD32" s="294"/>
      <c r="BE32" s="305"/>
      <c r="BF32" s="293"/>
      <c r="BG32" s="294"/>
      <c r="BH32" s="294"/>
      <c r="BI32" s="295"/>
      <c r="BJ32" s="298" t="s">
        <v>164</v>
      </c>
      <c r="BK32" s="471"/>
      <c r="BL32" s="471"/>
      <c r="BM32" s="299"/>
      <c r="BN32" s="300"/>
      <c r="BO32" s="301"/>
      <c r="BP32" s="301"/>
      <c r="BQ32" s="302"/>
      <c r="BR32" s="290"/>
      <c r="BS32" s="303"/>
      <c r="BT32" s="303"/>
      <c r="BU32" s="292"/>
      <c r="BV32" s="320"/>
      <c r="BW32" s="321"/>
      <c r="BX32" s="301"/>
      <c r="BY32" s="301"/>
      <c r="BZ32" s="301"/>
      <c r="CA32" s="301"/>
      <c r="CB32" s="301"/>
      <c r="CC32" s="321"/>
      <c r="CD32" s="306"/>
      <c r="CE32" s="307"/>
      <c r="CF32" s="306"/>
      <c r="CG32" s="290"/>
      <c r="CH32" s="290"/>
      <c r="CI32" s="290"/>
      <c r="CJ32" s="290"/>
      <c r="CK32" s="290"/>
      <c r="CL32" s="290"/>
      <c r="CM32" s="290"/>
      <c r="CN32" s="290"/>
      <c r="CO32" s="290"/>
      <c r="CP32" s="290"/>
      <c r="CQ32" s="290"/>
      <c r="CR32" s="290"/>
      <c r="CS32" s="290"/>
      <c r="CT32" s="290"/>
      <c r="CU32" s="307"/>
      <c r="CV32" s="290"/>
      <c r="CW32" s="291"/>
      <c r="CX32" s="291"/>
      <c r="CY32" s="291"/>
      <c r="CZ32" s="292"/>
      <c r="DA32" s="6"/>
      <c r="DB32" s="6"/>
    </row>
    <row r="33" spans="1:106" x14ac:dyDescent="0.2">
      <c r="A33" s="325">
        <v>8</v>
      </c>
      <c r="B33" s="326"/>
      <c r="C33" s="327"/>
      <c r="D33" s="328"/>
      <c r="E33" s="328"/>
      <c r="F33" s="328"/>
      <c r="G33" s="328"/>
      <c r="H33" s="328"/>
      <c r="I33" s="328"/>
      <c r="J33" s="328"/>
      <c r="K33" s="328"/>
      <c r="L33" s="328"/>
      <c r="M33" s="328"/>
      <c r="N33" s="328"/>
      <c r="O33" s="329"/>
      <c r="P33" s="322"/>
      <c r="Q33" s="323"/>
      <c r="R33" s="323"/>
      <c r="S33" s="323"/>
      <c r="T33" s="323"/>
      <c r="U33" s="323"/>
      <c r="V33" s="323"/>
      <c r="W33" s="330"/>
      <c r="X33" s="330"/>
      <c r="Y33" s="330"/>
      <c r="Z33" s="330"/>
      <c r="AA33" s="330"/>
      <c r="AB33" s="330"/>
      <c r="AC33" s="330"/>
      <c r="AD33" s="330"/>
      <c r="AE33" s="331"/>
      <c r="AF33" s="472"/>
      <c r="AG33" s="473"/>
      <c r="AH33" s="473"/>
      <c r="AI33" s="473"/>
      <c r="AJ33" s="473"/>
      <c r="AK33" s="473"/>
      <c r="AL33" s="473"/>
      <c r="AM33" s="473"/>
      <c r="AN33" s="474"/>
      <c r="AO33" s="475"/>
      <c r="AP33" s="476"/>
      <c r="AQ33" s="304"/>
      <c r="AR33" s="294"/>
      <c r="AS33" s="294"/>
      <c r="AT33" s="305"/>
      <c r="AU33" s="304"/>
      <c r="AV33" s="305"/>
      <c r="AW33" s="476"/>
      <c r="AX33" s="293"/>
      <c r="AY33" s="295"/>
      <c r="AZ33" s="293"/>
      <c r="BA33" s="295"/>
      <c r="BB33" s="304"/>
      <c r="BC33" s="294"/>
      <c r="BD33" s="294"/>
      <c r="BE33" s="305"/>
      <c r="BF33" s="293"/>
      <c r="BG33" s="294"/>
      <c r="BH33" s="294"/>
      <c r="BI33" s="295"/>
      <c r="BJ33" s="298" t="s">
        <v>164</v>
      </c>
      <c r="BK33" s="471"/>
      <c r="BL33" s="471"/>
      <c r="BM33" s="299"/>
      <c r="BN33" s="300"/>
      <c r="BO33" s="301"/>
      <c r="BP33" s="301"/>
      <c r="BQ33" s="302"/>
      <c r="BR33" s="290"/>
      <c r="BS33" s="303"/>
      <c r="BT33" s="303"/>
      <c r="BU33" s="292"/>
      <c r="BV33" s="320"/>
      <c r="BW33" s="321"/>
      <c r="BX33" s="301"/>
      <c r="BY33" s="301"/>
      <c r="BZ33" s="301"/>
      <c r="CA33" s="301"/>
      <c r="CB33" s="301"/>
      <c r="CC33" s="321"/>
      <c r="CD33" s="306"/>
      <c r="CE33" s="307"/>
      <c r="CF33" s="306"/>
      <c r="CG33" s="290"/>
      <c r="CH33" s="290"/>
      <c r="CI33" s="290"/>
      <c r="CJ33" s="290"/>
      <c r="CK33" s="290"/>
      <c r="CL33" s="290"/>
      <c r="CM33" s="290"/>
      <c r="CN33" s="290"/>
      <c r="CO33" s="290"/>
      <c r="CP33" s="290"/>
      <c r="CQ33" s="290"/>
      <c r="CR33" s="290"/>
      <c r="CS33" s="290"/>
      <c r="CT33" s="290"/>
      <c r="CU33" s="307"/>
      <c r="CV33" s="290"/>
      <c r="CW33" s="291"/>
      <c r="CX33" s="291"/>
      <c r="CY33" s="291"/>
      <c r="CZ33" s="292"/>
      <c r="DA33" s="6"/>
      <c r="DB33" s="6"/>
    </row>
    <row r="34" spans="1:106" x14ac:dyDescent="0.2">
      <c r="A34" s="325">
        <v>9</v>
      </c>
      <c r="B34" s="326"/>
      <c r="C34" s="327"/>
      <c r="D34" s="328"/>
      <c r="E34" s="328"/>
      <c r="F34" s="328"/>
      <c r="G34" s="328"/>
      <c r="H34" s="328"/>
      <c r="I34" s="328"/>
      <c r="J34" s="328"/>
      <c r="K34" s="328"/>
      <c r="L34" s="328"/>
      <c r="M34" s="328"/>
      <c r="N34" s="328"/>
      <c r="O34" s="329"/>
      <c r="P34" s="322"/>
      <c r="Q34" s="323"/>
      <c r="R34" s="323"/>
      <c r="S34" s="323"/>
      <c r="T34" s="323"/>
      <c r="U34" s="323"/>
      <c r="V34" s="323"/>
      <c r="W34" s="330"/>
      <c r="X34" s="330"/>
      <c r="Y34" s="330"/>
      <c r="Z34" s="330"/>
      <c r="AA34" s="330"/>
      <c r="AB34" s="330"/>
      <c r="AC34" s="330"/>
      <c r="AD34" s="330"/>
      <c r="AE34" s="331"/>
      <c r="AF34" s="472"/>
      <c r="AG34" s="473"/>
      <c r="AH34" s="473"/>
      <c r="AI34" s="473"/>
      <c r="AJ34" s="473"/>
      <c r="AK34" s="473"/>
      <c r="AL34" s="473"/>
      <c r="AM34" s="473"/>
      <c r="AN34" s="474"/>
      <c r="AO34" s="475"/>
      <c r="AP34" s="476"/>
      <c r="AQ34" s="304"/>
      <c r="AR34" s="294"/>
      <c r="AS34" s="294"/>
      <c r="AT34" s="305"/>
      <c r="AU34" s="304"/>
      <c r="AV34" s="305"/>
      <c r="AW34" s="476"/>
      <c r="AX34" s="293"/>
      <c r="AY34" s="295"/>
      <c r="AZ34" s="293"/>
      <c r="BA34" s="295"/>
      <c r="BB34" s="304"/>
      <c r="BC34" s="294"/>
      <c r="BD34" s="294"/>
      <c r="BE34" s="305"/>
      <c r="BF34" s="293"/>
      <c r="BG34" s="294"/>
      <c r="BH34" s="294"/>
      <c r="BI34" s="295"/>
      <c r="BJ34" s="298" t="s">
        <v>164</v>
      </c>
      <c r="BK34" s="471"/>
      <c r="BL34" s="471"/>
      <c r="BM34" s="299"/>
      <c r="BN34" s="300"/>
      <c r="BO34" s="301"/>
      <c r="BP34" s="301"/>
      <c r="BQ34" s="302"/>
      <c r="BR34" s="290"/>
      <c r="BS34" s="303"/>
      <c r="BT34" s="303"/>
      <c r="BU34" s="292"/>
      <c r="BV34" s="320"/>
      <c r="BW34" s="321"/>
      <c r="BX34" s="301"/>
      <c r="BY34" s="301"/>
      <c r="BZ34" s="301"/>
      <c r="CA34" s="301"/>
      <c r="CB34" s="301"/>
      <c r="CC34" s="321"/>
      <c r="CD34" s="306"/>
      <c r="CE34" s="307"/>
      <c r="CF34" s="306"/>
      <c r="CG34" s="290"/>
      <c r="CH34" s="290"/>
      <c r="CI34" s="290"/>
      <c r="CJ34" s="290"/>
      <c r="CK34" s="290"/>
      <c r="CL34" s="290"/>
      <c r="CM34" s="290"/>
      <c r="CN34" s="290"/>
      <c r="CO34" s="290"/>
      <c r="CP34" s="290"/>
      <c r="CQ34" s="290"/>
      <c r="CR34" s="290"/>
      <c r="CS34" s="290"/>
      <c r="CT34" s="290"/>
      <c r="CU34" s="307"/>
      <c r="CV34" s="290"/>
      <c r="CW34" s="291"/>
      <c r="CX34" s="291"/>
      <c r="CY34" s="291"/>
      <c r="CZ34" s="292"/>
      <c r="DA34" s="6"/>
      <c r="DB34" s="6"/>
    </row>
    <row r="35" spans="1:106" x14ac:dyDescent="0.2">
      <c r="A35" s="325">
        <v>10</v>
      </c>
      <c r="B35" s="326"/>
      <c r="C35" s="327"/>
      <c r="D35" s="328"/>
      <c r="E35" s="328"/>
      <c r="F35" s="328"/>
      <c r="G35" s="328"/>
      <c r="H35" s="328"/>
      <c r="I35" s="328"/>
      <c r="J35" s="328"/>
      <c r="K35" s="328"/>
      <c r="L35" s="328"/>
      <c r="M35" s="328"/>
      <c r="N35" s="328"/>
      <c r="O35" s="329"/>
      <c r="P35" s="322"/>
      <c r="Q35" s="323"/>
      <c r="R35" s="323"/>
      <c r="S35" s="323"/>
      <c r="T35" s="323"/>
      <c r="U35" s="323"/>
      <c r="V35" s="323"/>
      <c r="W35" s="330"/>
      <c r="X35" s="330"/>
      <c r="Y35" s="330"/>
      <c r="Z35" s="330"/>
      <c r="AA35" s="330"/>
      <c r="AB35" s="330"/>
      <c r="AC35" s="330"/>
      <c r="AD35" s="330"/>
      <c r="AE35" s="331"/>
      <c r="AF35" s="472"/>
      <c r="AG35" s="473"/>
      <c r="AH35" s="473"/>
      <c r="AI35" s="473"/>
      <c r="AJ35" s="473"/>
      <c r="AK35" s="473"/>
      <c r="AL35" s="473"/>
      <c r="AM35" s="473"/>
      <c r="AN35" s="474"/>
      <c r="AO35" s="475"/>
      <c r="AP35" s="476"/>
      <c r="AQ35" s="304"/>
      <c r="AR35" s="294"/>
      <c r="AS35" s="294"/>
      <c r="AT35" s="305"/>
      <c r="AU35" s="304"/>
      <c r="AV35" s="305"/>
      <c r="AW35" s="476"/>
      <c r="AX35" s="293"/>
      <c r="AY35" s="295"/>
      <c r="AZ35" s="293"/>
      <c r="BA35" s="295"/>
      <c r="BB35" s="304"/>
      <c r="BC35" s="294"/>
      <c r="BD35" s="294"/>
      <c r="BE35" s="305"/>
      <c r="BF35" s="293"/>
      <c r="BG35" s="294"/>
      <c r="BH35" s="294"/>
      <c r="BI35" s="295"/>
      <c r="BJ35" s="298" t="s">
        <v>164</v>
      </c>
      <c r="BK35" s="471"/>
      <c r="BL35" s="471"/>
      <c r="BM35" s="299"/>
      <c r="BN35" s="300"/>
      <c r="BO35" s="301"/>
      <c r="BP35" s="301"/>
      <c r="BQ35" s="302"/>
      <c r="BR35" s="290"/>
      <c r="BS35" s="303"/>
      <c r="BT35" s="303"/>
      <c r="BU35" s="292"/>
      <c r="BV35" s="320"/>
      <c r="BW35" s="321"/>
      <c r="BX35" s="301"/>
      <c r="BY35" s="301"/>
      <c r="BZ35" s="301"/>
      <c r="CA35" s="301"/>
      <c r="CB35" s="301"/>
      <c r="CC35" s="321"/>
      <c r="CD35" s="306"/>
      <c r="CE35" s="307"/>
      <c r="CF35" s="306"/>
      <c r="CG35" s="290"/>
      <c r="CH35" s="290"/>
      <c r="CI35" s="290"/>
      <c r="CJ35" s="290"/>
      <c r="CK35" s="290"/>
      <c r="CL35" s="290"/>
      <c r="CM35" s="290"/>
      <c r="CN35" s="290"/>
      <c r="CO35" s="290"/>
      <c r="CP35" s="290"/>
      <c r="CQ35" s="290"/>
      <c r="CR35" s="290"/>
      <c r="CS35" s="290"/>
      <c r="CT35" s="290"/>
      <c r="CU35" s="307"/>
      <c r="CV35" s="290"/>
      <c r="CW35" s="291"/>
      <c r="CX35" s="291"/>
      <c r="CY35" s="291"/>
      <c r="CZ35" s="292"/>
      <c r="DA35" s="6"/>
      <c r="DB35" s="6"/>
    </row>
    <row r="36" spans="1:106" x14ac:dyDescent="0.2">
      <c r="A36" s="325">
        <v>11</v>
      </c>
      <c r="B36" s="326"/>
      <c r="C36" s="327"/>
      <c r="D36" s="328"/>
      <c r="E36" s="328"/>
      <c r="F36" s="328"/>
      <c r="G36" s="328"/>
      <c r="H36" s="328"/>
      <c r="I36" s="328"/>
      <c r="J36" s="328"/>
      <c r="K36" s="294"/>
      <c r="L36" s="294"/>
      <c r="M36" s="294"/>
      <c r="N36" s="294"/>
      <c r="O36" s="295"/>
      <c r="P36" s="322"/>
      <c r="Q36" s="323"/>
      <c r="R36" s="323"/>
      <c r="S36" s="323"/>
      <c r="T36" s="323"/>
      <c r="U36" s="323"/>
      <c r="V36" s="323"/>
      <c r="W36" s="330"/>
      <c r="X36" s="330"/>
      <c r="Y36" s="330"/>
      <c r="Z36" s="330"/>
      <c r="AA36" s="330"/>
      <c r="AB36" s="330"/>
      <c r="AC36" s="330"/>
      <c r="AD36" s="330"/>
      <c r="AE36" s="331"/>
      <c r="AF36" s="322"/>
      <c r="AG36" s="323"/>
      <c r="AH36" s="323"/>
      <c r="AI36" s="323"/>
      <c r="AJ36" s="323"/>
      <c r="AK36" s="323"/>
      <c r="AL36" s="323"/>
      <c r="AM36" s="323"/>
      <c r="AN36" s="324"/>
      <c r="AO36" s="293"/>
      <c r="AP36" s="295"/>
      <c r="AQ36" s="304"/>
      <c r="AR36" s="294"/>
      <c r="AS36" s="294"/>
      <c r="AT36" s="294"/>
      <c r="AU36" s="294"/>
      <c r="AV36" s="294"/>
      <c r="AW36" s="295"/>
      <c r="AX36" s="293"/>
      <c r="AY36" s="295"/>
      <c r="AZ36" s="293"/>
      <c r="BA36" s="295"/>
      <c r="BB36" s="304"/>
      <c r="BC36" s="294"/>
      <c r="BD36" s="294"/>
      <c r="BE36" s="305"/>
      <c r="BF36" s="293"/>
      <c r="BG36" s="294"/>
      <c r="BH36" s="294"/>
      <c r="BI36" s="295"/>
      <c r="BJ36" s="298" t="s">
        <v>164</v>
      </c>
      <c r="BK36" s="471"/>
      <c r="BL36" s="471"/>
      <c r="BM36" s="299"/>
      <c r="BN36" s="300"/>
      <c r="BO36" s="301"/>
      <c r="BP36" s="301"/>
      <c r="BQ36" s="302"/>
      <c r="BR36" s="290"/>
      <c r="BS36" s="303"/>
      <c r="BT36" s="303"/>
      <c r="BU36" s="292"/>
      <c r="BV36" s="320"/>
      <c r="BW36" s="321"/>
      <c r="BX36" s="301"/>
      <c r="BY36" s="301"/>
      <c r="BZ36" s="301"/>
      <c r="CA36" s="301"/>
      <c r="CB36" s="301"/>
      <c r="CC36" s="321"/>
      <c r="CD36" s="306"/>
      <c r="CE36" s="307"/>
      <c r="CF36" s="306"/>
      <c r="CG36" s="290"/>
      <c r="CH36" s="290"/>
      <c r="CI36" s="290"/>
      <c r="CJ36" s="290"/>
      <c r="CK36" s="290"/>
      <c r="CL36" s="290"/>
      <c r="CM36" s="290"/>
      <c r="CN36" s="290"/>
      <c r="CO36" s="290"/>
      <c r="CP36" s="290"/>
      <c r="CQ36" s="290"/>
      <c r="CR36" s="290"/>
      <c r="CS36" s="290"/>
      <c r="CT36" s="290"/>
      <c r="CU36" s="307"/>
      <c r="CV36" s="290"/>
      <c r="CW36" s="291"/>
      <c r="CX36" s="291"/>
      <c r="CY36" s="291"/>
      <c r="CZ36" s="292"/>
      <c r="DA36" s="6"/>
      <c r="DB36" s="6"/>
    </row>
    <row r="37" spans="1:106" x14ac:dyDescent="0.2">
      <c r="A37" s="325">
        <v>12</v>
      </c>
      <c r="B37" s="326"/>
      <c r="C37" s="327"/>
      <c r="D37" s="328"/>
      <c r="E37" s="328"/>
      <c r="F37" s="328"/>
      <c r="G37" s="328"/>
      <c r="H37" s="328"/>
      <c r="I37" s="328"/>
      <c r="J37" s="328"/>
      <c r="K37" s="328"/>
      <c r="L37" s="328"/>
      <c r="M37" s="328"/>
      <c r="N37" s="328"/>
      <c r="O37" s="329"/>
      <c r="P37" s="322"/>
      <c r="Q37" s="323"/>
      <c r="R37" s="323"/>
      <c r="S37" s="323"/>
      <c r="T37" s="323"/>
      <c r="U37" s="323"/>
      <c r="V37" s="323"/>
      <c r="W37" s="330"/>
      <c r="X37" s="330"/>
      <c r="Y37" s="330"/>
      <c r="Z37" s="330"/>
      <c r="AA37" s="330"/>
      <c r="AB37" s="330"/>
      <c r="AC37" s="330"/>
      <c r="AD37" s="330"/>
      <c r="AE37" s="331"/>
      <c r="AF37" s="322"/>
      <c r="AG37" s="323"/>
      <c r="AH37" s="323"/>
      <c r="AI37" s="323"/>
      <c r="AJ37" s="323"/>
      <c r="AK37" s="323"/>
      <c r="AL37" s="323"/>
      <c r="AM37" s="323"/>
      <c r="AN37" s="324"/>
      <c r="AO37" s="293"/>
      <c r="AP37" s="295"/>
      <c r="AQ37" s="304"/>
      <c r="AR37" s="294"/>
      <c r="AS37" s="294"/>
      <c r="AT37" s="294"/>
      <c r="AU37" s="294"/>
      <c r="AV37" s="294"/>
      <c r="AW37" s="295"/>
      <c r="AX37" s="293"/>
      <c r="AY37" s="295"/>
      <c r="AZ37" s="293"/>
      <c r="BA37" s="295"/>
      <c r="BB37" s="304"/>
      <c r="BC37" s="294"/>
      <c r="BD37" s="294"/>
      <c r="BE37" s="305"/>
      <c r="BF37" s="293"/>
      <c r="BG37" s="294"/>
      <c r="BH37" s="294"/>
      <c r="BI37" s="295"/>
      <c r="BJ37" s="298" t="s">
        <v>164</v>
      </c>
      <c r="BK37" s="471"/>
      <c r="BL37" s="471"/>
      <c r="BM37" s="299"/>
      <c r="BN37" s="300"/>
      <c r="BO37" s="301"/>
      <c r="BP37" s="301"/>
      <c r="BQ37" s="302"/>
      <c r="BR37" s="290"/>
      <c r="BS37" s="303"/>
      <c r="BT37" s="303"/>
      <c r="BU37" s="292"/>
      <c r="BV37" s="320"/>
      <c r="BW37" s="321"/>
      <c r="BX37" s="301"/>
      <c r="BY37" s="301"/>
      <c r="BZ37" s="301"/>
      <c r="CA37" s="301"/>
      <c r="CB37" s="301"/>
      <c r="CC37" s="321"/>
      <c r="CD37" s="306"/>
      <c r="CE37" s="307"/>
      <c r="CF37" s="306"/>
      <c r="CG37" s="290"/>
      <c r="CH37" s="290"/>
      <c r="CI37" s="290"/>
      <c r="CJ37" s="290"/>
      <c r="CK37" s="290"/>
      <c r="CL37" s="290"/>
      <c r="CM37" s="290"/>
      <c r="CN37" s="290"/>
      <c r="CO37" s="290"/>
      <c r="CP37" s="290"/>
      <c r="CQ37" s="290"/>
      <c r="CR37" s="290"/>
      <c r="CS37" s="290"/>
      <c r="CT37" s="290"/>
      <c r="CU37" s="307"/>
      <c r="CV37" s="290"/>
      <c r="CW37" s="291"/>
      <c r="CX37" s="291"/>
      <c r="CY37" s="291"/>
      <c r="CZ37" s="292"/>
      <c r="DA37" s="6"/>
      <c r="DB37" s="6"/>
    </row>
    <row r="38" spans="1:106" x14ac:dyDescent="0.2">
      <c r="A38" s="325">
        <v>13</v>
      </c>
      <c r="B38" s="326"/>
      <c r="C38" s="327"/>
      <c r="D38" s="328"/>
      <c r="E38" s="328"/>
      <c r="F38" s="328"/>
      <c r="G38" s="328"/>
      <c r="H38" s="328"/>
      <c r="I38" s="328"/>
      <c r="J38" s="328"/>
      <c r="K38" s="328"/>
      <c r="L38" s="328"/>
      <c r="M38" s="328"/>
      <c r="N38" s="328"/>
      <c r="O38" s="329"/>
      <c r="P38" s="322"/>
      <c r="Q38" s="323"/>
      <c r="R38" s="323"/>
      <c r="S38" s="323"/>
      <c r="T38" s="323"/>
      <c r="U38" s="323"/>
      <c r="V38" s="323"/>
      <c r="W38" s="330"/>
      <c r="X38" s="330"/>
      <c r="Y38" s="330"/>
      <c r="Z38" s="330"/>
      <c r="AA38" s="330"/>
      <c r="AB38" s="330"/>
      <c r="AC38" s="330"/>
      <c r="AD38" s="330"/>
      <c r="AE38" s="331"/>
      <c r="AF38" s="322"/>
      <c r="AG38" s="323"/>
      <c r="AH38" s="323"/>
      <c r="AI38" s="323"/>
      <c r="AJ38" s="323"/>
      <c r="AK38" s="323"/>
      <c r="AL38" s="323"/>
      <c r="AM38" s="323"/>
      <c r="AN38" s="324"/>
      <c r="AO38" s="293"/>
      <c r="AP38" s="295"/>
      <c r="AQ38" s="304"/>
      <c r="AR38" s="294"/>
      <c r="AS38" s="294"/>
      <c r="AT38" s="294"/>
      <c r="AU38" s="294"/>
      <c r="AV38" s="294"/>
      <c r="AW38" s="295"/>
      <c r="AX38" s="293"/>
      <c r="AY38" s="295"/>
      <c r="AZ38" s="293"/>
      <c r="BA38" s="295"/>
      <c r="BB38" s="304"/>
      <c r="BC38" s="294"/>
      <c r="BD38" s="294"/>
      <c r="BE38" s="305"/>
      <c r="BF38" s="293"/>
      <c r="BG38" s="294"/>
      <c r="BH38" s="294"/>
      <c r="BI38" s="295"/>
      <c r="BJ38" s="298" t="s">
        <v>164</v>
      </c>
      <c r="BK38" s="471"/>
      <c r="BL38" s="471"/>
      <c r="BM38" s="299"/>
      <c r="BN38" s="300"/>
      <c r="BO38" s="301"/>
      <c r="BP38" s="301"/>
      <c r="BQ38" s="302"/>
      <c r="BR38" s="290"/>
      <c r="BS38" s="303"/>
      <c r="BT38" s="303"/>
      <c r="BU38" s="292"/>
      <c r="BV38" s="320"/>
      <c r="BW38" s="321"/>
      <c r="BX38" s="301"/>
      <c r="BY38" s="301"/>
      <c r="BZ38" s="301"/>
      <c r="CA38" s="301"/>
      <c r="CB38" s="301"/>
      <c r="CC38" s="321"/>
      <c r="CD38" s="306"/>
      <c r="CE38" s="307"/>
      <c r="CF38" s="306"/>
      <c r="CG38" s="290"/>
      <c r="CH38" s="290"/>
      <c r="CI38" s="290"/>
      <c r="CJ38" s="290"/>
      <c r="CK38" s="290"/>
      <c r="CL38" s="290"/>
      <c r="CM38" s="290"/>
      <c r="CN38" s="290"/>
      <c r="CO38" s="290"/>
      <c r="CP38" s="290"/>
      <c r="CQ38" s="290"/>
      <c r="CR38" s="290"/>
      <c r="CS38" s="290"/>
      <c r="CT38" s="290"/>
      <c r="CU38" s="307"/>
      <c r="CV38" s="290"/>
      <c r="CW38" s="291"/>
      <c r="CX38" s="291"/>
      <c r="CY38" s="291"/>
      <c r="CZ38" s="292"/>
      <c r="DA38" s="6"/>
      <c r="DB38" s="6"/>
    </row>
    <row r="39" spans="1:106" x14ac:dyDescent="0.2">
      <c r="A39" s="325">
        <v>14</v>
      </c>
      <c r="B39" s="326"/>
      <c r="C39" s="327"/>
      <c r="D39" s="328"/>
      <c r="E39" s="328"/>
      <c r="F39" s="328"/>
      <c r="G39" s="328"/>
      <c r="H39" s="328"/>
      <c r="I39" s="328"/>
      <c r="J39" s="328"/>
      <c r="K39" s="328"/>
      <c r="L39" s="328"/>
      <c r="M39" s="328"/>
      <c r="N39" s="328"/>
      <c r="O39" s="329"/>
      <c r="P39" s="322"/>
      <c r="Q39" s="323"/>
      <c r="R39" s="323"/>
      <c r="S39" s="323"/>
      <c r="T39" s="323"/>
      <c r="U39" s="323"/>
      <c r="V39" s="323"/>
      <c r="W39" s="330"/>
      <c r="X39" s="330"/>
      <c r="Y39" s="330"/>
      <c r="Z39" s="330"/>
      <c r="AA39" s="330"/>
      <c r="AB39" s="330"/>
      <c r="AC39" s="330"/>
      <c r="AD39" s="330"/>
      <c r="AE39" s="331"/>
      <c r="AF39" s="322"/>
      <c r="AG39" s="323"/>
      <c r="AH39" s="323"/>
      <c r="AI39" s="323"/>
      <c r="AJ39" s="323"/>
      <c r="AK39" s="323"/>
      <c r="AL39" s="323"/>
      <c r="AM39" s="323"/>
      <c r="AN39" s="324"/>
      <c r="AO39" s="293"/>
      <c r="AP39" s="295"/>
      <c r="AQ39" s="304"/>
      <c r="AR39" s="294"/>
      <c r="AS39" s="294"/>
      <c r="AT39" s="294"/>
      <c r="AU39" s="294"/>
      <c r="AV39" s="294"/>
      <c r="AW39" s="295"/>
      <c r="AX39" s="293"/>
      <c r="AY39" s="295"/>
      <c r="AZ39" s="293"/>
      <c r="BA39" s="295"/>
      <c r="BB39" s="304"/>
      <c r="BC39" s="294"/>
      <c r="BD39" s="294"/>
      <c r="BE39" s="305"/>
      <c r="BF39" s="293"/>
      <c r="BG39" s="294"/>
      <c r="BH39" s="294"/>
      <c r="BI39" s="295"/>
      <c r="BJ39" s="298" t="s">
        <v>164</v>
      </c>
      <c r="BK39" s="471"/>
      <c r="BL39" s="471"/>
      <c r="BM39" s="299"/>
      <c r="BN39" s="300"/>
      <c r="BO39" s="301"/>
      <c r="BP39" s="301"/>
      <c r="BQ39" s="302"/>
      <c r="BR39" s="290"/>
      <c r="BS39" s="303"/>
      <c r="BT39" s="303"/>
      <c r="BU39" s="292"/>
      <c r="BV39" s="320"/>
      <c r="BW39" s="321"/>
      <c r="BX39" s="301"/>
      <c r="BY39" s="301"/>
      <c r="BZ39" s="301"/>
      <c r="CA39" s="301"/>
      <c r="CB39" s="301"/>
      <c r="CC39" s="321"/>
      <c r="CD39" s="306"/>
      <c r="CE39" s="307"/>
      <c r="CF39" s="306"/>
      <c r="CG39" s="290"/>
      <c r="CH39" s="290"/>
      <c r="CI39" s="290"/>
      <c r="CJ39" s="290"/>
      <c r="CK39" s="290"/>
      <c r="CL39" s="290"/>
      <c r="CM39" s="290"/>
      <c r="CN39" s="290"/>
      <c r="CO39" s="290"/>
      <c r="CP39" s="290"/>
      <c r="CQ39" s="290"/>
      <c r="CR39" s="290"/>
      <c r="CS39" s="290"/>
      <c r="CT39" s="290"/>
      <c r="CU39" s="307"/>
      <c r="CV39" s="290"/>
      <c r="CW39" s="291"/>
      <c r="CX39" s="291"/>
      <c r="CY39" s="291"/>
      <c r="CZ39" s="292"/>
      <c r="DA39" s="6"/>
      <c r="DB39" s="6"/>
    </row>
    <row r="40" spans="1:106" x14ac:dyDescent="0.2">
      <c r="A40" s="325">
        <v>15</v>
      </c>
      <c r="B40" s="326"/>
      <c r="C40" s="327"/>
      <c r="D40" s="328"/>
      <c r="E40" s="328"/>
      <c r="F40" s="328"/>
      <c r="G40" s="328"/>
      <c r="H40" s="328"/>
      <c r="I40" s="328"/>
      <c r="J40" s="328"/>
      <c r="K40" s="328"/>
      <c r="L40" s="328"/>
      <c r="M40" s="328"/>
      <c r="N40" s="328"/>
      <c r="O40" s="329"/>
      <c r="P40" s="322"/>
      <c r="Q40" s="323"/>
      <c r="R40" s="323"/>
      <c r="S40" s="323"/>
      <c r="T40" s="323"/>
      <c r="U40" s="323"/>
      <c r="V40" s="323"/>
      <c r="W40" s="330"/>
      <c r="X40" s="330"/>
      <c r="Y40" s="330"/>
      <c r="Z40" s="330"/>
      <c r="AA40" s="330"/>
      <c r="AB40" s="330"/>
      <c r="AC40" s="330"/>
      <c r="AD40" s="330"/>
      <c r="AE40" s="331"/>
      <c r="AF40" s="322"/>
      <c r="AG40" s="323"/>
      <c r="AH40" s="323"/>
      <c r="AI40" s="323"/>
      <c r="AJ40" s="323"/>
      <c r="AK40" s="323"/>
      <c r="AL40" s="323"/>
      <c r="AM40" s="323"/>
      <c r="AN40" s="324"/>
      <c r="AO40" s="293"/>
      <c r="AP40" s="295"/>
      <c r="AQ40" s="304"/>
      <c r="AR40" s="294"/>
      <c r="AS40" s="294"/>
      <c r="AT40" s="294"/>
      <c r="AU40" s="294"/>
      <c r="AV40" s="294"/>
      <c r="AW40" s="295"/>
      <c r="AX40" s="293"/>
      <c r="AY40" s="295"/>
      <c r="AZ40" s="293"/>
      <c r="BA40" s="295"/>
      <c r="BB40" s="304"/>
      <c r="BC40" s="294"/>
      <c r="BD40" s="294"/>
      <c r="BE40" s="305"/>
      <c r="BF40" s="293"/>
      <c r="BG40" s="294"/>
      <c r="BH40" s="294"/>
      <c r="BI40" s="295"/>
      <c r="BJ40" s="298" t="s">
        <v>164</v>
      </c>
      <c r="BK40" s="471"/>
      <c r="BL40" s="471"/>
      <c r="BM40" s="299"/>
      <c r="BN40" s="300"/>
      <c r="BO40" s="301"/>
      <c r="BP40" s="301"/>
      <c r="BQ40" s="302"/>
      <c r="BR40" s="290"/>
      <c r="BS40" s="303"/>
      <c r="BT40" s="303"/>
      <c r="BU40" s="292"/>
      <c r="BV40" s="320"/>
      <c r="BW40" s="321"/>
      <c r="BX40" s="301"/>
      <c r="BY40" s="301"/>
      <c r="BZ40" s="301"/>
      <c r="CA40" s="301"/>
      <c r="CB40" s="301"/>
      <c r="CC40" s="321"/>
      <c r="CD40" s="306"/>
      <c r="CE40" s="307"/>
      <c r="CF40" s="306"/>
      <c r="CG40" s="290"/>
      <c r="CH40" s="290"/>
      <c r="CI40" s="290"/>
      <c r="CJ40" s="290"/>
      <c r="CK40" s="290"/>
      <c r="CL40" s="290"/>
      <c r="CM40" s="290"/>
      <c r="CN40" s="290"/>
      <c r="CO40" s="290"/>
      <c r="CP40" s="290"/>
      <c r="CQ40" s="290"/>
      <c r="CR40" s="290"/>
      <c r="CS40" s="290"/>
      <c r="CT40" s="290"/>
      <c r="CU40" s="307"/>
      <c r="CV40" s="290"/>
      <c r="CW40" s="291"/>
      <c r="CX40" s="291"/>
      <c r="CY40" s="291"/>
      <c r="CZ40" s="292"/>
      <c r="DA40" s="6"/>
      <c r="DB40" s="6"/>
    </row>
    <row r="41" spans="1:106" x14ac:dyDescent="0.2">
      <c r="A41" s="325">
        <v>16</v>
      </c>
      <c r="B41" s="326"/>
      <c r="C41" s="327"/>
      <c r="D41" s="328"/>
      <c r="E41" s="328"/>
      <c r="F41" s="328"/>
      <c r="G41" s="328"/>
      <c r="H41" s="328"/>
      <c r="I41" s="328"/>
      <c r="J41" s="328"/>
      <c r="K41" s="328"/>
      <c r="L41" s="328"/>
      <c r="M41" s="328"/>
      <c r="N41" s="328"/>
      <c r="O41" s="329"/>
      <c r="P41" s="322"/>
      <c r="Q41" s="323"/>
      <c r="R41" s="323"/>
      <c r="S41" s="323"/>
      <c r="T41" s="323"/>
      <c r="U41" s="323"/>
      <c r="V41" s="323"/>
      <c r="W41" s="330"/>
      <c r="X41" s="330"/>
      <c r="Y41" s="330"/>
      <c r="Z41" s="330"/>
      <c r="AA41" s="330"/>
      <c r="AB41" s="330"/>
      <c r="AC41" s="330"/>
      <c r="AD41" s="330"/>
      <c r="AE41" s="331"/>
      <c r="AF41" s="322"/>
      <c r="AG41" s="323"/>
      <c r="AH41" s="323"/>
      <c r="AI41" s="323"/>
      <c r="AJ41" s="323"/>
      <c r="AK41" s="323"/>
      <c r="AL41" s="323"/>
      <c r="AM41" s="323"/>
      <c r="AN41" s="324"/>
      <c r="AO41" s="293"/>
      <c r="AP41" s="295"/>
      <c r="AQ41" s="304"/>
      <c r="AR41" s="294"/>
      <c r="AS41" s="294"/>
      <c r="AT41" s="294"/>
      <c r="AU41" s="294"/>
      <c r="AV41" s="294"/>
      <c r="AW41" s="295"/>
      <c r="AX41" s="293"/>
      <c r="AY41" s="295"/>
      <c r="AZ41" s="293"/>
      <c r="BA41" s="295"/>
      <c r="BB41" s="304"/>
      <c r="BC41" s="294"/>
      <c r="BD41" s="294"/>
      <c r="BE41" s="305"/>
      <c r="BF41" s="293"/>
      <c r="BG41" s="294"/>
      <c r="BH41" s="294"/>
      <c r="BI41" s="295"/>
      <c r="BJ41" s="298" t="s">
        <v>164</v>
      </c>
      <c r="BK41" s="471"/>
      <c r="BL41" s="471"/>
      <c r="BM41" s="299"/>
      <c r="BN41" s="300"/>
      <c r="BO41" s="301"/>
      <c r="BP41" s="301"/>
      <c r="BQ41" s="302"/>
      <c r="BR41" s="290"/>
      <c r="BS41" s="303"/>
      <c r="BT41" s="303"/>
      <c r="BU41" s="292"/>
      <c r="BV41" s="320"/>
      <c r="BW41" s="321"/>
      <c r="BX41" s="301"/>
      <c r="BY41" s="301"/>
      <c r="BZ41" s="301"/>
      <c r="CA41" s="301"/>
      <c r="CB41" s="301"/>
      <c r="CC41" s="321"/>
      <c r="CD41" s="306"/>
      <c r="CE41" s="307"/>
      <c r="CF41" s="306"/>
      <c r="CG41" s="290"/>
      <c r="CH41" s="290"/>
      <c r="CI41" s="290"/>
      <c r="CJ41" s="290"/>
      <c r="CK41" s="290"/>
      <c r="CL41" s="290"/>
      <c r="CM41" s="290"/>
      <c r="CN41" s="290"/>
      <c r="CO41" s="290"/>
      <c r="CP41" s="290"/>
      <c r="CQ41" s="290"/>
      <c r="CR41" s="290"/>
      <c r="CS41" s="290"/>
      <c r="CT41" s="290"/>
      <c r="CU41" s="307"/>
      <c r="CV41" s="290"/>
      <c r="CW41" s="291"/>
      <c r="CX41" s="291"/>
      <c r="CY41" s="291"/>
      <c r="CZ41" s="292"/>
      <c r="DA41" s="6"/>
      <c r="DB41" s="6"/>
    </row>
    <row r="42" spans="1:106" x14ac:dyDescent="0.2">
      <c r="A42" s="325">
        <v>17</v>
      </c>
      <c r="B42" s="326"/>
      <c r="C42" s="327"/>
      <c r="D42" s="328"/>
      <c r="E42" s="328"/>
      <c r="F42" s="328"/>
      <c r="G42" s="328"/>
      <c r="H42" s="328"/>
      <c r="I42" s="328"/>
      <c r="J42" s="328"/>
      <c r="K42" s="328"/>
      <c r="L42" s="328"/>
      <c r="M42" s="328"/>
      <c r="N42" s="328"/>
      <c r="O42" s="329"/>
      <c r="P42" s="322"/>
      <c r="Q42" s="323"/>
      <c r="R42" s="323"/>
      <c r="S42" s="323"/>
      <c r="T42" s="323"/>
      <c r="U42" s="323"/>
      <c r="V42" s="323"/>
      <c r="W42" s="330"/>
      <c r="X42" s="330"/>
      <c r="Y42" s="330"/>
      <c r="Z42" s="330"/>
      <c r="AA42" s="330"/>
      <c r="AB42" s="330"/>
      <c r="AC42" s="330"/>
      <c r="AD42" s="330"/>
      <c r="AE42" s="331"/>
      <c r="AF42" s="322"/>
      <c r="AG42" s="323"/>
      <c r="AH42" s="323"/>
      <c r="AI42" s="323"/>
      <c r="AJ42" s="323"/>
      <c r="AK42" s="323"/>
      <c r="AL42" s="323"/>
      <c r="AM42" s="323"/>
      <c r="AN42" s="324"/>
      <c r="AO42" s="293"/>
      <c r="AP42" s="295"/>
      <c r="AQ42" s="304"/>
      <c r="AR42" s="294"/>
      <c r="AS42" s="294"/>
      <c r="AT42" s="294"/>
      <c r="AU42" s="294"/>
      <c r="AV42" s="294"/>
      <c r="AW42" s="295"/>
      <c r="AX42" s="293"/>
      <c r="AY42" s="295"/>
      <c r="AZ42" s="293"/>
      <c r="BA42" s="295"/>
      <c r="BB42" s="304"/>
      <c r="BC42" s="294"/>
      <c r="BD42" s="294"/>
      <c r="BE42" s="305"/>
      <c r="BF42" s="293"/>
      <c r="BG42" s="294"/>
      <c r="BH42" s="294"/>
      <c r="BI42" s="295"/>
      <c r="BJ42" s="298" t="s">
        <v>164</v>
      </c>
      <c r="BK42" s="471"/>
      <c r="BL42" s="471"/>
      <c r="BM42" s="299"/>
      <c r="BN42" s="300"/>
      <c r="BO42" s="301"/>
      <c r="BP42" s="301"/>
      <c r="BQ42" s="302"/>
      <c r="BR42" s="290"/>
      <c r="BS42" s="303"/>
      <c r="BT42" s="303"/>
      <c r="BU42" s="292"/>
      <c r="BV42" s="320"/>
      <c r="BW42" s="321"/>
      <c r="BX42" s="301"/>
      <c r="BY42" s="301"/>
      <c r="BZ42" s="301"/>
      <c r="CA42" s="301"/>
      <c r="CB42" s="301"/>
      <c r="CC42" s="321"/>
      <c r="CD42" s="306"/>
      <c r="CE42" s="307"/>
      <c r="CF42" s="306"/>
      <c r="CG42" s="290"/>
      <c r="CH42" s="290"/>
      <c r="CI42" s="290"/>
      <c r="CJ42" s="290"/>
      <c r="CK42" s="290"/>
      <c r="CL42" s="290"/>
      <c r="CM42" s="290"/>
      <c r="CN42" s="290"/>
      <c r="CO42" s="290"/>
      <c r="CP42" s="290"/>
      <c r="CQ42" s="290"/>
      <c r="CR42" s="290"/>
      <c r="CS42" s="290"/>
      <c r="CT42" s="290"/>
      <c r="CU42" s="307"/>
      <c r="CV42" s="290"/>
      <c r="CW42" s="291"/>
      <c r="CX42" s="291"/>
      <c r="CY42" s="291"/>
      <c r="CZ42" s="292"/>
      <c r="DA42" s="6"/>
      <c r="DB42" s="6"/>
    </row>
    <row r="43" spans="1:106" x14ac:dyDescent="0.2">
      <c r="A43" s="325">
        <v>18</v>
      </c>
      <c r="B43" s="326"/>
      <c r="C43" s="327"/>
      <c r="D43" s="328"/>
      <c r="E43" s="328"/>
      <c r="F43" s="328"/>
      <c r="G43" s="328"/>
      <c r="H43" s="328"/>
      <c r="I43" s="328"/>
      <c r="J43" s="328"/>
      <c r="K43" s="328"/>
      <c r="L43" s="328"/>
      <c r="M43" s="328"/>
      <c r="N43" s="328"/>
      <c r="O43" s="329"/>
      <c r="P43" s="322"/>
      <c r="Q43" s="323"/>
      <c r="R43" s="323"/>
      <c r="S43" s="323"/>
      <c r="T43" s="323"/>
      <c r="U43" s="323"/>
      <c r="V43" s="323"/>
      <c r="W43" s="330"/>
      <c r="X43" s="330"/>
      <c r="Y43" s="330"/>
      <c r="Z43" s="330"/>
      <c r="AA43" s="330"/>
      <c r="AB43" s="330"/>
      <c r="AC43" s="330"/>
      <c r="AD43" s="330"/>
      <c r="AE43" s="331"/>
      <c r="AF43" s="322"/>
      <c r="AG43" s="323"/>
      <c r="AH43" s="323"/>
      <c r="AI43" s="323"/>
      <c r="AJ43" s="323"/>
      <c r="AK43" s="323"/>
      <c r="AL43" s="323"/>
      <c r="AM43" s="323"/>
      <c r="AN43" s="324"/>
      <c r="AO43" s="293"/>
      <c r="AP43" s="295"/>
      <c r="AQ43" s="304"/>
      <c r="AR43" s="294"/>
      <c r="AS43" s="294"/>
      <c r="AT43" s="294"/>
      <c r="AU43" s="294"/>
      <c r="AV43" s="294"/>
      <c r="AW43" s="295"/>
      <c r="AX43" s="293"/>
      <c r="AY43" s="295"/>
      <c r="AZ43" s="293"/>
      <c r="BA43" s="295"/>
      <c r="BB43" s="304"/>
      <c r="BC43" s="294"/>
      <c r="BD43" s="294"/>
      <c r="BE43" s="305"/>
      <c r="BF43" s="293"/>
      <c r="BG43" s="294"/>
      <c r="BH43" s="294"/>
      <c r="BI43" s="295"/>
      <c r="BJ43" s="298" t="s">
        <v>164</v>
      </c>
      <c r="BK43" s="471"/>
      <c r="BL43" s="471"/>
      <c r="BM43" s="299"/>
      <c r="BN43" s="300"/>
      <c r="BO43" s="301"/>
      <c r="BP43" s="301"/>
      <c r="BQ43" s="302"/>
      <c r="BR43" s="290"/>
      <c r="BS43" s="303"/>
      <c r="BT43" s="303"/>
      <c r="BU43" s="292"/>
      <c r="BV43" s="320"/>
      <c r="BW43" s="321"/>
      <c r="BX43" s="301"/>
      <c r="BY43" s="301"/>
      <c r="BZ43" s="301"/>
      <c r="CA43" s="301"/>
      <c r="CB43" s="301"/>
      <c r="CC43" s="321"/>
      <c r="CD43" s="306"/>
      <c r="CE43" s="307"/>
      <c r="CF43" s="306"/>
      <c r="CG43" s="290"/>
      <c r="CH43" s="290"/>
      <c r="CI43" s="290"/>
      <c r="CJ43" s="290"/>
      <c r="CK43" s="290"/>
      <c r="CL43" s="290"/>
      <c r="CM43" s="290"/>
      <c r="CN43" s="290"/>
      <c r="CO43" s="290"/>
      <c r="CP43" s="290"/>
      <c r="CQ43" s="290"/>
      <c r="CR43" s="290"/>
      <c r="CS43" s="290"/>
      <c r="CT43" s="290"/>
      <c r="CU43" s="307"/>
      <c r="CV43" s="290"/>
      <c r="CW43" s="291"/>
      <c r="CX43" s="291"/>
      <c r="CY43" s="291"/>
      <c r="CZ43" s="292"/>
      <c r="DA43" s="6"/>
      <c r="DB43" s="6"/>
    </row>
    <row r="44" spans="1:106" x14ac:dyDescent="0.2">
      <c r="A44" s="325">
        <v>19</v>
      </c>
      <c r="B44" s="326"/>
      <c r="C44" s="327"/>
      <c r="D44" s="328"/>
      <c r="E44" s="328"/>
      <c r="F44" s="328"/>
      <c r="G44" s="328"/>
      <c r="H44" s="328"/>
      <c r="I44" s="328"/>
      <c r="J44" s="328"/>
      <c r="K44" s="328"/>
      <c r="L44" s="328"/>
      <c r="M44" s="328"/>
      <c r="N44" s="328"/>
      <c r="O44" s="329"/>
      <c r="P44" s="322"/>
      <c r="Q44" s="323"/>
      <c r="R44" s="323"/>
      <c r="S44" s="323"/>
      <c r="T44" s="323"/>
      <c r="U44" s="323"/>
      <c r="V44" s="323"/>
      <c r="W44" s="330"/>
      <c r="X44" s="330"/>
      <c r="Y44" s="330"/>
      <c r="Z44" s="330"/>
      <c r="AA44" s="330"/>
      <c r="AB44" s="330"/>
      <c r="AC44" s="330"/>
      <c r="AD44" s="330"/>
      <c r="AE44" s="331"/>
      <c r="AF44" s="322"/>
      <c r="AG44" s="323"/>
      <c r="AH44" s="323"/>
      <c r="AI44" s="323"/>
      <c r="AJ44" s="323"/>
      <c r="AK44" s="323"/>
      <c r="AL44" s="323"/>
      <c r="AM44" s="323"/>
      <c r="AN44" s="324"/>
      <c r="AO44" s="293"/>
      <c r="AP44" s="295"/>
      <c r="AQ44" s="304"/>
      <c r="AR44" s="294"/>
      <c r="AS44" s="294"/>
      <c r="AT44" s="294"/>
      <c r="AU44" s="294"/>
      <c r="AV44" s="294"/>
      <c r="AW44" s="295"/>
      <c r="AX44" s="293"/>
      <c r="AY44" s="295"/>
      <c r="AZ44" s="293"/>
      <c r="BA44" s="295"/>
      <c r="BB44" s="304"/>
      <c r="BC44" s="294"/>
      <c r="BD44" s="294"/>
      <c r="BE44" s="305"/>
      <c r="BF44" s="293"/>
      <c r="BG44" s="294"/>
      <c r="BH44" s="294"/>
      <c r="BI44" s="295"/>
      <c r="BJ44" s="298" t="s">
        <v>164</v>
      </c>
      <c r="BK44" s="471"/>
      <c r="BL44" s="471"/>
      <c r="BM44" s="299"/>
      <c r="BN44" s="300"/>
      <c r="BO44" s="301"/>
      <c r="BP44" s="301"/>
      <c r="BQ44" s="302"/>
      <c r="BR44" s="290"/>
      <c r="BS44" s="303"/>
      <c r="BT44" s="303"/>
      <c r="BU44" s="292"/>
      <c r="BV44" s="320"/>
      <c r="BW44" s="321"/>
      <c r="BX44" s="301"/>
      <c r="BY44" s="301"/>
      <c r="BZ44" s="301"/>
      <c r="CA44" s="301"/>
      <c r="CB44" s="301"/>
      <c r="CC44" s="321"/>
      <c r="CD44" s="306"/>
      <c r="CE44" s="307"/>
      <c r="CF44" s="306"/>
      <c r="CG44" s="290"/>
      <c r="CH44" s="290"/>
      <c r="CI44" s="290"/>
      <c r="CJ44" s="290"/>
      <c r="CK44" s="290"/>
      <c r="CL44" s="290"/>
      <c r="CM44" s="290"/>
      <c r="CN44" s="290"/>
      <c r="CO44" s="290"/>
      <c r="CP44" s="290"/>
      <c r="CQ44" s="290"/>
      <c r="CR44" s="290"/>
      <c r="CS44" s="290"/>
      <c r="CT44" s="290"/>
      <c r="CU44" s="307"/>
      <c r="CV44" s="290"/>
      <c r="CW44" s="291"/>
      <c r="CX44" s="291"/>
      <c r="CY44" s="291"/>
      <c r="CZ44" s="292"/>
      <c r="DA44" s="6"/>
      <c r="DB44" s="6"/>
    </row>
    <row r="45" spans="1:106" x14ac:dyDescent="0.2">
      <c r="A45" s="325">
        <v>20</v>
      </c>
      <c r="B45" s="326"/>
      <c r="C45" s="327"/>
      <c r="D45" s="328"/>
      <c r="E45" s="328"/>
      <c r="F45" s="328"/>
      <c r="G45" s="328"/>
      <c r="H45" s="328"/>
      <c r="I45" s="328"/>
      <c r="J45" s="328"/>
      <c r="K45" s="328"/>
      <c r="L45" s="328"/>
      <c r="M45" s="328"/>
      <c r="N45" s="328"/>
      <c r="O45" s="329"/>
      <c r="P45" s="322"/>
      <c r="Q45" s="323"/>
      <c r="R45" s="323"/>
      <c r="S45" s="323"/>
      <c r="T45" s="323"/>
      <c r="U45" s="323"/>
      <c r="V45" s="323"/>
      <c r="W45" s="330"/>
      <c r="X45" s="330"/>
      <c r="Y45" s="330"/>
      <c r="Z45" s="330"/>
      <c r="AA45" s="330"/>
      <c r="AB45" s="330"/>
      <c r="AC45" s="330"/>
      <c r="AD45" s="330"/>
      <c r="AE45" s="331"/>
      <c r="AF45" s="322"/>
      <c r="AG45" s="323"/>
      <c r="AH45" s="323"/>
      <c r="AI45" s="323"/>
      <c r="AJ45" s="323"/>
      <c r="AK45" s="323"/>
      <c r="AL45" s="323"/>
      <c r="AM45" s="323"/>
      <c r="AN45" s="324"/>
      <c r="AO45" s="293"/>
      <c r="AP45" s="295"/>
      <c r="AQ45" s="304"/>
      <c r="AR45" s="294"/>
      <c r="AS45" s="294"/>
      <c r="AT45" s="294"/>
      <c r="AU45" s="294"/>
      <c r="AV45" s="294"/>
      <c r="AW45" s="295"/>
      <c r="AX45" s="293"/>
      <c r="AY45" s="295"/>
      <c r="AZ45" s="293"/>
      <c r="BA45" s="295"/>
      <c r="BB45" s="304"/>
      <c r="BC45" s="294"/>
      <c r="BD45" s="294"/>
      <c r="BE45" s="305"/>
      <c r="BF45" s="293"/>
      <c r="BG45" s="294"/>
      <c r="BH45" s="294"/>
      <c r="BI45" s="295"/>
      <c r="BJ45" s="298" t="s">
        <v>164</v>
      </c>
      <c r="BK45" s="471"/>
      <c r="BL45" s="471"/>
      <c r="BM45" s="299"/>
      <c r="BN45" s="300"/>
      <c r="BO45" s="301"/>
      <c r="BP45" s="301"/>
      <c r="BQ45" s="302"/>
      <c r="BR45" s="290"/>
      <c r="BS45" s="303"/>
      <c r="BT45" s="303"/>
      <c r="BU45" s="292"/>
      <c r="BV45" s="320"/>
      <c r="BW45" s="321"/>
      <c r="BX45" s="301"/>
      <c r="BY45" s="301"/>
      <c r="BZ45" s="301"/>
      <c r="CA45" s="301"/>
      <c r="CB45" s="301"/>
      <c r="CC45" s="321"/>
      <c r="CD45" s="306"/>
      <c r="CE45" s="307"/>
      <c r="CF45" s="306"/>
      <c r="CG45" s="290"/>
      <c r="CH45" s="290"/>
      <c r="CI45" s="290"/>
      <c r="CJ45" s="290"/>
      <c r="CK45" s="290"/>
      <c r="CL45" s="290"/>
      <c r="CM45" s="290"/>
      <c r="CN45" s="290"/>
      <c r="CO45" s="290"/>
      <c r="CP45" s="290"/>
      <c r="CQ45" s="290"/>
      <c r="CR45" s="290"/>
      <c r="CS45" s="290"/>
      <c r="CT45" s="290"/>
      <c r="CU45" s="307"/>
      <c r="CV45" s="290"/>
      <c r="CW45" s="291"/>
      <c r="CX45" s="291"/>
      <c r="CY45" s="291"/>
      <c r="CZ45" s="292"/>
      <c r="DA45" s="6"/>
      <c r="DB45" s="6"/>
    </row>
    <row r="46" spans="1:106" x14ac:dyDescent="0.2">
      <c r="A46" s="325">
        <v>21</v>
      </c>
      <c r="B46" s="326"/>
      <c r="C46" s="327"/>
      <c r="D46" s="328"/>
      <c r="E46" s="328"/>
      <c r="F46" s="328"/>
      <c r="G46" s="328"/>
      <c r="H46" s="328"/>
      <c r="I46" s="328"/>
      <c r="J46" s="328"/>
      <c r="K46" s="328"/>
      <c r="L46" s="328"/>
      <c r="M46" s="328"/>
      <c r="N46" s="328"/>
      <c r="O46" s="329"/>
      <c r="P46" s="322"/>
      <c r="Q46" s="323"/>
      <c r="R46" s="323"/>
      <c r="S46" s="323"/>
      <c r="T46" s="323"/>
      <c r="U46" s="323"/>
      <c r="V46" s="323"/>
      <c r="W46" s="330"/>
      <c r="X46" s="330"/>
      <c r="Y46" s="330"/>
      <c r="Z46" s="330"/>
      <c r="AA46" s="330"/>
      <c r="AB46" s="330"/>
      <c r="AC46" s="330"/>
      <c r="AD46" s="330"/>
      <c r="AE46" s="331"/>
      <c r="AF46" s="322"/>
      <c r="AG46" s="323"/>
      <c r="AH46" s="323"/>
      <c r="AI46" s="323"/>
      <c r="AJ46" s="323"/>
      <c r="AK46" s="323"/>
      <c r="AL46" s="323"/>
      <c r="AM46" s="323"/>
      <c r="AN46" s="324"/>
      <c r="AO46" s="293"/>
      <c r="AP46" s="295"/>
      <c r="AQ46" s="304"/>
      <c r="AR46" s="294"/>
      <c r="AS46" s="294"/>
      <c r="AT46" s="294"/>
      <c r="AU46" s="294"/>
      <c r="AV46" s="294"/>
      <c r="AW46" s="295"/>
      <c r="AX46" s="293"/>
      <c r="AY46" s="295"/>
      <c r="AZ46" s="293"/>
      <c r="BA46" s="295"/>
      <c r="BB46" s="304"/>
      <c r="BC46" s="294"/>
      <c r="BD46" s="294"/>
      <c r="BE46" s="305"/>
      <c r="BF46" s="293"/>
      <c r="BG46" s="294"/>
      <c r="BH46" s="294"/>
      <c r="BI46" s="295"/>
      <c r="BJ46" s="298" t="s">
        <v>164</v>
      </c>
      <c r="BK46" s="471"/>
      <c r="BL46" s="471"/>
      <c r="BM46" s="299"/>
      <c r="BN46" s="300"/>
      <c r="BO46" s="301"/>
      <c r="BP46" s="301"/>
      <c r="BQ46" s="302"/>
      <c r="BR46" s="290"/>
      <c r="BS46" s="303"/>
      <c r="BT46" s="303"/>
      <c r="BU46" s="292"/>
      <c r="BV46" s="320"/>
      <c r="BW46" s="321"/>
      <c r="BX46" s="301"/>
      <c r="BY46" s="301"/>
      <c r="BZ46" s="301"/>
      <c r="CA46" s="301"/>
      <c r="CB46" s="301"/>
      <c r="CC46" s="321"/>
      <c r="CD46" s="306"/>
      <c r="CE46" s="307"/>
      <c r="CF46" s="306"/>
      <c r="CG46" s="290"/>
      <c r="CH46" s="290"/>
      <c r="CI46" s="290"/>
      <c r="CJ46" s="290"/>
      <c r="CK46" s="290"/>
      <c r="CL46" s="290"/>
      <c r="CM46" s="290"/>
      <c r="CN46" s="290"/>
      <c r="CO46" s="290"/>
      <c r="CP46" s="290"/>
      <c r="CQ46" s="290"/>
      <c r="CR46" s="290"/>
      <c r="CS46" s="290"/>
      <c r="CT46" s="290"/>
      <c r="CU46" s="307"/>
      <c r="CV46" s="290"/>
      <c r="CW46" s="291"/>
      <c r="CX46" s="291"/>
      <c r="CY46" s="291"/>
      <c r="CZ46" s="292"/>
      <c r="DA46" s="6"/>
      <c r="DB46" s="6"/>
    </row>
    <row r="47" spans="1:106" x14ac:dyDescent="0.2">
      <c r="A47" s="325">
        <v>22</v>
      </c>
      <c r="B47" s="326"/>
      <c r="C47" s="327"/>
      <c r="D47" s="328"/>
      <c r="E47" s="328"/>
      <c r="F47" s="328"/>
      <c r="G47" s="328"/>
      <c r="H47" s="328"/>
      <c r="I47" s="328"/>
      <c r="J47" s="328"/>
      <c r="K47" s="328"/>
      <c r="L47" s="328"/>
      <c r="M47" s="328"/>
      <c r="N47" s="328"/>
      <c r="O47" s="329"/>
      <c r="P47" s="322"/>
      <c r="Q47" s="323"/>
      <c r="R47" s="323"/>
      <c r="S47" s="323"/>
      <c r="T47" s="323"/>
      <c r="U47" s="323"/>
      <c r="V47" s="323"/>
      <c r="W47" s="330"/>
      <c r="X47" s="330"/>
      <c r="Y47" s="330"/>
      <c r="Z47" s="330"/>
      <c r="AA47" s="330"/>
      <c r="AB47" s="330"/>
      <c r="AC47" s="330"/>
      <c r="AD47" s="330"/>
      <c r="AE47" s="331"/>
      <c r="AF47" s="322"/>
      <c r="AG47" s="323"/>
      <c r="AH47" s="323"/>
      <c r="AI47" s="323"/>
      <c r="AJ47" s="323"/>
      <c r="AK47" s="323"/>
      <c r="AL47" s="323"/>
      <c r="AM47" s="323"/>
      <c r="AN47" s="324"/>
      <c r="AO47" s="293"/>
      <c r="AP47" s="295"/>
      <c r="AQ47" s="304"/>
      <c r="AR47" s="294"/>
      <c r="AS47" s="294"/>
      <c r="AT47" s="294"/>
      <c r="AU47" s="294"/>
      <c r="AV47" s="294"/>
      <c r="AW47" s="295"/>
      <c r="AX47" s="293"/>
      <c r="AY47" s="295"/>
      <c r="AZ47" s="293"/>
      <c r="BA47" s="295"/>
      <c r="BB47" s="304"/>
      <c r="BC47" s="294"/>
      <c r="BD47" s="294"/>
      <c r="BE47" s="305"/>
      <c r="BF47" s="293"/>
      <c r="BG47" s="294"/>
      <c r="BH47" s="294"/>
      <c r="BI47" s="295"/>
      <c r="BJ47" s="298" t="s">
        <v>164</v>
      </c>
      <c r="BK47" s="471"/>
      <c r="BL47" s="471"/>
      <c r="BM47" s="299"/>
      <c r="BN47" s="300"/>
      <c r="BO47" s="301"/>
      <c r="BP47" s="301"/>
      <c r="BQ47" s="302"/>
      <c r="BR47" s="290"/>
      <c r="BS47" s="303"/>
      <c r="BT47" s="303"/>
      <c r="BU47" s="292"/>
      <c r="BV47" s="320"/>
      <c r="BW47" s="321"/>
      <c r="BX47" s="301"/>
      <c r="BY47" s="301"/>
      <c r="BZ47" s="301"/>
      <c r="CA47" s="301"/>
      <c r="CB47" s="301"/>
      <c r="CC47" s="321"/>
      <c r="CD47" s="306"/>
      <c r="CE47" s="307"/>
      <c r="CF47" s="306"/>
      <c r="CG47" s="290"/>
      <c r="CH47" s="290"/>
      <c r="CI47" s="290"/>
      <c r="CJ47" s="290"/>
      <c r="CK47" s="290"/>
      <c r="CL47" s="290"/>
      <c r="CM47" s="290"/>
      <c r="CN47" s="290"/>
      <c r="CO47" s="290"/>
      <c r="CP47" s="290"/>
      <c r="CQ47" s="290"/>
      <c r="CR47" s="290"/>
      <c r="CS47" s="290"/>
      <c r="CT47" s="290"/>
      <c r="CU47" s="307"/>
      <c r="CV47" s="290"/>
      <c r="CW47" s="291"/>
      <c r="CX47" s="291"/>
      <c r="CY47" s="291"/>
      <c r="CZ47" s="292"/>
      <c r="DA47" s="6"/>
      <c r="DB47" s="6"/>
    </row>
    <row r="48" spans="1:106" x14ac:dyDescent="0.2">
      <c r="A48" s="325">
        <v>23</v>
      </c>
      <c r="B48" s="326"/>
      <c r="C48" s="327"/>
      <c r="D48" s="328"/>
      <c r="E48" s="328"/>
      <c r="F48" s="328"/>
      <c r="G48" s="328"/>
      <c r="H48" s="328"/>
      <c r="I48" s="328"/>
      <c r="J48" s="328"/>
      <c r="K48" s="328"/>
      <c r="L48" s="328"/>
      <c r="M48" s="328"/>
      <c r="N48" s="328"/>
      <c r="O48" s="329"/>
      <c r="P48" s="322"/>
      <c r="Q48" s="323"/>
      <c r="R48" s="323"/>
      <c r="S48" s="323"/>
      <c r="T48" s="323"/>
      <c r="U48" s="323"/>
      <c r="V48" s="323"/>
      <c r="W48" s="330"/>
      <c r="X48" s="330"/>
      <c r="Y48" s="330"/>
      <c r="Z48" s="330"/>
      <c r="AA48" s="330"/>
      <c r="AB48" s="330"/>
      <c r="AC48" s="330"/>
      <c r="AD48" s="330"/>
      <c r="AE48" s="331"/>
      <c r="AF48" s="322"/>
      <c r="AG48" s="323"/>
      <c r="AH48" s="323"/>
      <c r="AI48" s="323"/>
      <c r="AJ48" s="323"/>
      <c r="AK48" s="323"/>
      <c r="AL48" s="323"/>
      <c r="AM48" s="323"/>
      <c r="AN48" s="324"/>
      <c r="AO48" s="293"/>
      <c r="AP48" s="295"/>
      <c r="AQ48" s="304"/>
      <c r="AR48" s="294"/>
      <c r="AS48" s="294"/>
      <c r="AT48" s="294"/>
      <c r="AU48" s="294"/>
      <c r="AV48" s="294"/>
      <c r="AW48" s="295"/>
      <c r="AX48" s="293"/>
      <c r="AY48" s="295"/>
      <c r="AZ48" s="293"/>
      <c r="BA48" s="295"/>
      <c r="BB48" s="304"/>
      <c r="BC48" s="294"/>
      <c r="BD48" s="294"/>
      <c r="BE48" s="305"/>
      <c r="BF48" s="293"/>
      <c r="BG48" s="294"/>
      <c r="BH48" s="294"/>
      <c r="BI48" s="295"/>
      <c r="BJ48" s="298" t="s">
        <v>164</v>
      </c>
      <c r="BK48" s="471"/>
      <c r="BL48" s="471"/>
      <c r="BM48" s="299"/>
      <c r="BN48" s="300"/>
      <c r="BO48" s="301"/>
      <c r="BP48" s="301"/>
      <c r="BQ48" s="302"/>
      <c r="BR48" s="290"/>
      <c r="BS48" s="303"/>
      <c r="BT48" s="303"/>
      <c r="BU48" s="292"/>
      <c r="BV48" s="320"/>
      <c r="BW48" s="321"/>
      <c r="BX48" s="301"/>
      <c r="BY48" s="301"/>
      <c r="BZ48" s="301"/>
      <c r="CA48" s="301"/>
      <c r="CB48" s="301"/>
      <c r="CC48" s="321"/>
      <c r="CD48" s="306"/>
      <c r="CE48" s="307"/>
      <c r="CF48" s="306"/>
      <c r="CG48" s="290"/>
      <c r="CH48" s="290"/>
      <c r="CI48" s="290"/>
      <c r="CJ48" s="290"/>
      <c r="CK48" s="290"/>
      <c r="CL48" s="290"/>
      <c r="CM48" s="290"/>
      <c r="CN48" s="290"/>
      <c r="CO48" s="290"/>
      <c r="CP48" s="290"/>
      <c r="CQ48" s="290"/>
      <c r="CR48" s="290"/>
      <c r="CS48" s="290"/>
      <c r="CT48" s="290"/>
      <c r="CU48" s="307"/>
      <c r="CV48" s="290"/>
      <c r="CW48" s="291"/>
      <c r="CX48" s="291"/>
      <c r="CY48" s="291"/>
      <c r="CZ48" s="292"/>
      <c r="DA48" s="6"/>
      <c r="DB48" s="6"/>
    </row>
    <row r="49" spans="1:106" x14ac:dyDescent="0.2">
      <c r="A49" s="325">
        <v>24</v>
      </c>
      <c r="B49" s="326"/>
      <c r="C49" s="327"/>
      <c r="D49" s="328"/>
      <c r="E49" s="328"/>
      <c r="F49" s="328"/>
      <c r="G49" s="328"/>
      <c r="H49" s="328"/>
      <c r="I49" s="328"/>
      <c r="J49" s="328"/>
      <c r="K49" s="328"/>
      <c r="L49" s="328"/>
      <c r="M49" s="328"/>
      <c r="N49" s="328"/>
      <c r="O49" s="329"/>
      <c r="P49" s="322"/>
      <c r="Q49" s="323"/>
      <c r="R49" s="323"/>
      <c r="S49" s="323"/>
      <c r="T49" s="323"/>
      <c r="U49" s="323"/>
      <c r="V49" s="323"/>
      <c r="W49" s="330"/>
      <c r="X49" s="330"/>
      <c r="Y49" s="330"/>
      <c r="Z49" s="330"/>
      <c r="AA49" s="330"/>
      <c r="AB49" s="330"/>
      <c r="AC49" s="330"/>
      <c r="AD49" s="330"/>
      <c r="AE49" s="331"/>
      <c r="AF49" s="322"/>
      <c r="AG49" s="323"/>
      <c r="AH49" s="323"/>
      <c r="AI49" s="323"/>
      <c r="AJ49" s="323"/>
      <c r="AK49" s="323"/>
      <c r="AL49" s="323"/>
      <c r="AM49" s="323"/>
      <c r="AN49" s="324"/>
      <c r="AO49" s="293"/>
      <c r="AP49" s="295"/>
      <c r="AQ49" s="304"/>
      <c r="AR49" s="294"/>
      <c r="AS49" s="294"/>
      <c r="AT49" s="294"/>
      <c r="AU49" s="294"/>
      <c r="AV49" s="294"/>
      <c r="AW49" s="295"/>
      <c r="AX49" s="293"/>
      <c r="AY49" s="295"/>
      <c r="AZ49" s="293"/>
      <c r="BA49" s="295"/>
      <c r="BB49" s="304"/>
      <c r="BC49" s="294"/>
      <c r="BD49" s="294"/>
      <c r="BE49" s="305"/>
      <c r="BF49" s="293"/>
      <c r="BG49" s="294"/>
      <c r="BH49" s="294"/>
      <c r="BI49" s="295"/>
      <c r="BJ49" s="298" t="s">
        <v>164</v>
      </c>
      <c r="BK49" s="471"/>
      <c r="BL49" s="471"/>
      <c r="BM49" s="299"/>
      <c r="BN49" s="300"/>
      <c r="BO49" s="301"/>
      <c r="BP49" s="301"/>
      <c r="BQ49" s="302"/>
      <c r="BR49" s="290"/>
      <c r="BS49" s="303"/>
      <c r="BT49" s="303"/>
      <c r="BU49" s="292"/>
      <c r="BV49" s="320"/>
      <c r="BW49" s="321"/>
      <c r="BX49" s="301"/>
      <c r="BY49" s="301"/>
      <c r="BZ49" s="301"/>
      <c r="CA49" s="301"/>
      <c r="CB49" s="301"/>
      <c r="CC49" s="321"/>
      <c r="CD49" s="306"/>
      <c r="CE49" s="307"/>
      <c r="CF49" s="306"/>
      <c r="CG49" s="290"/>
      <c r="CH49" s="290"/>
      <c r="CI49" s="290"/>
      <c r="CJ49" s="290"/>
      <c r="CK49" s="290"/>
      <c r="CL49" s="290"/>
      <c r="CM49" s="290"/>
      <c r="CN49" s="290"/>
      <c r="CO49" s="290"/>
      <c r="CP49" s="290"/>
      <c r="CQ49" s="290"/>
      <c r="CR49" s="290"/>
      <c r="CS49" s="290"/>
      <c r="CT49" s="290"/>
      <c r="CU49" s="307"/>
      <c r="CV49" s="290"/>
      <c r="CW49" s="291"/>
      <c r="CX49" s="291"/>
      <c r="CY49" s="291"/>
      <c r="CZ49" s="292"/>
      <c r="DA49" s="6"/>
      <c r="DB49" s="6"/>
    </row>
    <row r="50" spans="1:106" x14ac:dyDescent="0.2">
      <c r="A50" s="325">
        <v>25</v>
      </c>
      <c r="B50" s="326"/>
      <c r="C50" s="327"/>
      <c r="D50" s="328"/>
      <c r="E50" s="328"/>
      <c r="F50" s="328"/>
      <c r="G50" s="328"/>
      <c r="H50" s="328"/>
      <c r="I50" s="328"/>
      <c r="J50" s="328"/>
      <c r="K50" s="328"/>
      <c r="L50" s="328"/>
      <c r="M50" s="328"/>
      <c r="N50" s="328"/>
      <c r="O50" s="329"/>
      <c r="P50" s="322"/>
      <c r="Q50" s="323"/>
      <c r="R50" s="323"/>
      <c r="S50" s="323"/>
      <c r="T50" s="323"/>
      <c r="U50" s="323"/>
      <c r="V50" s="323"/>
      <c r="W50" s="330"/>
      <c r="X50" s="330"/>
      <c r="Y50" s="330"/>
      <c r="Z50" s="330"/>
      <c r="AA50" s="330"/>
      <c r="AB50" s="330"/>
      <c r="AC50" s="330"/>
      <c r="AD50" s="330"/>
      <c r="AE50" s="331"/>
      <c r="AF50" s="322"/>
      <c r="AG50" s="323"/>
      <c r="AH50" s="323"/>
      <c r="AI50" s="323"/>
      <c r="AJ50" s="323"/>
      <c r="AK50" s="323"/>
      <c r="AL50" s="323"/>
      <c r="AM50" s="323"/>
      <c r="AN50" s="324"/>
      <c r="AO50" s="293"/>
      <c r="AP50" s="295"/>
      <c r="AQ50" s="304"/>
      <c r="AR50" s="294"/>
      <c r="AS50" s="294"/>
      <c r="AT50" s="294"/>
      <c r="AU50" s="294"/>
      <c r="AV50" s="294"/>
      <c r="AW50" s="295"/>
      <c r="AX50" s="293"/>
      <c r="AY50" s="295"/>
      <c r="AZ50" s="293"/>
      <c r="BA50" s="295"/>
      <c r="BB50" s="304"/>
      <c r="BC50" s="294"/>
      <c r="BD50" s="294"/>
      <c r="BE50" s="305"/>
      <c r="BF50" s="293"/>
      <c r="BG50" s="294"/>
      <c r="BH50" s="294"/>
      <c r="BI50" s="295"/>
      <c r="BJ50" s="298" t="s">
        <v>164</v>
      </c>
      <c r="BK50" s="471"/>
      <c r="BL50" s="471"/>
      <c r="BM50" s="299"/>
      <c r="BN50" s="300"/>
      <c r="BO50" s="301"/>
      <c r="BP50" s="301"/>
      <c r="BQ50" s="302"/>
      <c r="BR50" s="290"/>
      <c r="BS50" s="303"/>
      <c r="BT50" s="303"/>
      <c r="BU50" s="292"/>
      <c r="BV50" s="320"/>
      <c r="BW50" s="321"/>
      <c r="BX50" s="301"/>
      <c r="BY50" s="301"/>
      <c r="BZ50" s="301"/>
      <c r="CA50" s="301"/>
      <c r="CB50" s="301"/>
      <c r="CC50" s="321"/>
      <c r="CD50" s="306"/>
      <c r="CE50" s="307"/>
      <c r="CF50" s="306"/>
      <c r="CG50" s="290"/>
      <c r="CH50" s="290"/>
      <c r="CI50" s="290"/>
      <c r="CJ50" s="290"/>
      <c r="CK50" s="290"/>
      <c r="CL50" s="290"/>
      <c r="CM50" s="290"/>
      <c r="CN50" s="290"/>
      <c r="CO50" s="290"/>
      <c r="CP50" s="290"/>
      <c r="CQ50" s="290"/>
      <c r="CR50" s="290"/>
      <c r="CS50" s="290"/>
      <c r="CT50" s="290"/>
      <c r="CU50" s="307"/>
      <c r="CV50" s="290"/>
      <c r="CW50" s="291"/>
      <c r="CX50" s="291"/>
      <c r="CY50" s="291"/>
      <c r="CZ50" s="292"/>
      <c r="DA50" s="6"/>
      <c r="DB50" s="6"/>
    </row>
    <row r="51" spans="1:106" x14ac:dyDescent="0.2">
      <c r="A51" s="325">
        <v>26</v>
      </c>
      <c r="B51" s="326"/>
      <c r="C51" s="327"/>
      <c r="D51" s="328"/>
      <c r="E51" s="328"/>
      <c r="F51" s="328"/>
      <c r="G51" s="328"/>
      <c r="H51" s="328"/>
      <c r="I51" s="328"/>
      <c r="J51" s="328"/>
      <c r="K51" s="328"/>
      <c r="L51" s="328"/>
      <c r="M51" s="328"/>
      <c r="N51" s="328"/>
      <c r="O51" s="329"/>
      <c r="P51" s="322"/>
      <c r="Q51" s="323"/>
      <c r="R51" s="323"/>
      <c r="S51" s="323"/>
      <c r="T51" s="323"/>
      <c r="U51" s="323"/>
      <c r="V51" s="323"/>
      <c r="W51" s="330"/>
      <c r="X51" s="330"/>
      <c r="Y51" s="330"/>
      <c r="Z51" s="330"/>
      <c r="AA51" s="330"/>
      <c r="AB51" s="330"/>
      <c r="AC51" s="330"/>
      <c r="AD51" s="330"/>
      <c r="AE51" s="331"/>
      <c r="AF51" s="322"/>
      <c r="AG51" s="323"/>
      <c r="AH51" s="323"/>
      <c r="AI51" s="323"/>
      <c r="AJ51" s="323"/>
      <c r="AK51" s="323"/>
      <c r="AL51" s="323"/>
      <c r="AM51" s="323"/>
      <c r="AN51" s="324"/>
      <c r="AO51" s="293"/>
      <c r="AP51" s="295"/>
      <c r="AQ51" s="304"/>
      <c r="AR51" s="294"/>
      <c r="AS51" s="294"/>
      <c r="AT51" s="294"/>
      <c r="AU51" s="294"/>
      <c r="AV51" s="294"/>
      <c r="AW51" s="295"/>
      <c r="AX51" s="293"/>
      <c r="AY51" s="295"/>
      <c r="AZ51" s="293"/>
      <c r="BA51" s="295"/>
      <c r="BB51" s="304"/>
      <c r="BC51" s="294"/>
      <c r="BD51" s="294"/>
      <c r="BE51" s="305"/>
      <c r="BF51" s="293"/>
      <c r="BG51" s="294"/>
      <c r="BH51" s="294"/>
      <c r="BI51" s="295"/>
      <c r="BJ51" s="298" t="s">
        <v>164</v>
      </c>
      <c r="BK51" s="471"/>
      <c r="BL51" s="471"/>
      <c r="BM51" s="299"/>
      <c r="BN51" s="300"/>
      <c r="BO51" s="301"/>
      <c r="BP51" s="301"/>
      <c r="BQ51" s="302"/>
      <c r="BR51" s="290"/>
      <c r="BS51" s="303"/>
      <c r="BT51" s="303"/>
      <c r="BU51" s="292"/>
      <c r="BV51" s="320"/>
      <c r="BW51" s="321"/>
      <c r="BX51" s="301"/>
      <c r="BY51" s="301"/>
      <c r="BZ51" s="301"/>
      <c r="CA51" s="301"/>
      <c r="CB51" s="301"/>
      <c r="CC51" s="321"/>
      <c r="CD51" s="306"/>
      <c r="CE51" s="307"/>
      <c r="CF51" s="306"/>
      <c r="CG51" s="290"/>
      <c r="CH51" s="290"/>
      <c r="CI51" s="290"/>
      <c r="CJ51" s="290"/>
      <c r="CK51" s="290"/>
      <c r="CL51" s="290"/>
      <c r="CM51" s="290"/>
      <c r="CN51" s="290"/>
      <c r="CO51" s="290"/>
      <c r="CP51" s="290"/>
      <c r="CQ51" s="290"/>
      <c r="CR51" s="290"/>
      <c r="CS51" s="290"/>
      <c r="CT51" s="290"/>
      <c r="CU51" s="307"/>
      <c r="CV51" s="290"/>
      <c r="CW51" s="291"/>
      <c r="CX51" s="291"/>
      <c r="CY51" s="291"/>
      <c r="CZ51" s="292"/>
      <c r="DA51" s="6"/>
      <c r="DB51" s="6"/>
    </row>
    <row r="52" spans="1:106" x14ac:dyDescent="0.2">
      <c r="A52" s="325">
        <v>27</v>
      </c>
      <c r="B52" s="326"/>
      <c r="C52" s="327"/>
      <c r="D52" s="328"/>
      <c r="E52" s="328"/>
      <c r="F52" s="328"/>
      <c r="G52" s="328"/>
      <c r="H52" s="328"/>
      <c r="I52" s="328"/>
      <c r="J52" s="328"/>
      <c r="K52" s="328"/>
      <c r="L52" s="328"/>
      <c r="M52" s="328"/>
      <c r="N52" s="328"/>
      <c r="O52" s="329"/>
      <c r="P52" s="322"/>
      <c r="Q52" s="323"/>
      <c r="R52" s="323"/>
      <c r="S52" s="323"/>
      <c r="T52" s="323"/>
      <c r="U52" s="323"/>
      <c r="V52" s="323"/>
      <c r="W52" s="330"/>
      <c r="X52" s="330"/>
      <c r="Y52" s="330"/>
      <c r="Z52" s="330"/>
      <c r="AA52" s="330"/>
      <c r="AB52" s="330"/>
      <c r="AC52" s="330"/>
      <c r="AD52" s="330"/>
      <c r="AE52" s="331"/>
      <c r="AF52" s="322"/>
      <c r="AG52" s="323"/>
      <c r="AH52" s="323"/>
      <c r="AI52" s="323"/>
      <c r="AJ52" s="323"/>
      <c r="AK52" s="323"/>
      <c r="AL52" s="323"/>
      <c r="AM52" s="323"/>
      <c r="AN52" s="324"/>
      <c r="AO52" s="293"/>
      <c r="AP52" s="295"/>
      <c r="AQ52" s="304"/>
      <c r="AR52" s="294"/>
      <c r="AS52" s="294"/>
      <c r="AT52" s="294"/>
      <c r="AU52" s="294"/>
      <c r="AV52" s="294"/>
      <c r="AW52" s="295"/>
      <c r="AX52" s="293"/>
      <c r="AY52" s="295"/>
      <c r="AZ52" s="293"/>
      <c r="BA52" s="295"/>
      <c r="BB52" s="304"/>
      <c r="BC52" s="294"/>
      <c r="BD52" s="294"/>
      <c r="BE52" s="305"/>
      <c r="BF52" s="293"/>
      <c r="BG52" s="294"/>
      <c r="BH52" s="294"/>
      <c r="BI52" s="295"/>
      <c r="BJ52" s="298" t="s">
        <v>164</v>
      </c>
      <c r="BK52" s="471"/>
      <c r="BL52" s="471"/>
      <c r="BM52" s="299"/>
      <c r="BN52" s="300"/>
      <c r="BO52" s="301"/>
      <c r="BP52" s="301"/>
      <c r="BQ52" s="302"/>
      <c r="BR52" s="290"/>
      <c r="BS52" s="303"/>
      <c r="BT52" s="303"/>
      <c r="BU52" s="292"/>
      <c r="BV52" s="320"/>
      <c r="BW52" s="321"/>
      <c r="BX52" s="301"/>
      <c r="BY52" s="301"/>
      <c r="BZ52" s="301"/>
      <c r="CA52" s="301"/>
      <c r="CB52" s="301"/>
      <c r="CC52" s="321"/>
      <c r="CD52" s="306"/>
      <c r="CE52" s="307"/>
      <c r="CF52" s="306"/>
      <c r="CG52" s="290"/>
      <c r="CH52" s="290"/>
      <c r="CI52" s="290"/>
      <c r="CJ52" s="290"/>
      <c r="CK52" s="290"/>
      <c r="CL52" s="290"/>
      <c r="CM52" s="290"/>
      <c r="CN52" s="290"/>
      <c r="CO52" s="290"/>
      <c r="CP52" s="290"/>
      <c r="CQ52" s="290"/>
      <c r="CR52" s="290"/>
      <c r="CS52" s="290"/>
      <c r="CT52" s="290"/>
      <c r="CU52" s="307"/>
      <c r="CV52" s="290"/>
      <c r="CW52" s="291"/>
      <c r="CX52" s="291"/>
      <c r="CY52" s="291"/>
      <c r="CZ52" s="292"/>
      <c r="DA52" s="6"/>
      <c r="DB52" s="6"/>
    </row>
    <row r="53" spans="1:106" x14ac:dyDescent="0.2">
      <c r="A53" s="325">
        <v>28</v>
      </c>
      <c r="B53" s="326"/>
      <c r="C53" s="327"/>
      <c r="D53" s="328"/>
      <c r="E53" s="328"/>
      <c r="F53" s="328"/>
      <c r="G53" s="328"/>
      <c r="H53" s="328"/>
      <c r="I53" s="328"/>
      <c r="J53" s="328"/>
      <c r="K53" s="328"/>
      <c r="L53" s="328"/>
      <c r="M53" s="328"/>
      <c r="N53" s="328"/>
      <c r="O53" s="329"/>
      <c r="P53" s="322"/>
      <c r="Q53" s="323"/>
      <c r="R53" s="323"/>
      <c r="S53" s="323"/>
      <c r="T53" s="323"/>
      <c r="U53" s="323"/>
      <c r="V53" s="323"/>
      <c r="W53" s="330"/>
      <c r="X53" s="330"/>
      <c r="Y53" s="330"/>
      <c r="Z53" s="330"/>
      <c r="AA53" s="330"/>
      <c r="AB53" s="330"/>
      <c r="AC53" s="330"/>
      <c r="AD53" s="330"/>
      <c r="AE53" s="331"/>
      <c r="AF53" s="322"/>
      <c r="AG53" s="323"/>
      <c r="AH53" s="323"/>
      <c r="AI53" s="323"/>
      <c r="AJ53" s="323"/>
      <c r="AK53" s="323"/>
      <c r="AL53" s="323"/>
      <c r="AM53" s="323"/>
      <c r="AN53" s="324"/>
      <c r="AO53" s="293"/>
      <c r="AP53" s="295"/>
      <c r="AQ53" s="304"/>
      <c r="AR53" s="294"/>
      <c r="AS53" s="294"/>
      <c r="AT53" s="294"/>
      <c r="AU53" s="294"/>
      <c r="AV53" s="294"/>
      <c r="AW53" s="295"/>
      <c r="AX53" s="293"/>
      <c r="AY53" s="295"/>
      <c r="AZ53" s="293"/>
      <c r="BA53" s="295"/>
      <c r="BB53" s="304"/>
      <c r="BC53" s="294"/>
      <c r="BD53" s="294"/>
      <c r="BE53" s="305"/>
      <c r="BF53" s="293"/>
      <c r="BG53" s="294"/>
      <c r="BH53" s="294"/>
      <c r="BI53" s="295"/>
      <c r="BJ53" s="298" t="s">
        <v>164</v>
      </c>
      <c r="BK53" s="471"/>
      <c r="BL53" s="471"/>
      <c r="BM53" s="299"/>
      <c r="BN53" s="300"/>
      <c r="BO53" s="301"/>
      <c r="BP53" s="301"/>
      <c r="BQ53" s="302"/>
      <c r="BR53" s="290"/>
      <c r="BS53" s="303"/>
      <c r="BT53" s="303"/>
      <c r="BU53" s="292"/>
      <c r="BV53" s="320"/>
      <c r="BW53" s="321"/>
      <c r="BX53" s="301"/>
      <c r="BY53" s="301"/>
      <c r="BZ53" s="301"/>
      <c r="CA53" s="301"/>
      <c r="CB53" s="301"/>
      <c r="CC53" s="321"/>
      <c r="CD53" s="306"/>
      <c r="CE53" s="307"/>
      <c r="CF53" s="306"/>
      <c r="CG53" s="290"/>
      <c r="CH53" s="290"/>
      <c r="CI53" s="290"/>
      <c r="CJ53" s="290"/>
      <c r="CK53" s="290"/>
      <c r="CL53" s="290"/>
      <c r="CM53" s="290"/>
      <c r="CN53" s="290"/>
      <c r="CO53" s="290"/>
      <c r="CP53" s="290"/>
      <c r="CQ53" s="290"/>
      <c r="CR53" s="290"/>
      <c r="CS53" s="290"/>
      <c r="CT53" s="290"/>
      <c r="CU53" s="307"/>
      <c r="CV53" s="290"/>
      <c r="CW53" s="291"/>
      <c r="CX53" s="291"/>
      <c r="CY53" s="291"/>
      <c r="CZ53" s="292"/>
      <c r="DA53" s="6"/>
      <c r="DB53" s="6"/>
    </row>
    <row r="54" spans="1:106" x14ac:dyDescent="0.2">
      <c r="A54" s="325">
        <v>29</v>
      </c>
      <c r="B54" s="326"/>
      <c r="C54" s="327"/>
      <c r="D54" s="328"/>
      <c r="E54" s="328"/>
      <c r="F54" s="328"/>
      <c r="G54" s="328"/>
      <c r="H54" s="328"/>
      <c r="I54" s="328"/>
      <c r="J54" s="328"/>
      <c r="K54" s="328"/>
      <c r="L54" s="328"/>
      <c r="M54" s="328"/>
      <c r="N54" s="328"/>
      <c r="O54" s="329"/>
      <c r="P54" s="322"/>
      <c r="Q54" s="323"/>
      <c r="R54" s="323"/>
      <c r="S54" s="323"/>
      <c r="T54" s="323"/>
      <c r="U54" s="323"/>
      <c r="V54" s="323"/>
      <c r="W54" s="330"/>
      <c r="X54" s="330"/>
      <c r="Y54" s="330"/>
      <c r="Z54" s="330"/>
      <c r="AA54" s="330"/>
      <c r="AB54" s="330"/>
      <c r="AC54" s="330"/>
      <c r="AD54" s="330"/>
      <c r="AE54" s="331"/>
      <c r="AF54" s="322"/>
      <c r="AG54" s="323"/>
      <c r="AH54" s="323"/>
      <c r="AI54" s="323"/>
      <c r="AJ54" s="323"/>
      <c r="AK54" s="323"/>
      <c r="AL54" s="323"/>
      <c r="AM54" s="323"/>
      <c r="AN54" s="324"/>
      <c r="AO54" s="293"/>
      <c r="AP54" s="295"/>
      <c r="AQ54" s="304"/>
      <c r="AR54" s="294"/>
      <c r="AS54" s="294"/>
      <c r="AT54" s="294"/>
      <c r="AU54" s="294"/>
      <c r="AV54" s="294"/>
      <c r="AW54" s="295"/>
      <c r="AX54" s="293"/>
      <c r="AY54" s="295"/>
      <c r="AZ54" s="293"/>
      <c r="BA54" s="295"/>
      <c r="BB54" s="304"/>
      <c r="BC54" s="294"/>
      <c r="BD54" s="294"/>
      <c r="BE54" s="305"/>
      <c r="BF54" s="293"/>
      <c r="BG54" s="294"/>
      <c r="BH54" s="294"/>
      <c r="BI54" s="295"/>
      <c r="BJ54" s="298" t="s">
        <v>164</v>
      </c>
      <c r="BK54" s="471"/>
      <c r="BL54" s="471"/>
      <c r="BM54" s="299"/>
      <c r="BN54" s="300"/>
      <c r="BO54" s="301"/>
      <c r="BP54" s="301"/>
      <c r="BQ54" s="302"/>
      <c r="BR54" s="290"/>
      <c r="BS54" s="303"/>
      <c r="BT54" s="303"/>
      <c r="BU54" s="292"/>
      <c r="BV54" s="320"/>
      <c r="BW54" s="321"/>
      <c r="BX54" s="301"/>
      <c r="BY54" s="301"/>
      <c r="BZ54" s="301"/>
      <c r="CA54" s="301"/>
      <c r="CB54" s="301"/>
      <c r="CC54" s="321"/>
      <c r="CD54" s="306"/>
      <c r="CE54" s="307"/>
      <c r="CF54" s="306"/>
      <c r="CG54" s="290"/>
      <c r="CH54" s="290"/>
      <c r="CI54" s="290"/>
      <c r="CJ54" s="290"/>
      <c r="CK54" s="290"/>
      <c r="CL54" s="290"/>
      <c r="CM54" s="290"/>
      <c r="CN54" s="290"/>
      <c r="CO54" s="290"/>
      <c r="CP54" s="290"/>
      <c r="CQ54" s="290"/>
      <c r="CR54" s="290"/>
      <c r="CS54" s="290"/>
      <c r="CT54" s="290"/>
      <c r="CU54" s="307"/>
      <c r="CV54" s="290"/>
      <c r="CW54" s="291"/>
      <c r="CX54" s="291"/>
      <c r="CY54" s="291"/>
      <c r="CZ54" s="292"/>
      <c r="DA54" s="6"/>
      <c r="DB54" s="6"/>
    </row>
    <row r="55" spans="1:106" x14ac:dyDescent="0.2">
      <c r="A55" s="325">
        <v>30</v>
      </c>
      <c r="B55" s="326"/>
      <c r="C55" s="327"/>
      <c r="D55" s="328"/>
      <c r="E55" s="328"/>
      <c r="F55" s="328"/>
      <c r="G55" s="328"/>
      <c r="H55" s="328"/>
      <c r="I55" s="328"/>
      <c r="J55" s="328"/>
      <c r="K55" s="328"/>
      <c r="L55" s="328"/>
      <c r="M55" s="328"/>
      <c r="N55" s="328"/>
      <c r="O55" s="329"/>
      <c r="P55" s="322"/>
      <c r="Q55" s="323"/>
      <c r="R55" s="323"/>
      <c r="S55" s="323"/>
      <c r="T55" s="323"/>
      <c r="U55" s="323"/>
      <c r="V55" s="323"/>
      <c r="W55" s="330"/>
      <c r="X55" s="330"/>
      <c r="Y55" s="330"/>
      <c r="Z55" s="330"/>
      <c r="AA55" s="330"/>
      <c r="AB55" s="330"/>
      <c r="AC55" s="330"/>
      <c r="AD55" s="330"/>
      <c r="AE55" s="331"/>
      <c r="AF55" s="322"/>
      <c r="AG55" s="323"/>
      <c r="AH55" s="323"/>
      <c r="AI55" s="323"/>
      <c r="AJ55" s="323"/>
      <c r="AK55" s="323"/>
      <c r="AL55" s="323"/>
      <c r="AM55" s="323"/>
      <c r="AN55" s="324"/>
      <c r="AO55" s="293"/>
      <c r="AP55" s="295"/>
      <c r="AQ55" s="304"/>
      <c r="AR55" s="294"/>
      <c r="AS55" s="294"/>
      <c r="AT55" s="294"/>
      <c r="AU55" s="294"/>
      <c r="AV55" s="294"/>
      <c r="AW55" s="295"/>
      <c r="AX55" s="293"/>
      <c r="AY55" s="295"/>
      <c r="AZ55" s="293"/>
      <c r="BA55" s="295"/>
      <c r="BB55" s="304"/>
      <c r="BC55" s="294"/>
      <c r="BD55" s="294"/>
      <c r="BE55" s="305"/>
      <c r="BF55" s="293"/>
      <c r="BG55" s="294"/>
      <c r="BH55" s="294"/>
      <c r="BI55" s="295"/>
      <c r="BJ55" s="298" t="s">
        <v>164</v>
      </c>
      <c r="BK55" s="471"/>
      <c r="BL55" s="471"/>
      <c r="BM55" s="299"/>
      <c r="BN55" s="300"/>
      <c r="BO55" s="301"/>
      <c r="BP55" s="301"/>
      <c r="BQ55" s="302"/>
      <c r="BR55" s="290"/>
      <c r="BS55" s="303"/>
      <c r="BT55" s="303"/>
      <c r="BU55" s="292"/>
      <c r="BV55" s="320"/>
      <c r="BW55" s="321"/>
      <c r="BX55" s="301"/>
      <c r="BY55" s="301"/>
      <c r="BZ55" s="301"/>
      <c r="CA55" s="301"/>
      <c r="CB55" s="301"/>
      <c r="CC55" s="321"/>
      <c r="CD55" s="306"/>
      <c r="CE55" s="307"/>
      <c r="CF55" s="306"/>
      <c r="CG55" s="290"/>
      <c r="CH55" s="290"/>
      <c r="CI55" s="290"/>
      <c r="CJ55" s="290"/>
      <c r="CK55" s="290"/>
      <c r="CL55" s="290"/>
      <c r="CM55" s="290"/>
      <c r="CN55" s="290"/>
      <c r="CO55" s="290"/>
      <c r="CP55" s="290"/>
      <c r="CQ55" s="290"/>
      <c r="CR55" s="290"/>
      <c r="CS55" s="290"/>
      <c r="CT55" s="290"/>
      <c r="CU55" s="307"/>
      <c r="CV55" s="290"/>
      <c r="CW55" s="291"/>
      <c r="CX55" s="291"/>
      <c r="CY55" s="291"/>
      <c r="CZ55" s="292"/>
      <c r="DA55" s="6"/>
      <c r="DB55" s="6"/>
    </row>
    <row r="56" spans="1:106" x14ac:dyDescent="0.2">
      <c r="A56" s="325">
        <v>31</v>
      </c>
      <c r="B56" s="326"/>
      <c r="C56" s="327"/>
      <c r="D56" s="328"/>
      <c r="E56" s="328"/>
      <c r="F56" s="328"/>
      <c r="G56" s="328"/>
      <c r="H56" s="328"/>
      <c r="I56" s="328"/>
      <c r="J56" s="328"/>
      <c r="K56" s="328"/>
      <c r="L56" s="328"/>
      <c r="M56" s="328"/>
      <c r="N56" s="328"/>
      <c r="O56" s="329"/>
      <c r="P56" s="322"/>
      <c r="Q56" s="323"/>
      <c r="R56" s="323"/>
      <c r="S56" s="323"/>
      <c r="T56" s="323"/>
      <c r="U56" s="323"/>
      <c r="V56" s="323"/>
      <c r="W56" s="330"/>
      <c r="X56" s="330"/>
      <c r="Y56" s="330"/>
      <c r="Z56" s="330"/>
      <c r="AA56" s="330"/>
      <c r="AB56" s="330"/>
      <c r="AC56" s="330"/>
      <c r="AD56" s="330"/>
      <c r="AE56" s="331"/>
      <c r="AF56" s="322"/>
      <c r="AG56" s="323"/>
      <c r="AH56" s="323"/>
      <c r="AI56" s="323"/>
      <c r="AJ56" s="323"/>
      <c r="AK56" s="323"/>
      <c r="AL56" s="323"/>
      <c r="AM56" s="323"/>
      <c r="AN56" s="324"/>
      <c r="AO56" s="293"/>
      <c r="AP56" s="295"/>
      <c r="AQ56" s="304"/>
      <c r="AR56" s="294"/>
      <c r="AS56" s="294"/>
      <c r="AT56" s="294"/>
      <c r="AU56" s="294"/>
      <c r="AV56" s="294"/>
      <c r="AW56" s="295"/>
      <c r="AX56" s="293"/>
      <c r="AY56" s="295"/>
      <c r="AZ56" s="293"/>
      <c r="BA56" s="295"/>
      <c r="BB56" s="304"/>
      <c r="BC56" s="294"/>
      <c r="BD56" s="294"/>
      <c r="BE56" s="305"/>
      <c r="BF56" s="293"/>
      <c r="BG56" s="294"/>
      <c r="BH56" s="294"/>
      <c r="BI56" s="295"/>
      <c r="BJ56" s="298" t="s">
        <v>164</v>
      </c>
      <c r="BK56" s="471"/>
      <c r="BL56" s="471"/>
      <c r="BM56" s="299"/>
      <c r="BN56" s="300"/>
      <c r="BO56" s="301"/>
      <c r="BP56" s="301"/>
      <c r="BQ56" s="302"/>
      <c r="BR56" s="290"/>
      <c r="BS56" s="303"/>
      <c r="BT56" s="303"/>
      <c r="BU56" s="292"/>
      <c r="BV56" s="320"/>
      <c r="BW56" s="321"/>
      <c r="BX56" s="301"/>
      <c r="BY56" s="301"/>
      <c r="BZ56" s="301"/>
      <c r="CA56" s="301"/>
      <c r="CB56" s="301"/>
      <c r="CC56" s="321"/>
      <c r="CD56" s="306"/>
      <c r="CE56" s="307"/>
      <c r="CF56" s="306"/>
      <c r="CG56" s="290"/>
      <c r="CH56" s="290"/>
      <c r="CI56" s="290"/>
      <c r="CJ56" s="290"/>
      <c r="CK56" s="290"/>
      <c r="CL56" s="290"/>
      <c r="CM56" s="290"/>
      <c r="CN56" s="290"/>
      <c r="CO56" s="290"/>
      <c r="CP56" s="290"/>
      <c r="CQ56" s="290"/>
      <c r="CR56" s="290"/>
      <c r="CS56" s="290"/>
      <c r="CT56" s="290"/>
      <c r="CU56" s="307"/>
      <c r="CV56" s="290"/>
      <c r="CW56" s="291"/>
      <c r="CX56" s="291"/>
      <c r="CY56" s="291"/>
      <c r="CZ56" s="292"/>
      <c r="DA56" s="6"/>
      <c r="DB56" s="6"/>
    </row>
    <row r="57" spans="1:106" x14ac:dyDescent="0.2">
      <c r="A57" s="325">
        <v>32</v>
      </c>
      <c r="B57" s="326"/>
      <c r="C57" s="327"/>
      <c r="D57" s="328"/>
      <c r="E57" s="328"/>
      <c r="F57" s="328"/>
      <c r="G57" s="328"/>
      <c r="H57" s="328"/>
      <c r="I57" s="328"/>
      <c r="J57" s="328"/>
      <c r="K57" s="328"/>
      <c r="L57" s="328"/>
      <c r="M57" s="328"/>
      <c r="N57" s="328"/>
      <c r="O57" s="329"/>
      <c r="P57" s="322"/>
      <c r="Q57" s="323"/>
      <c r="R57" s="323"/>
      <c r="S57" s="323"/>
      <c r="T57" s="323"/>
      <c r="U57" s="323"/>
      <c r="V57" s="323"/>
      <c r="W57" s="330"/>
      <c r="X57" s="330"/>
      <c r="Y57" s="330"/>
      <c r="Z57" s="330"/>
      <c r="AA57" s="330"/>
      <c r="AB57" s="330"/>
      <c r="AC57" s="330"/>
      <c r="AD57" s="330"/>
      <c r="AE57" s="331"/>
      <c r="AF57" s="322"/>
      <c r="AG57" s="323"/>
      <c r="AH57" s="323"/>
      <c r="AI57" s="323"/>
      <c r="AJ57" s="323"/>
      <c r="AK57" s="323"/>
      <c r="AL57" s="323"/>
      <c r="AM57" s="323"/>
      <c r="AN57" s="324"/>
      <c r="AO57" s="293"/>
      <c r="AP57" s="295"/>
      <c r="AQ57" s="304"/>
      <c r="AR57" s="294"/>
      <c r="AS57" s="294"/>
      <c r="AT57" s="294"/>
      <c r="AU57" s="294"/>
      <c r="AV57" s="294"/>
      <c r="AW57" s="295"/>
      <c r="AX57" s="293"/>
      <c r="AY57" s="295"/>
      <c r="AZ57" s="293"/>
      <c r="BA57" s="295"/>
      <c r="BB57" s="304"/>
      <c r="BC57" s="294"/>
      <c r="BD57" s="294"/>
      <c r="BE57" s="305"/>
      <c r="BF57" s="293"/>
      <c r="BG57" s="294"/>
      <c r="BH57" s="294"/>
      <c r="BI57" s="295"/>
      <c r="BJ57" s="298" t="s">
        <v>164</v>
      </c>
      <c r="BK57" s="471"/>
      <c r="BL57" s="471"/>
      <c r="BM57" s="299"/>
      <c r="BN57" s="300"/>
      <c r="BO57" s="301"/>
      <c r="BP57" s="301"/>
      <c r="BQ57" s="302"/>
      <c r="BR57" s="290"/>
      <c r="BS57" s="303"/>
      <c r="BT57" s="303"/>
      <c r="BU57" s="292"/>
      <c r="BV57" s="320"/>
      <c r="BW57" s="321"/>
      <c r="BX57" s="301"/>
      <c r="BY57" s="301"/>
      <c r="BZ57" s="301"/>
      <c r="CA57" s="301"/>
      <c r="CB57" s="301"/>
      <c r="CC57" s="321"/>
      <c r="CD57" s="306"/>
      <c r="CE57" s="307"/>
      <c r="CF57" s="306"/>
      <c r="CG57" s="290"/>
      <c r="CH57" s="290"/>
      <c r="CI57" s="290"/>
      <c r="CJ57" s="290"/>
      <c r="CK57" s="290"/>
      <c r="CL57" s="290"/>
      <c r="CM57" s="290"/>
      <c r="CN57" s="290"/>
      <c r="CO57" s="290"/>
      <c r="CP57" s="290"/>
      <c r="CQ57" s="290"/>
      <c r="CR57" s="290"/>
      <c r="CS57" s="290"/>
      <c r="CT57" s="290"/>
      <c r="CU57" s="307"/>
      <c r="CV57" s="290"/>
      <c r="CW57" s="291"/>
      <c r="CX57" s="291"/>
      <c r="CY57" s="291"/>
      <c r="CZ57" s="292"/>
      <c r="DA57" s="6"/>
      <c r="DB57" s="6"/>
    </row>
    <row r="58" spans="1:106" x14ac:dyDescent="0.2">
      <c r="A58" s="325">
        <v>33</v>
      </c>
      <c r="B58" s="326"/>
      <c r="C58" s="327"/>
      <c r="D58" s="328"/>
      <c r="E58" s="328"/>
      <c r="F58" s="328"/>
      <c r="G58" s="328"/>
      <c r="H58" s="328"/>
      <c r="I58" s="328"/>
      <c r="J58" s="328"/>
      <c r="K58" s="328"/>
      <c r="L58" s="328"/>
      <c r="M58" s="328"/>
      <c r="N58" s="328"/>
      <c r="O58" s="329"/>
      <c r="P58" s="322"/>
      <c r="Q58" s="323"/>
      <c r="R58" s="323"/>
      <c r="S58" s="323"/>
      <c r="T58" s="323"/>
      <c r="U58" s="323"/>
      <c r="V58" s="323"/>
      <c r="W58" s="330"/>
      <c r="X58" s="330"/>
      <c r="Y58" s="330"/>
      <c r="Z58" s="330"/>
      <c r="AA58" s="330"/>
      <c r="AB58" s="330"/>
      <c r="AC58" s="330"/>
      <c r="AD58" s="330"/>
      <c r="AE58" s="331"/>
      <c r="AF58" s="322"/>
      <c r="AG58" s="323"/>
      <c r="AH58" s="323"/>
      <c r="AI58" s="323"/>
      <c r="AJ58" s="323"/>
      <c r="AK58" s="323"/>
      <c r="AL58" s="323"/>
      <c r="AM58" s="323"/>
      <c r="AN58" s="324"/>
      <c r="AO58" s="293"/>
      <c r="AP58" s="295"/>
      <c r="AQ58" s="304"/>
      <c r="AR58" s="294"/>
      <c r="AS58" s="294"/>
      <c r="AT58" s="294"/>
      <c r="AU58" s="294"/>
      <c r="AV58" s="294"/>
      <c r="AW58" s="295"/>
      <c r="AX58" s="293"/>
      <c r="AY58" s="295"/>
      <c r="AZ58" s="293"/>
      <c r="BA58" s="295"/>
      <c r="BB58" s="304"/>
      <c r="BC58" s="294"/>
      <c r="BD58" s="294"/>
      <c r="BE58" s="305"/>
      <c r="BF58" s="293"/>
      <c r="BG58" s="294"/>
      <c r="BH58" s="294"/>
      <c r="BI58" s="295"/>
      <c r="BJ58" s="298" t="s">
        <v>164</v>
      </c>
      <c r="BK58" s="471"/>
      <c r="BL58" s="471"/>
      <c r="BM58" s="299"/>
      <c r="BN58" s="300"/>
      <c r="BO58" s="301"/>
      <c r="BP58" s="301"/>
      <c r="BQ58" s="302"/>
      <c r="BR58" s="290"/>
      <c r="BS58" s="303"/>
      <c r="BT58" s="303"/>
      <c r="BU58" s="292"/>
      <c r="BV58" s="320"/>
      <c r="BW58" s="321"/>
      <c r="BX58" s="301"/>
      <c r="BY58" s="301"/>
      <c r="BZ58" s="301"/>
      <c r="CA58" s="301"/>
      <c r="CB58" s="301"/>
      <c r="CC58" s="321"/>
      <c r="CD58" s="306"/>
      <c r="CE58" s="307"/>
      <c r="CF58" s="306"/>
      <c r="CG58" s="290"/>
      <c r="CH58" s="290"/>
      <c r="CI58" s="290"/>
      <c r="CJ58" s="290"/>
      <c r="CK58" s="290"/>
      <c r="CL58" s="290"/>
      <c r="CM58" s="290"/>
      <c r="CN58" s="290"/>
      <c r="CO58" s="290"/>
      <c r="CP58" s="290"/>
      <c r="CQ58" s="290"/>
      <c r="CR58" s="290"/>
      <c r="CS58" s="290"/>
      <c r="CT58" s="290"/>
      <c r="CU58" s="307"/>
      <c r="CV58" s="290"/>
      <c r="CW58" s="291"/>
      <c r="CX58" s="291"/>
      <c r="CY58" s="291"/>
      <c r="CZ58" s="292"/>
      <c r="DA58" s="6"/>
      <c r="DB58" s="6"/>
    </row>
    <row r="59" spans="1:106" x14ac:dyDescent="0.2">
      <c r="A59" s="325">
        <v>34</v>
      </c>
      <c r="B59" s="326"/>
      <c r="C59" s="327"/>
      <c r="D59" s="328"/>
      <c r="E59" s="328"/>
      <c r="F59" s="328"/>
      <c r="G59" s="328"/>
      <c r="H59" s="328"/>
      <c r="I59" s="328"/>
      <c r="J59" s="328"/>
      <c r="K59" s="328"/>
      <c r="L59" s="328"/>
      <c r="M59" s="328"/>
      <c r="N59" s="328"/>
      <c r="O59" s="329"/>
      <c r="P59" s="322"/>
      <c r="Q59" s="323"/>
      <c r="R59" s="323"/>
      <c r="S59" s="323"/>
      <c r="T59" s="323"/>
      <c r="U59" s="323"/>
      <c r="V59" s="323"/>
      <c r="W59" s="330"/>
      <c r="X59" s="330"/>
      <c r="Y59" s="330"/>
      <c r="Z59" s="330"/>
      <c r="AA59" s="330"/>
      <c r="AB59" s="330"/>
      <c r="AC59" s="330"/>
      <c r="AD59" s="330"/>
      <c r="AE59" s="331"/>
      <c r="AF59" s="322"/>
      <c r="AG59" s="323"/>
      <c r="AH59" s="323"/>
      <c r="AI59" s="323"/>
      <c r="AJ59" s="323"/>
      <c r="AK59" s="323"/>
      <c r="AL59" s="323"/>
      <c r="AM59" s="323"/>
      <c r="AN59" s="324"/>
      <c r="AO59" s="293"/>
      <c r="AP59" s="295"/>
      <c r="AQ59" s="304"/>
      <c r="AR59" s="294"/>
      <c r="AS59" s="294"/>
      <c r="AT59" s="294"/>
      <c r="AU59" s="294"/>
      <c r="AV59" s="294"/>
      <c r="AW59" s="295"/>
      <c r="AX59" s="293"/>
      <c r="AY59" s="295"/>
      <c r="AZ59" s="293"/>
      <c r="BA59" s="295"/>
      <c r="BB59" s="304"/>
      <c r="BC59" s="294"/>
      <c r="BD59" s="294"/>
      <c r="BE59" s="305"/>
      <c r="BF59" s="293"/>
      <c r="BG59" s="294"/>
      <c r="BH59" s="294"/>
      <c r="BI59" s="295"/>
      <c r="BJ59" s="298" t="s">
        <v>164</v>
      </c>
      <c r="BK59" s="471"/>
      <c r="BL59" s="471"/>
      <c r="BM59" s="299"/>
      <c r="BN59" s="300"/>
      <c r="BO59" s="301"/>
      <c r="BP59" s="301"/>
      <c r="BQ59" s="302"/>
      <c r="BR59" s="290"/>
      <c r="BS59" s="303"/>
      <c r="BT59" s="303"/>
      <c r="BU59" s="292"/>
      <c r="BV59" s="320"/>
      <c r="BW59" s="321"/>
      <c r="BX59" s="301"/>
      <c r="BY59" s="301"/>
      <c r="BZ59" s="301"/>
      <c r="CA59" s="301"/>
      <c r="CB59" s="301"/>
      <c r="CC59" s="321"/>
      <c r="CD59" s="306"/>
      <c r="CE59" s="307"/>
      <c r="CF59" s="306"/>
      <c r="CG59" s="290"/>
      <c r="CH59" s="290"/>
      <c r="CI59" s="290"/>
      <c r="CJ59" s="290"/>
      <c r="CK59" s="290"/>
      <c r="CL59" s="290"/>
      <c r="CM59" s="290"/>
      <c r="CN59" s="290"/>
      <c r="CO59" s="290"/>
      <c r="CP59" s="290"/>
      <c r="CQ59" s="290"/>
      <c r="CR59" s="290"/>
      <c r="CS59" s="290"/>
      <c r="CT59" s="290"/>
      <c r="CU59" s="307"/>
      <c r="CV59" s="290"/>
      <c r="CW59" s="291"/>
      <c r="CX59" s="291"/>
      <c r="CY59" s="291"/>
      <c r="CZ59" s="292"/>
      <c r="DA59" s="6"/>
      <c r="DB59" s="6"/>
    </row>
    <row r="60" spans="1:106" x14ac:dyDescent="0.2">
      <c r="A60" s="325">
        <v>35</v>
      </c>
      <c r="B60" s="326"/>
      <c r="C60" s="327"/>
      <c r="D60" s="328"/>
      <c r="E60" s="328"/>
      <c r="F60" s="328"/>
      <c r="G60" s="328"/>
      <c r="H60" s="328"/>
      <c r="I60" s="328"/>
      <c r="J60" s="328"/>
      <c r="K60" s="328"/>
      <c r="L60" s="328"/>
      <c r="M60" s="328"/>
      <c r="N60" s="328"/>
      <c r="O60" s="329"/>
      <c r="P60" s="322"/>
      <c r="Q60" s="323"/>
      <c r="R60" s="323"/>
      <c r="S60" s="323"/>
      <c r="T60" s="323"/>
      <c r="U60" s="323"/>
      <c r="V60" s="323"/>
      <c r="W60" s="330"/>
      <c r="X60" s="330"/>
      <c r="Y60" s="330"/>
      <c r="Z60" s="330"/>
      <c r="AA60" s="330"/>
      <c r="AB60" s="330"/>
      <c r="AC60" s="330"/>
      <c r="AD60" s="330"/>
      <c r="AE60" s="331"/>
      <c r="AF60" s="322"/>
      <c r="AG60" s="323"/>
      <c r="AH60" s="323"/>
      <c r="AI60" s="323"/>
      <c r="AJ60" s="323"/>
      <c r="AK60" s="323"/>
      <c r="AL60" s="323"/>
      <c r="AM60" s="323"/>
      <c r="AN60" s="324"/>
      <c r="AO60" s="293"/>
      <c r="AP60" s="295"/>
      <c r="AQ60" s="304"/>
      <c r="AR60" s="294"/>
      <c r="AS60" s="294"/>
      <c r="AT60" s="294"/>
      <c r="AU60" s="294"/>
      <c r="AV60" s="294"/>
      <c r="AW60" s="295"/>
      <c r="AX60" s="293"/>
      <c r="AY60" s="295"/>
      <c r="AZ60" s="293"/>
      <c r="BA60" s="295"/>
      <c r="BB60" s="304"/>
      <c r="BC60" s="294"/>
      <c r="BD60" s="294"/>
      <c r="BE60" s="305"/>
      <c r="BF60" s="293"/>
      <c r="BG60" s="294"/>
      <c r="BH60" s="294"/>
      <c r="BI60" s="295"/>
      <c r="BJ60" s="298" t="s">
        <v>164</v>
      </c>
      <c r="BK60" s="471"/>
      <c r="BL60" s="471"/>
      <c r="BM60" s="299"/>
      <c r="BN60" s="300"/>
      <c r="BO60" s="301"/>
      <c r="BP60" s="301"/>
      <c r="BQ60" s="302"/>
      <c r="BR60" s="290"/>
      <c r="BS60" s="303"/>
      <c r="BT60" s="303"/>
      <c r="BU60" s="292"/>
      <c r="BV60" s="320"/>
      <c r="BW60" s="321"/>
      <c r="BX60" s="301"/>
      <c r="BY60" s="301"/>
      <c r="BZ60" s="301"/>
      <c r="CA60" s="301"/>
      <c r="CB60" s="301"/>
      <c r="CC60" s="321"/>
      <c r="CD60" s="306"/>
      <c r="CE60" s="307"/>
      <c r="CF60" s="306"/>
      <c r="CG60" s="290"/>
      <c r="CH60" s="290"/>
      <c r="CI60" s="290"/>
      <c r="CJ60" s="290"/>
      <c r="CK60" s="290"/>
      <c r="CL60" s="290"/>
      <c r="CM60" s="290"/>
      <c r="CN60" s="290"/>
      <c r="CO60" s="290"/>
      <c r="CP60" s="290"/>
      <c r="CQ60" s="290"/>
      <c r="CR60" s="290"/>
      <c r="CS60" s="290"/>
      <c r="CT60" s="290"/>
      <c r="CU60" s="307"/>
      <c r="CV60" s="290"/>
      <c r="CW60" s="291"/>
      <c r="CX60" s="291"/>
      <c r="CY60" s="291"/>
      <c r="CZ60" s="292"/>
      <c r="DA60" s="6"/>
      <c r="DB60" s="6"/>
    </row>
    <row r="61" spans="1:106" x14ac:dyDescent="0.2">
      <c r="A61" s="325">
        <v>36</v>
      </c>
      <c r="B61" s="326"/>
      <c r="C61" s="327"/>
      <c r="D61" s="328"/>
      <c r="E61" s="328"/>
      <c r="F61" s="328"/>
      <c r="G61" s="328"/>
      <c r="H61" s="328"/>
      <c r="I61" s="328"/>
      <c r="J61" s="328"/>
      <c r="K61" s="328"/>
      <c r="L61" s="328"/>
      <c r="M61" s="328"/>
      <c r="N61" s="328"/>
      <c r="O61" s="329"/>
      <c r="P61" s="322"/>
      <c r="Q61" s="323"/>
      <c r="R61" s="323"/>
      <c r="S61" s="323"/>
      <c r="T61" s="323"/>
      <c r="U61" s="323"/>
      <c r="V61" s="323"/>
      <c r="W61" s="330"/>
      <c r="X61" s="330"/>
      <c r="Y61" s="330"/>
      <c r="Z61" s="330"/>
      <c r="AA61" s="330"/>
      <c r="AB61" s="330"/>
      <c r="AC61" s="330"/>
      <c r="AD61" s="330"/>
      <c r="AE61" s="331"/>
      <c r="AF61" s="322"/>
      <c r="AG61" s="323"/>
      <c r="AH61" s="323"/>
      <c r="AI61" s="323"/>
      <c r="AJ61" s="323"/>
      <c r="AK61" s="323"/>
      <c r="AL61" s="323"/>
      <c r="AM61" s="323"/>
      <c r="AN61" s="324"/>
      <c r="AO61" s="293"/>
      <c r="AP61" s="295"/>
      <c r="AQ61" s="304"/>
      <c r="AR61" s="294"/>
      <c r="AS61" s="294"/>
      <c r="AT61" s="294"/>
      <c r="AU61" s="294"/>
      <c r="AV61" s="294"/>
      <c r="AW61" s="295"/>
      <c r="AX61" s="293"/>
      <c r="AY61" s="295"/>
      <c r="AZ61" s="293"/>
      <c r="BA61" s="295"/>
      <c r="BB61" s="304"/>
      <c r="BC61" s="294"/>
      <c r="BD61" s="294"/>
      <c r="BE61" s="305"/>
      <c r="BF61" s="293"/>
      <c r="BG61" s="294"/>
      <c r="BH61" s="294"/>
      <c r="BI61" s="295"/>
      <c r="BJ61" s="298" t="s">
        <v>164</v>
      </c>
      <c r="BK61" s="471"/>
      <c r="BL61" s="471"/>
      <c r="BM61" s="299"/>
      <c r="BN61" s="300"/>
      <c r="BO61" s="301"/>
      <c r="BP61" s="301"/>
      <c r="BQ61" s="302"/>
      <c r="BR61" s="290"/>
      <c r="BS61" s="303"/>
      <c r="BT61" s="303"/>
      <c r="BU61" s="292"/>
      <c r="BV61" s="320"/>
      <c r="BW61" s="321"/>
      <c r="BX61" s="301"/>
      <c r="BY61" s="301"/>
      <c r="BZ61" s="301"/>
      <c r="CA61" s="301"/>
      <c r="CB61" s="301"/>
      <c r="CC61" s="321"/>
      <c r="CD61" s="306"/>
      <c r="CE61" s="307"/>
      <c r="CF61" s="306"/>
      <c r="CG61" s="290"/>
      <c r="CH61" s="290"/>
      <c r="CI61" s="290"/>
      <c r="CJ61" s="290"/>
      <c r="CK61" s="290"/>
      <c r="CL61" s="290"/>
      <c r="CM61" s="290"/>
      <c r="CN61" s="290"/>
      <c r="CO61" s="290"/>
      <c r="CP61" s="290"/>
      <c r="CQ61" s="290"/>
      <c r="CR61" s="290"/>
      <c r="CS61" s="290"/>
      <c r="CT61" s="290"/>
      <c r="CU61" s="307"/>
      <c r="CV61" s="290"/>
      <c r="CW61" s="291"/>
      <c r="CX61" s="291"/>
      <c r="CY61" s="291"/>
      <c r="CZ61" s="292"/>
      <c r="DA61" s="6"/>
      <c r="DB61" s="6"/>
    </row>
    <row r="62" spans="1:106" x14ac:dyDescent="0.2">
      <c r="A62" s="325">
        <v>37</v>
      </c>
      <c r="B62" s="326"/>
      <c r="C62" s="327"/>
      <c r="D62" s="328"/>
      <c r="E62" s="328"/>
      <c r="F62" s="328"/>
      <c r="G62" s="328"/>
      <c r="H62" s="328"/>
      <c r="I62" s="328"/>
      <c r="J62" s="328"/>
      <c r="K62" s="328"/>
      <c r="L62" s="328"/>
      <c r="M62" s="328"/>
      <c r="N62" s="328"/>
      <c r="O62" s="329"/>
      <c r="P62" s="322"/>
      <c r="Q62" s="323"/>
      <c r="R62" s="323"/>
      <c r="S62" s="323"/>
      <c r="T62" s="323"/>
      <c r="U62" s="323"/>
      <c r="V62" s="323"/>
      <c r="W62" s="330"/>
      <c r="X62" s="330"/>
      <c r="Y62" s="330"/>
      <c r="Z62" s="330"/>
      <c r="AA62" s="330"/>
      <c r="AB62" s="330"/>
      <c r="AC62" s="330"/>
      <c r="AD62" s="330"/>
      <c r="AE62" s="331"/>
      <c r="AF62" s="322"/>
      <c r="AG62" s="323"/>
      <c r="AH62" s="323"/>
      <c r="AI62" s="323"/>
      <c r="AJ62" s="323"/>
      <c r="AK62" s="323"/>
      <c r="AL62" s="323"/>
      <c r="AM62" s="323"/>
      <c r="AN62" s="324"/>
      <c r="AO62" s="293"/>
      <c r="AP62" s="295"/>
      <c r="AQ62" s="304"/>
      <c r="AR62" s="294"/>
      <c r="AS62" s="294"/>
      <c r="AT62" s="294"/>
      <c r="AU62" s="294"/>
      <c r="AV62" s="294"/>
      <c r="AW62" s="295"/>
      <c r="AX62" s="293"/>
      <c r="AY62" s="295"/>
      <c r="AZ62" s="293"/>
      <c r="BA62" s="295"/>
      <c r="BB62" s="304"/>
      <c r="BC62" s="294"/>
      <c r="BD62" s="294"/>
      <c r="BE62" s="305"/>
      <c r="BF62" s="293"/>
      <c r="BG62" s="294"/>
      <c r="BH62" s="294"/>
      <c r="BI62" s="295"/>
      <c r="BJ62" s="298" t="s">
        <v>164</v>
      </c>
      <c r="BK62" s="471"/>
      <c r="BL62" s="471"/>
      <c r="BM62" s="299"/>
      <c r="BN62" s="300"/>
      <c r="BO62" s="301"/>
      <c r="BP62" s="301"/>
      <c r="BQ62" s="302"/>
      <c r="BR62" s="290"/>
      <c r="BS62" s="303"/>
      <c r="BT62" s="303"/>
      <c r="BU62" s="292"/>
      <c r="BV62" s="320"/>
      <c r="BW62" s="321"/>
      <c r="BX62" s="301"/>
      <c r="BY62" s="301"/>
      <c r="BZ62" s="301"/>
      <c r="CA62" s="301"/>
      <c r="CB62" s="301"/>
      <c r="CC62" s="321"/>
      <c r="CD62" s="306"/>
      <c r="CE62" s="307"/>
      <c r="CF62" s="306"/>
      <c r="CG62" s="290"/>
      <c r="CH62" s="290"/>
      <c r="CI62" s="290"/>
      <c r="CJ62" s="290"/>
      <c r="CK62" s="290"/>
      <c r="CL62" s="290"/>
      <c r="CM62" s="290"/>
      <c r="CN62" s="290"/>
      <c r="CO62" s="290"/>
      <c r="CP62" s="290"/>
      <c r="CQ62" s="290"/>
      <c r="CR62" s="290"/>
      <c r="CS62" s="290"/>
      <c r="CT62" s="290"/>
      <c r="CU62" s="307"/>
      <c r="CV62" s="290"/>
      <c r="CW62" s="291"/>
      <c r="CX62" s="291"/>
      <c r="CY62" s="291"/>
      <c r="CZ62" s="292"/>
      <c r="DA62" s="6"/>
      <c r="DB62" s="6"/>
    </row>
    <row r="63" spans="1:106" x14ac:dyDescent="0.2">
      <c r="A63" s="325">
        <v>38</v>
      </c>
      <c r="B63" s="326"/>
      <c r="C63" s="327"/>
      <c r="D63" s="328"/>
      <c r="E63" s="328"/>
      <c r="F63" s="328"/>
      <c r="G63" s="328"/>
      <c r="H63" s="328"/>
      <c r="I63" s="328"/>
      <c r="J63" s="328"/>
      <c r="K63" s="328"/>
      <c r="L63" s="328"/>
      <c r="M63" s="328"/>
      <c r="N63" s="328"/>
      <c r="O63" s="329"/>
      <c r="P63" s="322"/>
      <c r="Q63" s="323"/>
      <c r="R63" s="323"/>
      <c r="S63" s="323"/>
      <c r="T63" s="323"/>
      <c r="U63" s="323"/>
      <c r="V63" s="323"/>
      <c r="W63" s="330"/>
      <c r="X63" s="330"/>
      <c r="Y63" s="330"/>
      <c r="Z63" s="330"/>
      <c r="AA63" s="330"/>
      <c r="AB63" s="330"/>
      <c r="AC63" s="330"/>
      <c r="AD63" s="330"/>
      <c r="AE63" s="331"/>
      <c r="AF63" s="322"/>
      <c r="AG63" s="323"/>
      <c r="AH63" s="323"/>
      <c r="AI63" s="323"/>
      <c r="AJ63" s="323"/>
      <c r="AK63" s="323"/>
      <c r="AL63" s="323"/>
      <c r="AM63" s="323"/>
      <c r="AN63" s="324"/>
      <c r="AO63" s="293"/>
      <c r="AP63" s="295"/>
      <c r="AQ63" s="304"/>
      <c r="AR63" s="294"/>
      <c r="AS63" s="294"/>
      <c r="AT63" s="294"/>
      <c r="AU63" s="294"/>
      <c r="AV63" s="294"/>
      <c r="AW63" s="295"/>
      <c r="AX63" s="293"/>
      <c r="AY63" s="295"/>
      <c r="AZ63" s="293"/>
      <c r="BA63" s="295"/>
      <c r="BB63" s="304"/>
      <c r="BC63" s="294"/>
      <c r="BD63" s="294"/>
      <c r="BE63" s="305"/>
      <c r="BF63" s="293"/>
      <c r="BG63" s="294"/>
      <c r="BH63" s="294"/>
      <c r="BI63" s="295"/>
      <c r="BJ63" s="298" t="s">
        <v>164</v>
      </c>
      <c r="BK63" s="471"/>
      <c r="BL63" s="471"/>
      <c r="BM63" s="299"/>
      <c r="BN63" s="300"/>
      <c r="BO63" s="301"/>
      <c r="BP63" s="301"/>
      <c r="BQ63" s="302"/>
      <c r="BR63" s="290"/>
      <c r="BS63" s="303"/>
      <c r="BT63" s="303"/>
      <c r="BU63" s="292"/>
      <c r="BV63" s="320"/>
      <c r="BW63" s="321"/>
      <c r="BX63" s="301"/>
      <c r="BY63" s="301"/>
      <c r="BZ63" s="301"/>
      <c r="CA63" s="301"/>
      <c r="CB63" s="301"/>
      <c r="CC63" s="321"/>
      <c r="CD63" s="306"/>
      <c r="CE63" s="307"/>
      <c r="CF63" s="306"/>
      <c r="CG63" s="290"/>
      <c r="CH63" s="290"/>
      <c r="CI63" s="290"/>
      <c r="CJ63" s="290"/>
      <c r="CK63" s="290"/>
      <c r="CL63" s="290"/>
      <c r="CM63" s="290"/>
      <c r="CN63" s="290"/>
      <c r="CO63" s="290"/>
      <c r="CP63" s="290"/>
      <c r="CQ63" s="290"/>
      <c r="CR63" s="290"/>
      <c r="CS63" s="290"/>
      <c r="CT63" s="290"/>
      <c r="CU63" s="307"/>
      <c r="CV63" s="290"/>
      <c r="CW63" s="291"/>
      <c r="CX63" s="291"/>
      <c r="CY63" s="291"/>
      <c r="CZ63" s="292"/>
      <c r="DA63" s="6"/>
      <c r="DB63" s="6"/>
    </row>
    <row r="64" spans="1:106" x14ac:dyDescent="0.2">
      <c r="A64" s="325">
        <v>39</v>
      </c>
      <c r="B64" s="326"/>
      <c r="C64" s="327"/>
      <c r="D64" s="328"/>
      <c r="E64" s="328"/>
      <c r="F64" s="328"/>
      <c r="G64" s="328"/>
      <c r="H64" s="328"/>
      <c r="I64" s="328"/>
      <c r="J64" s="328"/>
      <c r="K64" s="328"/>
      <c r="L64" s="328"/>
      <c r="M64" s="328"/>
      <c r="N64" s="328"/>
      <c r="O64" s="329"/>
      <c r="P64" s="322"/>
      <c r="Q64" s="323"/>
      <c r="R64" s="323"/>
      <c r="S64" s="323"/>
      <c r="T64" s="323"/>
      <c r="U64" s="323"/>
      <c r="V64" s="323"/>
      <c r="W64" s="330"/>
      <c r="X64" s="330"/>
      <c r="Y64" s="330"/>
      <c r="Z64" s="330"/>
      <c r="AA64" s="330"/>
      <c r="AB64" s="330"/>
      <c r="AC64" s="330"/>
      <c r="AD64" s="330"/>
      <c r="AE64" s="331"/>
      <c r="AF64" s="322"/>
      <c r="AG64" s="323"/>
      <c r="AH64" s="323"/>
      <c r="AI64" s="323"/>
      <c r="AJ64" s="323"/>
      <c r="AK64" s="323"/>
      <c r="AL64" s="323"/>
      <c r="AM64" s="323"/>
      <c r="AN64" s="324"/>
      <c r="AO64" s="293"/>
      <c r="AP64" s="295"/>
      <c r="AQ64" s="304"/>
      <c r="AR64" s="294"/>
      <c r="AS64" s="294"/>
      <c r="AT64" s="294"/>
      <c r="AU64" s="294"/>
      <c r="AV64" s="294"/>
      <c r="AW64" s="295"/>
      <c r="AX64" s="293"/>
      <c r="AY64" s="295"/>
      <c r="AZ64" s="293"/>
      <c r="BA64" s="295"/>
      <c r="BB64" s="304"/>
      <c r="BC64" s="294"/>
      <c r="BD64" s="294"/>
      <c r="BE64" s="305"/>
      <c r="BF64" s="293"/>
      <c r="BG64" s="294"/>
      <c r="BH64" s="294"/>
      <c r="BI64" s="295"/>
      <c r="BJ64" s="298" t="s">
        <v>164</v>
      </c>
      <c r="BK64" s="471"/>
      <c r="BL64" s="471"/>
      <c r="BM64" s="299"/>
      <c r="BN64" s="300"/>
      <c r="BO64" s="301"/>
      <c r="BP64" s="301"/>
      <c r="BQ64" s="302"/>
      <c r="BR64" s="290"/>
      <c r="BS64" s="303"/>
      <c r="BT64" s="303"/>
      <c r="BU64" s="292"/>
      <c r="BV64" s="320"/>
      <c r="BW64" s="321"/>
      <c r="BX64" s="301"/>
      <c r="BY64" s="301"/>
      <c r="BZ64" s="301"/>
      <c r="CA64" s="301"/>
      <c r="CB64" s="301"/>
      <c r="CC64" s="321"/>
      <c r="CD64" s="306"/>
      <c r="CE64" s="307"/>
      <c r="CF64" s="306"/>
      <c r="CG64" s="290"/>
      <c r="CH64" s="290"/>
      <c r="CI64" s="290"/>
      <c r="CJ64" s="290"/>
      <c r="CK64" s="290"/>
      <c r="CL64" s="290"/>
      <c r="CM64" s="290"/>
      <c r="CN64" s="290"/>
      <c r="CO64" s="290"/>
      <c r="CP64" s="290"/>
      <c r="CQ64" s="290"/>
      <c r="CR64" s="290"/>
      <c r="CS64" s="290"/>
      <c r="CT64" s="290"/>
      <c r="CU64" s="307"/>
      <c r="CV64" s="290"/>
      <c r="CW64" s="291"/>
      <c r="CX64" s="291"/>
      <c r="CY64" s="291"/>
      <c r="CZ64" s="292"/>
      <c r="DA64" s="6"/>
      <c r="DB64" s="6"/>
    </row>
    <row r="65" spans="1:106" x14ac:dyDescent="0.2">
      <c r="A65" s="325">
        <v>40</v>
      </c>
      <c r="B65" s="326"/>
      <c r="C65" s="327"/>
      <c r="D65" s="328"/>
      <c r="E65" s="328"/>
      <c r="F65" s="328"/>
      <c r="G65" s="328"/>
      <c r="H65" s="328"/>
      <c r="I65" s="328"/>
      <c r="J65" s="328"/>
      <c r="K65" s="328"/>
      <c r="L65" s="328"/>
      <c r="M65" s="328"/>
      <c r="N65" s="328"/>
      <c r="O65" s="329"/>
      <c r="P65" s="322"/>
      <c r="Q65" s="323"/>
      <c r="R65" s="323"/>
      <c r="S65" s="323"/>
      <c r="T65" s="323"/>
      <c r="U65" s="323"/>
      <c r="V65" s="323"/>
      <c r="W65" s="330"/>
      <c r="X65" s="330"/>
      <c r="Y65" s="330"/>
      <c r="Z65" s="330"/>
      <c r="AA65" s="330"/>
      <c r="AB65" s="330"/>
      <c r="AC65" s="330"/>
      <c r="AD65" s="330"/>
      <c r="AE65" s="331"/>
      <c r="AF65" s="322"/>
      <c r="AG65" s="323"/>
      <c r="AH65" s="323"/>
      <c r="AI65" s="323"/>
      <c r="AJ65" s="323"/>
      <c r="AK65" s="323"/>
      <c r="AL65" s="323"/>
      <c r="AM65" s="323"/>
      <c r="AN65" s="324"/>
      <c r="AO65" s="293"/>
      <c r="AP65" s="295"/>
      <c r="AQ65" s="304"/>
      <c r="AR65" s="294"/>
      <c r="AS65" s="294"/>
      <c r="AT65" s="294"/>
      <c r="AU65" s="294"/>
      <c r="AV65" s="294"/>
      <c r="AW65" s="295"/>
      <c r="AX65" s="293"/>
      <c r="AY65" s="295"/>
      <c r="AZ65" s="293"/>
      <c r="BA65" s="295"/>
      <c r="BB65" s="304"/>
      <c r="BC65" s="294"/>
      <c r="BD65" s="294"/>
      <c r="BE65" s="305"/>
      <c r="BF65" s="293"/>
      <c r="BG65" s="294"/>
      <c r="BH65" s="294"/>
      <c r="BI65" s="295"/>
      <c r="BJ65" s="298" t="s">
        <v>164</v>
      </c>
      <c r="BK65" s="471"/>
      <c r="BL65" s="471"/>
      <c r="BM65" s="299"/>
      <c r="BN65" s="300"/>
      <c r="BO65" s="301"/>
      <c r="BP65" s="301"/>
      <c r="BQ65" s="302"/>
      <c r="BR65" s="290"/>
      <c r="BS65" s="303"/>
      <c r="BT65" s="303"/>
      <c r="BU65" s="292"/>
      <c r="BV65" s="320"/>
      <c r="BW65" s="321"/>
      <c r="BX65" s="301"/>
      <c r="BY65" s="301"/>
      <c r="BZ65" s="301"/>
      <c r="CA65" s="301"/>
      <c r="CB65" s="301"/>
      <c r="CC65" s="321"/>
      <c r="CD65" s="306"/>
      <c r="CE65" s="307"/>
      <c r="CF65" s="306"/>
      <c r="CG65" s="290"/>
      <c r="CH65" s="290"/>
      <c r="CI65" s="290"/>
      <c r="CJ65" s="290"/>
      <c r="CK65" s="290"/>
      <c r="CL65" s="290"/>
      <c r="CM65" s="290"/>
      <c r="CN65" s="290"/>
      <c r="CO65" s="290"/>
      <c r="CP65" s="290"/>
      <c r="CQ65" s="290"/>
      <c r="CR65" s="290"/>
      <c r="CS65" s="290"/>
      <c r="CT65" s="290"/>
      <c r="CU65" s="307"/>
      <c r="CV65" s="290"/>
      <c r="CW65" s="291"/>
      <c r="CX65" s="291"/>
      <c r="CY65" s="291"/>
      <c r="CZ65" s="292"/>
      <c r="DA65" s="6"/>
      <c r="DB65" s="6"/>
    </row>
    <row r="66" spans="1:106" x14ac:dyDescent="0.2">
      <c r="A66" s="325">
        <v>41</v>
      </c>
      <c r="B66" s="326"/>
      <c r="C66" s="327"/>
      <c r="D66" s="328"/>
      <c r="E66" s="328"/>
      <c r="F66" s="328"/>
      <c r="G66" s="328"/>
      <c r="H66" s="328"/>
      <c r="I66" s="328"/>
      <c r="J66" s="328"/>
      <c r="K66" s="328"/>
      <c r="L66" s="328"/>
      <c r="M66" s="328"/>
      <c r="N66" s="328"/>
      <c r="O66" s="329"/>
      <c r="P66" s="322"/>
      <c r="Q66" s="323"/>
      <c r="R66" s="323"/>
      <c r="S66" s="323"/>
      <c r="T66" s="323"/>
      <c r="U66" s="323"/>
      <c r="V66" s="323"/>
      <c r="W66" s="330"/>
      <c r="X66" s="330"/>
      <c r="Y66" s="330"/>
      <c r="Z66" s="330"/>
      <c r="AA66" s="330"/>
      <c r="AB66" s="330"/>
      <c r="AC66" s="330"/>
      <c r="AD66" s="330"/>
      <c r="AE66" s="331"/>
      <c r="AF66" s="322"/>
      <c r="AG66" s="323"/>
      <c r="AH66" s="323"/>
      <c r="AI66" s="323"/>
      <c r="AJ66" s="323"/>
      <c r="AK66" s="323"/>
      <c r="AL66" s="323"/>
      <c r="AM66" s="323"/>
      <c r="AN66" s="324"/>
      <c r="AO66" s="293"/>
      <c r="AP66" s="295"/>
      <c r="AQ66" s="304"/>
      <c r="AR66" s="294"/>
      <c r="AS66" s="294"/>
      <c r="AT66" s="294"/>
      <c r="AU66" s="294"/>
      <c r="AV66" s="294"/>
      <c r="AW66" s="295"/>
      <c r="AX66" s="293"/>
      <c r="AY66" s="295"/>
      <c r="AZ66" s="293"/>
      <c r="BA66" s="295"/>
      <c r="BB66" s="304"/>
      <c r="BC66" s="294"/>
      <c r="BD66" s="294"/>
      <c r="BE66" s="305"/>
      <c r="BF66" s="293"/>
      <c r="BG66" s="294"/>
      <c r="BH66" s="294"/>
      <c r="BI66" s="295"/>
      <c r="BJ66" s="298" t="s">
        <v>164</v>
      </c>
      <c r="BK66" s="471"/>
      <c r="BL66" s="471"/>
      <c r="BM66" s="299"/>
      <c r="BN66" s="300"/>
      <c r="BO66" s="301"/>
      <c r="BP66" s="301"/>
      <c r="BQ66" s="302"/>
      <c r="BR66" s="290"/>
      <c r="BS66" s="303"/>
      <c r="BT66" s="303"/>
      <c r="BU66" s="292"/>
      <c r="BV66" s="320"/>
      <c r="BW66" s="321"/>
      <c r="BX66" s="301"/>
      <c r="BY66" s="301"/>
      <c r="BZ66" s="301"/>
      <c r="CA66" s="301"/>
      <c r="CB66" s="301"/>
      <c r="CC66" s="321"/>
      <c r="CD66" s="306"/>
      <c r="CE66" s="307"/>
      <c r="CF66" s="306"/>
      <c r="CG66" s="290"/>
      <c r="CH66" s="290"/>
      <c r="CI66" s="290"/>
      <c r="CJ66" s="290"/>
      <c r="CK66" s="290"/>
      <c r="CL66" s="290"/>
      <c r="CM66" s="290"/>
      <c r="CN66" s="290"/>
      <c r="CO66" s="290"/>
      <c r="CP66" s="290"/>
      <c r="CQ66" s="290"/>
      <c r="CR66" s="290"/>
      <c r="CS66" s="290"/>
      <c r="CT66" s="290"/>
      <c r="CU66" s="307"/>
      <c r="CV66" s="290"/>
      <c r="CW66" s="291"/>
      <c r="CX66" s="291"/>
      <c r="CY66" s="291"/>
      <c r="CZ66" s="292"/>
      <c r="DA66" s="6"/>
      <c r="DB66" s="6"/>
    </row>
    <row r="67" spans="1:106" x14ac:dyDescent="0.2">
      <c r="A67" s="325">
        <v>42</v>
      </c>
      <c r="B67" s="326"/>
      <c r="C67" s="327"/>
      <c r="D67" s="328"/>
      <c r="E67" s="328"/>
      <c r="F67" s="328"/>
      <c r="G67" s="328"/>
      <c r="H67" s="328"/>
      <c r="I67" s="328"/>
      <c r="J67" s="328"/>
      <c r="K67" s="328"/>
      <c r="L67" s="328"/>
      <c r="M67" s="328"/>
      <c r="N67" s="328"/>
      <c r="O67" s="329"/>
      <c r="P67" s="322"/>
      <c r="Q67" s="323"/>
      <c r="R67" s="323"/>
      <c r="S67" s="323"/>
      <c r="T67" s="323"/>
      <c r="U67" s="323"/>
      <c r="V67" s="323"/>
      <c r="W67" s="330"/>
      <c r="X67" s="330"/>
      <c r="Y67" s="330"/>
      <c r="Z67" s="330"/>
      <c r="AA67" s="330"/>
      <c r="AB67" s="330"/>
      <c r="AC67" s="330"/>
      <c r="AD67" s="330"/>
      <c r="AE67" s="331"/>
      <c r="AF67" s="322"/>
      <c r="AG67" s="323"/>
      <c r="AH67" s="323"/>
      <c r="AI67" s="323"/>
      <c r="AJ67" s="323"/>
      <c r="AK67" s="323"/>
      <c r="AL67" s="323"/>
      <c r="AM67" s="323"/>
      <c r="AN67" s="324"/>
      <c r="AO67" s="293"/>
      <c r="AP67" s="295"/>
      <c r="AQ67" s="304"/>
      <c r="AR67" s="294"/>
      <c r="AS67" s="294"/>
      <c r="AT67" s="294"/>
      <c r="AU67" s="294"/>
      <c r="AV67" s="294"/>
      <c r="AW67" s="295"/>
      <c r="AX67" s="293"/>
      <c r="AY67" s="295"/>
      <c r="AZ67" s="293"/>
      <c r="BA67" s="295"/>
      <c r="BB67" s="304"/>
      <c r="BC67" s="294"/>
      <c r="BD67" s="294"/>
      <c r="BE67" s="305"/>
      <c r="BF67" s="293"/>
      <c r="BG67" s="294"/>
      <c r="BH67" s="294"/>
      <c r="BI67" s="295"/>
      <c r="BJ67" s="298" t="s">
        <v>164</v>
      </c>
      <c r="BK67" s="471"/>
      <c r="BL67" s="471"/>
      <c r="BM67" s="299"/>
      <c r="BN67" s="300"/>
      <c r="BO67" s="301"/>
      <c r="BP67" s="301"/>
      <c r="BQ67" s="302"/>
      <c r="BR67" s="290"/>
      <c r="BS67" s="303"/>
      <c r="BT67" s="303"/>
      <c r="BU67" s="292"/>
      <c r="BV67" s="320"/>
      <c r="BW67" s="321"/>
      <c r="BX67" s="301"/>
      <c r="BY67" s="301"/>
      <c r="BZ67" s="301"/>
      <c r="CA67" s="301"/>
      <c r="CB67" s="301"/>
      <c r="CC67" s="321"/>
      <c r="CD67" s="306"/>
      <c r="CE67" s="307"/>
      <c r="CF67" s="306"/>
      <c r="CG67" s="290"/>
      <c r="CH67" s="290"/>
      <c r="CI67" s="290"/>
      <c r="CJ67" s="290"/>
      <c r="CK67" s="290"/>
      <c r="CL67" s="290"/>
      <c r="CM67" s="290"/>
      <c r="CN67" s="290"/>
      <c r="CO67" s="290"/>
      <c r="CP67" s="290"/>
      <c r="CQ67" s="290"/>
      <c r="CR67" s="290"/>
      <c r="CS67" s="290"/>
      <c r="CT67" s="290"/>
      <c r="CU67" s="307"/>
      <c r="CV67" s="290"/>
      <c r="CW67" s="291"/>
      <c r="CX67" s="291"/>
      <c r="CY67" s="291"/>
      <c r="CZ67" s="292"/>
      <c r="DA67" s="6"/>
      <c r="DB67" s="6"/>
    </row>
    <row r="68" spans="1:106" x14ac:dyDescent="0.2">
      <c r="A68" s="325">
        <v>43</v>
      </c>
      <c r="B68" s="326"/>
      <c r="C68" s="327"/>
      <c r="D68" s="328"/>
      <c r="E68" s="328"/>
      <c r="F68" s="328"/>
      <c r="G68" s="328"/>
      <c r="H68" s="328"/>
      <c r="I68" s="328"/>
      <c r="J68" s="328"/>
      <c r="K68" s="328"/>
      <c r="L68" s="328"/>
      <c r="M68" s="328"/>
      <c r="N68" s="328"/>
      <c r="O68" s="329"/>
      <c r="P68" s="322"/>
      <c r="Q68" s="323"/>
      <c r="R68" s="323"/>
      <c r="S68" s="323"/>
      <c r="T68" s="323"/>
      <c r="U68" s="323"/>
      <c r="V68" s="323"/>
      <c r="W68" s="330"/>
      <c r="X68" s="330"/>
      <c r="Y68" s="330"/>
      <c r="Z68" s="330"/>
      <c r="AA68" s="330"/>
      <c r="AB68" s="330"/>
      <c r="AC68" s="330"/>
      <c r="AD68" s="330"/>
      <c r="AE68" s="331"/>
      <c r="AF68" s="322"/>
      <c r="AG68" s="323"/>
      <c r="AH68" s="323"/>
      <c r="AI68" s="323"/>
      <c r="AJ68" s="323"/>
      <c r="AK68" s="323"/>
      <c r="AL68" s="323"/>
      <c r="AM68" s="323"/>
      <c r="AN68" s="324"/>
      <c r="AO68" s="293"/>
      <c r="AP68" s="295"/>
      <c r="AQ68" s="304"/>
      <c r="AR68" s="294"/>
      <c r="AS68" s="294"/>
      <c r="AT68" s="294"/>
      <c r="AU68" s="294"/>
      <c r="AV68" s="294"/>
      <c r="AW68" s="295"/>
      <c r="AX68" s="293"/>
      <c r="AY68" s="295"/>
      <c r="AZ68" s="293"/>
      <c r="BA68" s="295"/>
      <c r="BB68" s="304"/>
      <c r="BC68" s="294"/>
      <c r="BD68" s="294"/>
      <c r="BE68" s="305"/>
      <c r="BF68" s="293"/>
      <c r="BG68" s="294"/>
      <c r="BH68" s="294"/>
      <c r="BI68" s="295"/>
      <c r="BJ68" s="298" t="s">
        <v>164</v>
      </c>
      <c r="BK68" s="471"/>
      <c r="BL68" s="471"/>
      <c r="BM68" s="299"/>
      <c r="BN68" s="300"/>
      <c r="BO68" s="301"/>
      <c r="BP68" s="301"/>
      <c r="BQ68" s="302"/>
      <c r="BR68" s="290"/>
      <c r="BS68" s="303"/>
      <c r="BT68" s="303"/>
      <c r="BU68" s="292"/>
      <c r="BV68" s="320"/>
      <c r="BW68" s="321"/>
      <c r="BX68" s="301"/>
      <c r="BY68" s="301"/>
      <c r="BZ68" s="301"/>
      <c r="CA68" s="301"/>
      <c r="CB68" s="301"/>
      <c r="CC68" s="321"/>
      <c r="CD68" s="306"/>
      <c r="CE68" s="307"/>
      <c r="CF68" s="306"/>
      <c r="CG68" s="290"/>
      <c r="CH68" s="290"/>
      <c r="CI68" s="290"/>
      <c r="CJ68" s="290"/>
      <c r="CK68" s="290"/>
      <c r="CL68" s="290"/>
      <c r="CM68" s="290"/>
      <c r="CN68" s="290"/>
      <c r="CO68" s="290"/>
      <c r="CP68" s="290"/>
      <c r="CQ68" s="290"/>
      <c r="CR68" s="290"/>
      <c r="CS68" s="290"/>
      <c r="CT68" s="290"/>
      <c r="CU68" s="307"/>
      <c r="CV68" s="290"/>
      <c r="CW68" s="291"/>
      <c r="CX68" s="291"/>
      <c r="CY68" s="291"/>
      <c r="CZ68" s="292"/>
      <c r="DA68" s="6"/>
      <c r="DB68" s="6"/>
    </row>
    <row r="69" spans="1:106" x14ac:dyDescent="0.2">
      <c r="A69" s="325">
        <v>44</v>
      </c>
      <c r="B69" s="326"/>
      <c r="C69" s="327"/>
      <c r="D69" s="328"/>
      <c r="E69" s="328"/>
      <c r="F69" s="328"/>
      <c r="G69" s="328"/>
      <c r="H69" s="328"/>
      <c r="I69" s="328"/>
      <c r="J69" s="328"/>
      <c r="K69" s="328"/>
      <c r="L69" s="328"/>
      <c r="M69" s="328"/>
      <c r="N69" s="328"/>
      <c r="O69" s="329"/>
      <c r="P69" s="322"/>
      <c r="Q69" s="323"/>
      <c r="R69" s="323"/>
      <c r="S69" s="323"/>
      <c r="T69" s="323"/>
      <c r="U69" s="323"/>
      <c r="V69" s="323"/>
      <c r="W69" s="330"/>
      <c r="X69" s="330"/>
      <c r="Y69" s="330"/>
      <c r="Z69" s="330"/>
      <c r="AA69" s="330"/>
      <c r="AB69" s="330"/>
      <c r="AC69" s="330"/>
      <c r="AD69" s="330"/>
      <c r="AE69" s="331"/>
      <c r="AF69" s="322"/>
      <c r="AG69" s="323"/>
      <c r="AH69" s="323"/>
      <c r="AI69" s="323"/>
      <c r="AJ69" s="323"/>
      <c r="AK69" s="323"/>
      <c r="AL69" s="323"/>
      <c r="AM69" s="323"/>
      <c r="AN69" s="324"/>
      <c r="AO69" s="293"/>
      <c r="AP69" s="295"/>
      <c r="AQ69" s="304"/>
      <c r="AR69" s="294"/>
      <c r="AS69" s="294"/>
      <c r="AT69" s="294"/>
      <c r="AU69" s="294"/>
      <c r="AV69" s="294"/>
      <c r="AW69" s="295"/>
      <c r="AX69" s="293"/>
      <c r="AY69" s="295"/>
      <c r="AZ69" s="293"/>
      <c r="BA69" s="295"/>
      <c r="BB69" s="304"/>
      <c r="BC69" s="294"/>
      <c r="BD69" s="294"/>
      <c r="BE69" s="305"/>
      <c r="BF69" s="293"/>
      <c r="BG69" s="294"/>
      <c r="BH69" s="294"/>
      <c r="BI69" s="295"/>
      <c r="BJ69" s="298" t="s">
        <v>164</v>
      </c>
      <c r="BK69" s="471"/>
      <c r="BL69" s="471"/>
      <c r="BM69" s="299"/>
      <c r="BN69" s="300"/>
      <c r="BO69" s="301"/>
      <c r="BP69" s="301"/>
      <c r="BQ69" s="302"/>
      <c r="BR69" s="290"/>
      <c r="BS69" s="303"/>
      <c r="BT69" s="303"/>
      <c r="BU69" s="292"/>
      <c r="BV69" s="320"/>
      <c r="BW69" s="321"/>
      <c r="BX69" s="301"/>
      <c r="BY69" s="301"/>
      <c r="BZ69" s="301"/>
      <c r="CA69" s="301"/>
      <c r="CB69" s="301"/>
      <c r="CC69" s="321"/>
      <c r="CD69" s="306"/>
      <c r="CE69" s="307"/>
      <c r="CF69" s="306"/>
      <c r="CG69" s="290"/>
      <c r="CH69" s="290"/>
      <c r="CI69" s="290"/>
      <c r="CJ69" s="290"/>
      <c r="CK69" s="290"/>
      <c r="CL69" s="290"/>
      <c r="CM69" s="290"/>
      <c r="CN69" s="290"/>
      <c r="CO69" s="290"/>
      <c r="CP69" s="290"/>
      <c r="CQ69" s="290"/>
      <c r="CR69" s="290"/>
      <c r="CS69" s="290"/>
      <c r="CT69" s="290"/>
      <c r="CU69" s="307"/>
      <c r="CV69" s="290"/>
      <c r="CW69" s="291"/>
      <c r="CX69" s="291"/>
      <c r="CY69" s="291"/>
      <c r="CZ69" s="292"/>
      <c r="DA69" s="6"/>
      <c r="DB69" s="6"/>
    </row>
    <row r="70" spans="1:106" x14ac:dyDescent="0.2">
      <c r="A70" s="325">
        <v>45</v>
      </c>
      <c r="B70" s="326"/>
      <c r="C70" s="327"/>
      <c r="D70" s="328"/>
      <c r="E70" s="328"/>
      <c r="F70" s="328"/>
      <c r="G70" s="328"/>
      <c r="H70" s="328"/>
      <c r="I70" s="328"/>
      <c r="J70" s="328"/>
      <c r="K70" s="328"/>
      <c r="L70" s="328"/>
      <c r="M70" s="328"/>
      <c r="N70" s="328"/>
      <c r="O70" s="329"/>
      <c r="P70" s="322"/>
      <c r="Q70" s="323"/>
      <c r="R70" s="323"/>
      <c r="S70" s="323"/>
      <c r="T70" s="323"/>
      <c r="U70" s="323"/>
      <c r="V70" s="323"/>
      <c r="W70" s="330"/>
      <c r="X70" s="330"/>
      <c r="Y70" s="330"/>
      <c r="Z70" s="330"/>
      <c r="AA70" s="330"/>
      <c r="AB70" s="330"/>
      <c r="AC70" s="330"/>
      <c r="AD70" s="330"/>
      <c r="AE70" s="331"/>
      <c r="AF70" s="322"/>
      <c r="AG70" s="323"/>
      <c r="AH70" s="323"/>
      <c r="AI70" s="323"/>
      <c r="AJ70" s="323"/>
      <c r="AK70" s="323"/>
      <c r="AL70" s="323"/>
      <c r="AM70" s="323"/>
      <c r="AN70" s="324"/>
      <c r="AO70" s="293"/>
      <c r="AP70" s="295"/>
      <c r="AQ70" s="304"/>
      <c r="AR70" s="294"/>
      <c r="AS70" s="294"/>
      <c r="AT70" s="294"/>
      <c r="AU70" s="294"/>
      <c r="AV70" s="294"/>
      <c r="AW70" s="295"/>
      <c r="AX70" s="293"/>
      <c r="AY70" s="295"/>
      <c r="AZ70" s="293"/>
      <c r="BA70" s="295"/>
      <c r="BB70" s="304"/>
      <c r="BC70" s="294"/>
      <c r="BD70" s="294"/>
      <c r="BE70" s="305"/>
      <c r="BF70" s="293"/>
      <c r="BG70" s="294"/>
      <c r="BH70" s="294"/>
      <c r="BI70" s="295"/>
      <c r="BJ70" s="298" t="s">
        <v>164</v>
      </c>
      <c r="BK70" s="471"/>
      <c r="BL70" s="471"/>
      <c r="BM70" s="299"/>
      <c r="BN70" s="300"/>
      <c r="BO70" s="301"/>
      <c r="BP70" s="301"/>
      <c r="BQ70" s="302"/>
      <c r="BR70" s="290"/>
      <c r="BS70" s="303"/>
      <c r="BT70" s="303"/>
      <c r="BU70" s="292"/>
      <c r="BV70" s="320"/>
      <c r="BW70" s="321"/>
      <c r="BX70" s="301"/>
      <c r="BY70" s="301"/>
      <c r="BZ70" s="301"/>
      <c r="CA70" s="301"/>
      <c r="CB70" s="301"/>
      <c r="CC70" s="321"/>
      <c r="CD70" s="306"/>
      <c r="CE70" s="307"/>
      <c r="CF70" s="306"/>
      <c r="CG70" s="290"/>
      <c r="CH70" s="290"/>
      <c r="CI70" s="290"/>
      <c r="CJ70" s="290"/>
      <c r="CK70" s="290"/>
      <c r="CL70" s="290"/>
      <c r="CM70" s="290"/>
      <c r="CN70" s="290"/>
      <c r="CO70" s="290"/>
      <c r="CP70" s="290"/>
      <c r="CQ70" s="290"/>
      <c r="CR70" s="290"/>
      <c r="CS70" s="290"/>
      <c r="CT70" s="290"/>
      <c r="CU70" s="307"/>
      <c r="CV70" s="290"/>
      <c r="CW70" s="291"/>
      <c r="CX70" s="291"/>
      <c r="CY70" s="291"/>
      <c r="CZ70" s="292"/>
      <c r="DA70" s="6"/>
      <c r="DB70" s="6"/>
    </row>
    <row r="71" spans="1:106" x14ac:dyDescent="0.2">
      <c r="A71" s="325">
        <v>46</v>
      </c>
      <c r="B71" s="326"/>
      <c r="C71" s="327"/>
      <c r="D71" s="328"/>
      <c r="E71" s="328"/>
      <c r="F71" s="328"/>
      <c r="G71" s="328"/>
      <c r="H71" s="328"/>
      <c r="I71" s="328"/>
      <c r="J71" s="328"/>
      <c r="K71" s="328"/>
      <c r="L71" s="328"/>
      <c r="M71" s="328"/>
      <c r="N71" s="328"/>
      <c r="O71" s="329"/>
      <c r="P71" s="322"/>
      <c r="Q71" s="323"/>
      <c r="R71" s="323"/>
      <c r="S71" s="323"/>
      <c r="T71" s="323"/>
      <c r="U71" s="323"/>
      <c r="V71" s="323"/>
      <c r="W71" s="330"/>
      <c r="X71" s="330"/>
      <c r="Y71" s="330"/>
      <c r="Z71" s="330"/>
      <c r="AA71" s="330"/>
      <c r="AB71" s="330"/>
      <c r="AC71" s="330"/>
      <c r="AD71" s="330"/>
      <c r="AE71" s="331"/>
      <c r="AF71" s="322"/>
      <c r="AG71" s="323"/>
      <c r="AH71" s="323"/>
      <c r="AI71" s="323"/>
      <c r="AJ71" s="323"/>
      <c r="AK71" s="323"/>
      <c r="AL71" s="323"/>
      <c r="AM71" s="323"/>
      <c r="AN71" s="324"/>
      <c r="AO71" s="293"/>
      <c r="AP71" s="295"/>
      <c r="AQ71" s="304"/>
      <c r="AR71" s="294"/>
      <c r="AS71" s="294"/>
      <c r="AT71" s="294"/>
      <c r="AU71" s="294"/>
      <c r="AV71" s="294"/>
      <c r="AW71" s="295"/>
      <c r="AX71" s="293"/>
      <c r="AY71" s="295"/>
      <c r="AZ71" s="293"/>
      <c r="BA71" s="295"/>
      <c r="BB71" s="304"/>
      <c r="BC71" s="294"/>
      <c r="BD71" s="294"/>
      <c r="BE71" s="305"/>
      <c r="BF71" s="293"/>
      <c r="BG71" s="294"/>
      <c r="BH71" s="294"/>
      <c r="BI71" s="295"/>
      <c r="BJ71" s="298" t="s">
        <v>164</v>
      </c>
      <c r="BK71" s="471"/>
      <c r="BL71" s="471"/>
      <c r="BM71" s="299"/>
      <c r="BN71" s="300"/>
      <c r="BO71" s="301"/>
      <c r="BP71" s="301"/>
      <c r="BQ71" s="302"/>
      <c r="BR71" s="290"/>
      <c r="BS71" s="303"/>
      <c r="BT71" s="303"/>
      <c r="BU71" s="292"/>
      <c r="BV71" s="320"/>
      <c r="BW71" s="321"/>
      <c r="BX71" s="301"/>
      <c r="BY71" s="301"/>
      <c r="BZ71" s="301"/>
      <c r="CA71" s="301"/>
      <c r="CB71" s="301"/>
      <c r="CC71" s="321"/>
      <c r="CD71" s="306"/>
      <c r="CE71" s="307"/>
      <c r="CF71" s="306"/>
      <c r="CG71" s="290"/>
      <c r="CH71" s="290"/>
      <c r="CI71" s="290"/>
      <c r="CJ71" s="290"/>
      <c r="CK71" s="290"/>
      <c r="CL71" s="290"/>
      <c r="CM71" s="290"/>
      <c r="CN71" s="290"/>
      <c r="CO71" s="290"/>
      <c r="CP71" s="290"/>
      <c r="CQ71" s="290"/>
      <c r="CR71" s="290"/>
      <c r="CS71" s="290"/>
      <c r="CT71" s="290"/>
      <c r="CU71" s="307"/>
      <c r="CV71" s="290"/>
      <c r="CW71" s="291"/>
      <c r="CX71" s="291"/>
      <c r="CY71" s="291"/>
      <c r="CZ71" s="292"/>
      <c r="DA71" s="6"/>
      <c r="DB71" s="6"/>
    </row>
    <row r="72" spans="1:106" x14ac:dyDescent="0.2">
      <c r="A72" s="325">
        <v>47</v>
      </c>
      <c r="B72" s="326"/>
      <c r="C72" s="327"/>
      <c r="D72" s="328"/>
      <c r="E72" s="328"/>
      <c r="F72" s="328"/>
      <c r="G72" s="328"/>
      <c r="H72" s="328"/>
      <c r="I72" s="328"/>
      <c r="J72" s="328"/>
      <c r="K72" s="328"/>
      <c r="L72" s="328"/>
      <c r="M72" s="328"/>
      <c r="N72" s="328"/>
      <c r="O72" s="329"/>
      <c r="P72" s="322"/>
      <c r="Q72" s="323"/>
      <c r="R72" s="323"/>
      <c r="S72" s="323"/>
      <c r="T72" s="323"/>
      <c r="U72" s="323"/>
      <c r="V72" s="323"/>
      <c r="W72" s="330"/>
      <c r="X72" s="330"/>
      <c r="Y72" s="330"/>
      <c r="Z72" s="330"/>
      <c r="AA72" s="330"/>
      <c r="AB72" s="330"/>
      <c r="AC72" s="330"/>
      <c r="AD72" s="330"/>
      <c r="AE72" s="331"/>
      <c r="AF72" s="322"/>
      <c r="AG72" s="323"/>
      <c r="AH72" s="323"/>
      <c r="AI72" s="323"/>
      <c r="AJ72" s="323"/>
      <c r="AK72" s="323"/>
      <c r="AL72" s="323"/>
      <c r="AM72" s="323"/>
      <c r="AN72" s="324"/>
      <c r="AO72" s="293"/>
      <c r="AP72" s="295"/>
      <c r="AQ72" s="304"/>
      <c r="AR72" s="294"/>
      <c r="AS72" s="294"/>
      <c r="AT72" s="294"/>
      <c r="AU72" s="294"/>
      <c r="AV72" s="294"/>
      <c r="AW72" s="295"/>
      <c r="AX72" s="293"/>
      <c r="AY72" s="295"/>
      <c r="AZ72" s="293"/>
      <c r="BA72" s="295"/>
      <c r="BB72" s="304"/>
      <c r="BC72" s="294"/>
      <c r="BD72" s="294"/>
      <c r="BE72" s="305"/>
      <c r="BF72" s="293"/>
      <c r="BG72" s="294"/>
      <c r="BH72" s="294"/>
      <c r="BI72" s="295"/>
      <c r="BJ72" s="298" t="s">
        <v>164</v>
      </c>
      <c r="BK72" s="471"/>
      <c r="BL72" s="471"/>
      <c r="BM72" s="299"/>
      <c r="BN72" s="300"/>
      <c r="BO72" s="301"/>
      <c r="BP72" s="301"/>
      <c r="BQ72" s="302"/>
      <c r="BR72" s="290"/>
      <c r="BS72" s="303"/>
      <c r="BT72" s="303"/>
      <c r="BU72" s="292"/>
      <c r="BV72" s="320"/>
      <c r="BW72" s="321"/>
      <c r="BX72" s="301"/>
      <c r="BY72" s="301"/>
      <c r="BZ72" s="301"/>
      <c r="CA72" s="301"/>
      <c r="CB72" s="301"/>
      <c r="CC72" s="321"/>
      <c r="CD72" s="306"/>
      <c r="CE72" s="307"/>
      <c r="CF72" s="306"/>
      <c r="CG72" s="290"/>
      <c r="CH72" s="290"/>
      <c r="CI72" s="290"/>
      <c r="CJ72" s="290"/>
      <c r="CK72" s="290"/>
      <c r="CL72" s="290"/>
      <c r="CM72" s="290"/>
      <c r="CN72" s="290"/>
      <c r="CO72" s="290"/>
      <c r="CP72" s="290"/>
      <c r="CQ72" s="290"/>
      <c r="CR72" s="290"/>
      <c r="CS72" s="290"/>
      <c r="CT72" s="290"/>
      <c r="CU72" s="307"/>
      <c r="CV72" s="290"/>
      <c r="CW72" s="291"/>
      <c r="CX72" s="291"/>
      <c r="CY72" s="291"/>
      <c r="CZ72" s="292"/>
      <c r="DA72" s="6"/>
      <c r="DB72" s="6"/>
    </row>
    <row r="73" spans="1:106" x14ac:dyDescent="0.2">
      <c r="A73" s="325">
        <v>48</v>
      </c>
      <c r="B73" s="326"/>
      <c r="C73" s="327"/>
      <c r="D73" s="328"/>
      <c r="E73" s="328"/>
      <c r="F73" s="328"/>
      <c r="G73" s="328"/>
      <c r="H73" s="328"/>
      <c r="I73" s="328"/>
      <c r="J73" s="328"/>
      <c r="K73" s="328"/>
      <c r="L73" s="328"/>
      <c r="M73" s="328"/>
      <c r="N73" s="328"/>
      <c r="O73" s="329"/>
      <c r="P73" s="322"/>
      <c r="Q73" s="323"/>
      <c r="R73" s="323"/>
      <c r="S73" s="323"/>
      <c r="T73" s="323"/>
      <c r="U73" s="323"/>
      <c r="V73" s="323"/>
      <c r="W73" s="330"/>
      <c r="X73" s="330"/>
      <c r="Y73" s="330"/>
      <c r="Z73" s="330"/>
      <c r="AA73" s="330"/>
      <c r="AB73" s="330"/>
      <c r="AC73" s="330"/>
      <c r="AD73" s="330"/>
      <c r="AE73" s="331"/>
      <c r="AF73" s="322"/>
      <c r="AG73" s="323"/>
      <c r="AH73" s="323"/>
      <c r="AI73" s="323"/>
      <c r="AJ73" s="323"/>
      <c r="AK73" s="323"/>
      <c r="AL73" s="323"/>
      <c r="AM73" s="323"/>
      <c r="AN73" s="324"/>
      <c r="AO73" s="293"/>
      <c r="AP73" s="295"/>
      <c r="AQ73" s="304"/>
      <c r="AR73" s="294"/>
      <c r="AS73" s="294"/>
      <c r="AT73" s="294"/>
      <c r="AU73" s="294"/>
      <c r="AV73" s="294"/>
      <c r="AW73" s="295"/>
      <c r="AX73" s="293"/>
      <c r="AY73" s="295"/>
      <c r="AZ73" s="293"/>
      <c r="BA73" s="295"/>
      <c r="BB73" s="304"/>
      <c r="BC73" s="294"/>
      <c r="BD73" s="294"/>
      <c r="BE73" s="305"/>
      <c r="BF73" s="293"/>
      <c r="BG73" s="294"/>
      <c r="BH73" s="294"/>
      <c r="BI73" s="295"/>
      <c r="BJ73" s="298" t="s">
        <v>164</v>
      </c>
      <c r="BK73" s="471"/>
      <c r="BL73" s="471"/>
      <c r="BM73" s="299"/>
      <c r="BN73" s="300"/>
      <c r="BO73" s="301"/>
      <c r="BP73" s="301"/>
      <c r="BQ73" s="302"/>
      <c r="BR73" s="290"/>
      <c r="BS73" s="303"/>
      <c r="BT73" s="303"/>
      <c r="BU73" s="292"/>
      <c r="BV73" s="320"/>
      <c r="BW73" s="321"/>
      <c r="BX73" s="301"/>
      <c r="BY73" s="301"/>
      <c r="BZ73" s="301"/>
      <c r="CA73" s="301"/>
      <c r="CB73" s="301"/>
      <c r="CC73" s="321"/>
      <c r="CD73" s="306"/>
      <c r="CE73" s="307"/>
      <c r="CF73" s="306"/>
      <c r="CG73" s="290"/>
      <c r="CH73" s="290"/>
      <c r="CI73" s="290"/>
      <c r="CJ73" s="290"/>
      <c r="CK73" s="290"/>
      <c r="CL73" s="290"/>
      <c r="CM73" s="290"/>
      <c r="CN73" s="290"/>
      <c r="CO73" s="290"/>
      <c r="CP73" s="290"/>
      <c r="CQ73" s="290"/>
      <c r="CR73" s="290"/>
      <c r="CS73" s="290"/>
      <c r="CT73" s="290"/>
      <c r="CU73" s="307"/>
      <c r="CV73" s="290"/>
      <c r="CW73" s="291"/>
      <c r="CX73" s="291"/>
      <c r="CY73" s="291"/>
      <c r="CZ73" s="292"/>
      <c r="DA73" s="6"/>
      <c r="DB73" s="6"/>
    </row>
    <row r="74" spans="1:106" x14ac:dyDescent="0.2">
      <c r="A74" s="325">
        <v>49</v>
      </c>
      <c r="B74" s="326"/>
      <c r="C74" s="327"/>
      <c r="D74" s="328"/>
      <c r="E74" s="328"/>
      <c r="F74" s="328"/>
      <c r="G74" s="328"/>
      <c r="H74" s="328"/>
      <c r="I74" s="328"/>
      <c r="J74" s="328"/>
      <c r="K74" s="328"/>
      <c r="L74" s="328"/>
      <c r="M74" s="328"/>
      <c r="N74" s="328"/>
      <c r="O74" s="329"/>
      <c r="P74" s="322"/>
      <c r="Q74" s="323"/>
      <c r="R74" s="323"/>
      <c r="S74" s="323"/>
      <c r="T74" s="323"/>
      <c r="U74" s="323"/>
      <c r="V74" s="323"/>
      <c r="W74" s="330"/>
      <c r="X74" s="330"/>
      <c r="Y74" s="330"/>
      <c r="Z74" s="330"/>
      <c r="AA74" s="330"/>
      <c r="AB74" s="330"/>
      <c r="AC74" s="330"/>
      <c r="AD74" s="330"/>
      <c r="AE74" s="331"/>
      <c r="AF74" s="322"/>
      <c r="AG74" s="323"/>
      <c r="AH74" s="323"/>
      <c r="AI74" s="323"/>
      <c r="AJ74" s="323"/>
      <c r="AK74" s="323"/>
      <c r="AL74" s="323"/>
      <c r="AM74" s="323"/>
      <c r="AN74" s="324"/>
      <c r="AO74" s="293"/>
      <c r="AP74" s="295"/>
      <c r="AQ74" s="304"/>
      <c r="AR74" s="294"/>
      <c r="AS74" s="294"/>
      <c r="AT74" s="294"/>
      <c r="AU74" s="294"/>
      <c r="AV74" s="294"/>
      <c r="AW74" s="295"/>
      <c r="AX74" s="293"/>
      <c r="AY74" s="295"/>
      <c r="AZ74" s="293"/>
      <c r="BA74" s="295"/>
      <c r="BB74" s="304"/>
      <c r="BC74" s="294"/>
      <c r="BD74" s="294"/>
      <c r="BE74" s="305"/>
      <c r="BF74" s="293"/>
      <c r="BG74" s="294"/>
      <c r="BH74" s="294"/>
      <c r="BI74" s="295"/>
      <c r="BJ74" s="298" t="s">
        <v>164</v>
      </c>
      <c r="BK74" s="471"/>
      <c r="BL74" s="471"/>
      <c r="BM74" s="299"/>
      <c r="BN74" s="300"/>
      <c r="BO74" s="301"/>
      <c r="BP74" s="301"/>
      <c r="BQ74" s="302"/>
      <c r="BR74" s="290"/>
      <c r="BS74" s="303"/>
      <c r="BT74" s="303"/>
      <c r="BU74" s="292"/>
      <c r="BV74" s="320"/>
      <c r="BW74" s="321"/>
      <c r="BX74" s="301"/>
      <c r="BY74" s="301"/>
      <c r="BZ74" s="301"/>
      <c r="CA74" s="301"/>
      <c r="CB74" s="301"/>
      <c r="CC74" s="321"/>
      <c r="CD74" s="306"/>
      <c r="CE74" s="307"/>
      <c r="CF74" s="306"/>
      <c r="CG74" s="290"/>
      <c r="CH74" s="290"/>
      <c r="CI74" s="290"/>
      <c r="CJ74" s="290"/>
      <c r="CK74" s="290"/>
      <c r="CL74" s="290"/>
      <c r="CM74" s="290"/>
      <c r="CN74" s="290"/>
      <c r="CO74" s="290"/>
      <c r="CP74" s="290"/>
      <c r="CQ74" s="290"/>
      <c r="CR74" s="290"/>
      <c r="CS74" s="290"/>
      <c r="CT74" s="290"/>
      <c r="CU74" s="307"/>
      <c r="CV74" s="290"/>
      <c r="CW74" s="291"/>
      <c r="CX74" s="291"/>
      <c r="CY74" s="291"/>
      <c r="CZ74" s="292"/>
      <c r="DA74" s="6"/>
      <c r="DB74" s="6"/>
    </row>
    <row r="75" spans="1:106" x14ac:dyDescent="0.2">
      <c r="A75" s="325">
        <v>50</v>
      </c>
      <c r="B75" s="326"/>
      <c r="C75" s="327"/>
      <c r="D75" s="328"/>
      <c r="E75" s="328"/>
      <c r="F75" s="328"/>
      <c r="G75" s="328"/>
      <c r="H75" s="328"/>
      <c r="I75" s="328"/>
      <c r="J75" s="328"/>
      <c r="K75" s="328"/>
      <c r="L75" s="328"/>
      <c r="M75" s="328"/>
      <c r="N75" s="328"/>
      <c r="O75" s="329"/>
      <c r="P75" s="322"/>
      <c r="Q75" s="323"/>
      <c r="R75" s="323"/>
      <c r="S75" s="323"/>
      <c r="T75" s="323"/>
      <c r="U75" s="323"/>
      <c r="V75" s="323"/>
      <c r="W75" s="330"/>
      <c r="X75" s="330"/>
      <c r="Y75" s="330"/>
      <c r="Z75" s="330"/>
      <c r="AA75" s="330"/>
      <c r="AB75" s="330"/>
      <c r="AC75" s="330"/>
      <c r="AD75" s="330"/>
      <c r="AE75" s="331"/>
      <c r="AF75" s="322"/>
      <c r="AG75" s="323"/>
      <c r="AH75" s="323"/>
      <c r="AI75" s="323"/>
      <c r="AJ75" s="323"/>
      <c r="AK75" s="323"/>
      <c r="AL75" s="323"/>
      <c r="AM75" s="323"/>
      <c r="AN75" s="324"/>
      <c r="AO75" s="293"/>
      <c r="AP75" s="295"/>
      <c r="AQ75" s="304"/>
      <c r="AR75" s="294"/>
      <c r="AS75" s="294"/>
      <c r="AT75" s="294"/>
      <c r="AU75" s="294"/>
      <c r="AV75" s="294"/>
      <c r="AW75" s="295"/>
      <c r="AX75" s="293"/>
      <c r="AY75" s="295"/>
      <c r="AZ75" s="293"/>
      <c r="BA75" s="295"/>
      <c r="BB75" s="304"/>
      <c r="BC75" s="294"/>
      <c r="BD75" s="294"/>
      <c r="BE75" s="305"/>
      <c r="BF75" s="293"/>
      <c r="BG75" s="294"/>
      <c r="BH75" s="294"/>
      <c r="BI75" s="295"/>
      <c r="BJ75" s="298" t="s">
        <v>164</v>
      </c>
      <c r="BK75" s="471"/>
      <c r="BL75" s="471"/>
      <c r="BM75" s="299"/>
      <c r="BN75" s="300"/>
      <c r="BO75" s="301"/>
      <c r="BP75" s="301"/>
      <c r="BQ75" s="302"/>
      <c r="BR75" s="290"/>
      <c r="BS75" s="303"/>
      <c r="BT75" s="303"/>
      <c r="BU75" s="292"/>
      <c r="BV75" s="320"/>
      <c r="BW75" s="321"/>
      <c r="BX75" s="301"/>
      <c r="BY75" s="301"/>
      <c r="BZ75" s="301"/>
      <c r="CA75" s="301"/>
      <c r="CB75" s="301"/>
      <c r="CC75" s="321"/>
      <c r="CD75" s="306"/>
      <c r="CE75" s="307"/>
      <c r="CF75" s="306"/>
      <c r="CG75" s="290"/>
      <c r="CH75" s="290"/>
      <c r="CI75" s="290"/>
      <c r="CJ75" s="290"/>
      <c r="CK75" s="290"/>
      <c r="CL75" s="290"/>
      <c r="CM75" s="290"/>
      <c r="CN75" s="290"/>
      <c r="CO75" s="290"/>
      <c r="CP75" s="290"/>
      <c r="CQ75" s="290"/>
      <c r="CR75" s="290"/>
      <c r="CS75" s="290"/>
      <c r="CT75" s="290"/>
      <c r="CU75" s="307"/>
      <c r="CV75" s="290"/>
      <c r="CW75" s="291"/>
      <c r="CX75" s="291"/>
      <c r="CY75" s="291"/>
      <c r="CZ75" s="292"/>
      <c r="DA75" s="6"/>
      <c r="DB75" s="6"/>
    </row>
    <row r="76" spans="1:106" x14ac:dyDescent="0.2">
      <c r="A76" s="325">
        <v>51</v>
      </c>
      <c r="B76" s="326"/>
      <c r="C76" s="327"/>
      <c r="D76" s="328"/>
      <c r="E76" s="328"/>
      <c r="F76" s="328"/>
      <c r="G76" s="328"/>
      <c r="H76" s="328"/>
      <c r="I76" s="328"/>
      <c r="J76" s="328"/>
      <c r="K76" s="328"/>
      <c r="L76" s="328"/>
      <c r="M76" s="328"/>
      <c r="N76" s="328"/>
      <c r="O76" s="329"/>
      <c r="P76" s="322"/>
      <c r="Q76" s="323"/>
      <c r="R76" s="323"/>
      <c r="S76" s="323"/>
      <c r="T76" s="323"/>
      <c r="U76" s="323"/>
      <c r="V76" s="323"/>
      <c r="W76" s="330"/>
      <c r="X76" s="330"/>
      <c r="Y76" s="330"/>
      <c r="Z76" s="330"/>
      <c r="AA76" s="330"/>
      <c r="AB76" s="330"/>
      <c r="AC76" s="330"/>
      <c r="AD76" s="330"/>
      <c r="AE76" s="331"/>
      <c r="AF76" s="322"/>
      <c r="AG76" s="323"/>
      <c r="AH76" s="323"/>
      <c r="AI76" s="323"/>
      <c r="AJ76" s="323"/>
      <c r="AK76" s="323"/>
      <c r="AL76" s="323"/>
      <c r="AM76" s="323"/>
      <c r="AN76" s="324"/>
      <c r="AO76" s="293"/>
      <c r="AP76" s="295"/>
      <c r="AQ76" s="304"/>
      <c r="AR76" s="294"/>
      <c r="AS76" s="294"/>
      <c r="AT76" s="294"/>
      <c r="AU76" s="294"/>
      <c r="AV76" s="294"/>
      <c r="AW76" s="295"/>
      <c r="AX76" s="293"/>
      <c r="AY76" s="295"/>
      <c r="AZ76" s="293"/>
      <c r="BA76" s="295"/>
      <c r="BB76" s="304"/>
      <c r="BC76" s="294"/>
      <c r="BD76" s="294"/>
      <c r="BE76" s="305"/>
      <c r="BF76" s="293"/>
      <c r="BG76" s="294"/>
      <c r="BH76" s="294"/>
      <c r="BI76" s="295"/>
      <c r="BJ76" s="298" t="s">
        <v>164</v>
      </c>
      <c r="BK76" s="471"/>
      <c r="BL76" s="471"/>
      <c r="BM76" s="299"/>
      <c r="BN76" s="300"/>
      <c r="BO76" s="301"/>
      <c r="BP76" s="301"/>
      <c r="BQ76" s="302"/>
      <c r="BR76" s="290"/>
      <c r="BS76" s="303"/>
      <c r="BT76" s="303"/>
      <c r="BU76" s="292"/>
      <c r="BV76" s="320"/>
      <c r="BW76" s="321"/>
      <c r="BX76" s="301"/>
      <c r="BY76" s="301"/>
      <c r="BZ76" s="301"/>
      <c r="CA76" s="301"/>
      <c r="CB76" s="301"/>
      <c r="CC76" s="321"/>
      <c r="CD76" s="306"/>
      <c r="CE76" s="307"/>
      <c r="CF76" s="306"/>
      <c r="CG76" s="290"/>
      <c r="CH76" s="290"/>
      <c r="CI76" s="290"/>
      <c r="CJ76" s="290"/>
      <c r="CK76" s="290"/>
      <c r="CL76" s="290"/>
      <c r="CM76" s="290"/>
      <c r="CN76" s="290"/>
      <c r="CO76" s="290"/>
      <c r="CP76" s="290"/>
      <c r="CQ76" s="290"/>
      <c r="CR76" s="290"/>
      <c r="CS76" s="290"/>
      <c r="CT76" s="290"/>
      <c r="CU76" s="307"/>
      <c r="CV76" s="290"/>
      <c r="CW76" s="291"/>
      <c r="CX76" s="291"/>
      <c r="CY76" s="291"/>
      <c r="CZ76" s="292"/>
      <c r="DA76" s="6"/>
      <c r="DB76" s="6"/>
    </row>
    <row r="77" spans="1:106" x14ac:dyDescent="0.2">
      <c r="A77" s="325">
        <v>52</v>
      </c>
      <c r="B77" s="326"/>
      <c r="C77" s="327"/>
      <c r="D77" s="328"/>
      <c r="E77" s="328"/>
      <c r="F77" s="328"/>
      <c r="G77" s="328"/>
      <c r="H77" s="328"/>
      <c r="I77" s="328"/>
      <c r="J77" s="328"/>
      <c r="K77" s="328"/>
      <c r="L77" s="328"/>
      <c r="M77" s="328"/>
      <c r="N77" s="328"/>
      <c r="O77" s="329"/>
      <c r="P77" s="322"/>
      <c r="Q77" s="323"/>
      <c r="R77" s="323"/>
      <c r="S77" s="323"/>
      <c r="T77" s="323"/>
      <c r="U77" s="323"/>
      <c r="V77" s="323"/>
      <c r="W77" s="330"/>
      <c r="X77" s="330"/>
      <c r="Y77" s="330"/>
      <c r="Z77" s="330"/>
      <c r="AA77" s="330"/>
      <c r="AB77" s="330"/>
      <c r="AC77" s="330"/>
      <c r="AD77" s="330"/>
      <c r="AE77" s="331"/>
      <c r="AF77" s="322"/>
      <c r="AG77" s="323"/>
      <c r="AH77" s="323"/>
      <c r="AI77" s="323"/>
      <c r="AJ77" s="323"/>
      <c r="AK77" s="323"/>
      <c r="AL77" s="323"/>
      <c r="AM77" s="323"/>
      <c r="AN77" s="324"/>
      <c r="AO77" s="293"/>
      <c r="AP77" s="295"/>
      <c r="AQ77" s="304"/>
      <c r="AR77" s="294"/>
      <c r="AS77" s="294"/>
      <c r="AT77" s="294"/>
      <c r="AU77" s="294"/>
      <c r="AV77" s="294"/>
      <c r="AW77" s="295"/>
      <c r="AX77" s="293"/>
      <c r="AY77" s="295"/>
      <c r="AZ77" s="293"/>
      <c r="BA77" s="295"/>
      <c r="BB77" s="304"/>
      <c r="BC77" s="294"/>
      <c r="BD77" s="294"/>
      <c r="BE77" s="305"/>
      <c r="BF77" s="293"/>
      <c r="BG77" s="294"/>
      <c r="BH77" s="294"/>
      <c r="BI77" s="295"/>
      <c r="BJ77" s="298" t="s">
        <v>164</v>
      </c>
      <c r="BK77" s="471"/>
      <c r="BL77" s="471"/>
      <c r="BM77" s="299"/>
      <c r="BN77" s="300"/>
      <c r="BO77" s="301"/>
      <c r="BP77" s="301"/>
      <c r="BQ77" s="302"/>
      <c r="BR77" s="290"/>
      <c r="BS77" s="303"/>
      <c r="BT77" s="303"/>
      <c r="BU77" s="292"/>
      <c r="BV77" s="320"/>
      <c r="BW77" s="321"/>
      <c r="BX77" s="301"/>
      <c r="BY77" s="301"/>
      <c r="BZ77" s="301"/>
      <c r="CA77" s="301"/>
      <c r="CB77" s="301"/>
      <c r="CC77" s="321"/>
      <c r="CD77" s="306"/>
      <c r="CE77" s="307"/>
      <c r="CF77" s="306"/>
      <c r="CG77" s="290"/>
      <c r="CH77" s="290"/>
      <c r="CI77" s="290"/>
      <c r="CJ77" s="290"/>
      <c r="CK77" s="290"/>
      <c r="CL77" s="290"/>
      <c r="CM77" s="290"/>
      <c r="CN77" s="290"/>
      <c r="CO77" s="290"/>
      <c r="CP77" s="290"/>
      <c r="CQ77" s="290"/>
      <c r="CR77" s="290"/>
      <c r="CS77" s="290"/>
      <c r="CT77" s="290"/>
      <c r="CU77" s="307"/>
      <c r="CV77" s="290"/>
      <c r="CW77" s="291"/>
      <c r="CX77" s="291"/>
      <c r="CY77" s="291"/>
      <c r="CZ77" s="292"/>
      <c r="DA77" s="6"/>
      <c r="DB77" s="6"/>
    </row>
    <row r="78" spans="1:106" x14ac:dyDescent="0.2">
      <c r="A78" s="325">
        <v>53</v>
      </c>
      <c r="B78" s="326"/>
      <c r="C78" s="327"/>
      <c r="D78" s="328"/>
      <c r="E78" s="328"/>
      <c r="F78" s="328"/>
      <c r="G78" s="328"/>
      <c r="H78" s="328"/>
      <c r="I78" s="328"/>
      <c r="J78" s="328"/>
      <c r="K78" s="328"/>
      <c r="L78" s="328"/>
      <c r="M78" s="328"/>
      <c r="N78" s="328"/>
      <c r="O78" s="329"/>
      <c r="P78" s="322"/>
      <c r="Q78" s="323"/>
      <c r="R78" s="323"/>
      <c r="S78" s="323"/>
      <c r="T78" s="323"/>
      <c r="U78" s="323"/>
      <c r="V78" s="323"/>
      <c r="W78" s="330"/>
      <c r="X78" s="330"/>
      <c r="Y78" s="330"/>
      <c r="Z78" s="330"/>
      <c r="AA78" s="330"/>
      <c r="AB78" s="330"/>
      <c r="AC78" s="330"/>
      <c r="AD78" s="330"/>
      <c r="AE78" s="331"/>
      <c r="AF78" s="322"/>
      <c r="AG78" s="323"/>
      <c r="AH78" s="323"/>
      <c r="AI78" s="323"/>
      <c r="AJ78" s="323"/>
      <c r="AK78" s="323"/>
      <c r="AL78" s="323"/>
      <c r="AM78" s="323"/>
      <c r="AN78" s="324"/>
      <c r="AO78" s="293"/>
      <c r="AP78" s="295"/>
      <c r="AQ78" s="304"/>
      <c r="AR78" s="294"/>
      <c r="AS78" s="294"/>
      <c r="AT78" s="294"/>
      <c r="AU78" s="294"/>
      <c r="AV78" s="294"/>
      <c r="AW78" s="295"/>
      <c r="AX78" s="293"/>
      <c r="AY78" s="295"/>
      <c r="AZ78" s="293"/>
      <c r="BA78" s="295"/>
      <c r="BB78" s="304"/>
      <c r="BC78" s="294"/>
      <c r="BD78" s="294"/>
      <c r="BE78" s="305"/>
      <c r="BF78" s="293"/>
      <c r="BG78" s="294"/>
      <c r="BH78" s="294"/>
      <c r="BI78" s="295"/>
      <c r="BJ78" s="298" t="s">
        <v>164</v>
      </c>
      <c r="BK78" s="471"/>
      <c r="BL78" s="471"/>
      <c r="BM78" s="299"/>
      <c r="BN78" s="300"/>
      <c r="BO78" s="301"/>
      <c r="BP78" s="301"/>
      <c r="BQ78" s="302"/>
      <c r="BR78" s="290"/>
      <c r="BS78" s="303"/>
      <c r="BT78" s="303"/>
      <c r="BU78" s="292"/>
      <c r="BV78" s="320"/>
      <c r="BW78" s="321"/>
      <c r="BX78" s="301"/>
      <c r="BY78" s="301"/>
      <c r="BZ78" s="301"/>
      <c r="CA78" s="301"/>
      <c r="CB78" s="301"/>
      <c r="CC78" s="321"/>
      <c r="CD78" s="306"/>
      <c r="CE78" s="307"/>
      <c r="CF78" s="306"/>
      <c r="CG78" s="290"/>
      <c r="CH78" s="290"/>
      <c r="CI78" s="290"/>
      <c r="CJ78" s="290"/>
      <c r="CK78" s="290"/>
      <c r="CL78" s="290"/>
      <c r="CM78" s="290"/>
      <c r="CN78" s="290"/>
      <c r="CO78" s="290"/>
      <c r="CP78" s="290"/>
      <c r="CQ78" s="290"/>
      <c r="CR78" s="290"/>
      <c r="CS78" s="290"/>
      <c r="CT78" s="290"/>
      <c r="CU78" s="307"/>
      <c r="CV78" s="290"/>
      <c r="CW78" s="291"/>
      <c r="CX78" s="291"/>
      <c r="CY78" s="291"/>
      <c r="CZ78" s="292"/>
      <c r="DA78" s="6"/>
      <c r="DB78" s="6"/>
    </row>
    <row r="79" spans="1:106" x14ac:dyDescent="0.2">
      <c r="A79" s="325">
        <v>54</v>
      </c>
      <c r="B79" s="326"/>
      <c r="C79" s="327"/>
      <c r="D79" s="328"/>
      <c r="E79" s="328"/>
      <c r="F79" s="328"/>
      <c r="G79" s="328"/>
      <c r="H79" s="328"/>
      <c r="I79" s="328"/>
      <c r="J79" s="328"/>
      <c r="K79" s="328"/>
      <c r="L79" s="328"/>
      <c r="M79" s="328"/>
      <c r="N79" s="328"/>
      <c r="O79" s="329"/>
      <c r="P79" s="322"/>
      <c r="Q79" s="323"/>
      <c r="R79" s="323"/>
      <c r="S79" s="323"/>
      <c r="T79" s="323"/>
      <c r="U79" s="323"/>
      <c r="V79" s="323"/>
      <c r="W79" s="330"/>
      <c r="X79" s="330"/>
      <c r="Y79" s="330"/>
      <c r="Z79" s="330"/>
      <c r="AA79" s="330"/>
      <c r="AB79" s="330"/>
      <c r="AC79" s="330"/>
      <c r="AD79" s="330"/>
      <c r="AE79" s="331"/>
      <c r="AF79" s="322"/>
      <c r="AG79" s="323"/>
      <c r="AH79" s="323"/>
      <c r="AI79" s="323"/>
      <c r="AJ79" s="323"/>
      <c r="AK79" s="323"/>
      <c r="AL79" s="323"/>
      <c r="AM79" s="323"/>
      <c r="AN79" s="324"/>
      <c r="AO79" s="293"/>
      <c r="AP79" s="295"/>
      <c r="AQ79" s="304"/>
      <c r="AR79" s="294"/>
      <c r="AS79" s="294"/>
      <c r="AT79" s="294"/>
      <c r="AU79" s="294"/>
      <c r="AV79" s="294"/>
      <c r="AW79" s="295"/>
      <c r="AX79" s="293"/>
      <c r="AY79" s="295"/>
      <c r="AZ79" s="293"/>
      <c r="BA79" s="295"/>
      <c r="BB79" s="304"/>
      <c r="BC79" s="294"/>
      <c r="BD79" s="294"/>
      <c r="BE79" s="305"/>
      <c r="BF79" s="293"/>
      <c r="BG79" s="294"/>
      <c r="BH79" s="294"/>
      <c r="BI79" s="295"/>
      <c r="BJ79" s="298" t="s">
        <v>164</v>
      </c>
      <c r="BK79" s="471"/>
      <c r="BL79" s="471"/>
      <c r="BM79" s="299"/>
      <c r="BN79" s="300"/>
      <c r="BO79" s="301"/>
      <c r="BP79" s="301"/>
      <c r="BQ79" s="302"/>
      <c r="BR79" s="290"/>
      <c r="BS79" s="303"/>
      <c r="BT79" s="303"/>
      <c r="BU79" s="292"/>
      <c r="BV79" s="320"/>
      <c r="BW79" s="321"/>
      <c r="BX79" s="301"/>
      <c r="BY79" s="301"/>
      <c r="BZ79" s="301"/>
      <c r="CA79" s="301"/>
      <c r="CB79" s="301"/>
      <c r="CC79" s="321"/>
      <c r="CD79" s="306"/>
      <c r="CE79" s="307"/>
      <c r="CF79" s="306"/>
      <c r="CG79" s="290"/>
      <c r="CH79" s="290"/>
      <c r="CI79" s="290"/>
      <c r="CJ79" s="290"/>
      <c r="CK79" s="290"/>
      <c r="CL79" s="290"/>
      <c r="CM79" s="290"/>
      <c r="CN79" s="290"/>
      <c r="CO79" s="290"/>
      <c r="CP79" s="290"/>
      <c r="CQ79" s="290"/>
      <c r="CR79" s="290"/>
      <c r="CS79" s="290"/>
      <c r="CT79" s="290"/>
      <c r="CU79" s="307"/>
      <c r="CV79" s="290"/>
      <c r="CW79" s="291"/>
      <c r="CX79" s="291"/>
      <c r="CY79" s="291"/>
      <c r="CZ79" s="292"/>
      <c r="DA79" s="6"/>
      <c r="DB79" s="6"/>
    </row>
    <row r="80" spans="1:106" x14ac:dyDescent="0.2">
      <c r="A80" s="325">
        <v>55</v>
      </c>
      <c r="B80" s="326"/>
      <c r="C80" s="327"/>
      <c r="D80" s="328"/>
      <c r="E80" s="328"/>
      <c r="F80" s="328"/>
      <c r="G80" s="328"/>
      <c r="H80" s="328"/>
      <c r="I80" s="328"/>
      <c r="J80" s="328"/>
      <c r="K80" s="328"/>
      <c r="L80" s="328"/>
      <c r="M80" s="328"/>
      <c r="N80" s="328"/>
      <c r="O80" s="329"/>
      <c r="P80" s="322"/>
      <c r="Q80" s="323"/>
      <c r="R80" s="323"/>
      <c r="S80" s="323"/>
      <c r="T80" s="323"/>
      <c r="U80" s="323"/>
      <c r="V80" s="323"/>
      <c r="W80" s="330"/>
      <c r="X80" s="330"/>
      <c r="Y80" s="330"/>
      <c r="Z80" s="330"/>
      <c r="AA80" s="330"/>
      <c r="AB80" s="330"/>
      <c r="AC80" s="330"/>
      <c r="AD80" s="330"/>
      <c r="AE80" s="331"/>
      <c r="AF80" s="322"/>
      <c r="AG80" s="323"/>
      <c r="AH80" s="323"/>
      <c r="AI80" s="323"/>
      <c r="AJ80" s="323"/>
      <c r="AK80" s="323"/>
      <c r="AL80" s="323"/>
      <c r="AM80" s="323"/>
      <c r="AN80" s="324"/>
      <c r="AO80" s="293"/>
      <c r="AP80" s="295"/>
      <c r="AQ80" s="304"/>
      <c r="AR80" s="294"/>
      <c r="AS80" s="294"/>
      <c r="AT80" s="294"/>
      <c r="AU80" s="294"/>
      <c r="AV80" s="294"/>
      <c r="AW80" s="295"/>
      <c r="AX80" s="293"/>
      <c r="AY80" s="295"/>
      <c r="AZ80" s="293"/>
      <c r="BA80" s="295"/>
      <c r="BB80" s="304"/>
      <c r="BC80" s="294"/>
      <c r="BD80" s="294"/>
      <c r="BE80" s="305"/>
      <c r="BF80" s="293"/>
      <c r="BG80" s="294"/>
      <c r="BH80" s="294"/>
      <c r="BI80" s="295"/>
      <c r="BJ80" s="298" t="s">
        <v>164</v>
      </c>
      <c r="BK80" s="471"/>
      <c r="BL80" s="471"/>
      <c r="BM80" s="299"/>
      <c r="BN80" s="300"/>
      <c r="BO80" s="301"/>
      <c r="BP80" s="301"/>
      <c r="BQ80" s="302"/>
      <c r="BR80" s="290"/>
      <c r="BS80" s="303"/>
      <c r="BT80" s="303"/>
      <c r="BU80" s="292"/>
      <c r="BV80" s="320"/>
      <c r="BW80" s="321"/>
      <c r="BX80" s="301"/>
      <c r="BY80" s="301"/>
      <c r="BZ80" s="301"/>
      <c r="CA80" s="301"/>
      <c r="CB80" s="301"/>
      <c r="CC80" s="321"/>
      <c r="CD80" s="306"/>
      <c r="CE80" s="307"/>
      <c r="CF80" s="306"/>
      <c r="CG80" s="290"/>
      <c r="CH80" s="290"/>
      <c r="CI80" s="290"/>
      <c r="CJ80" s="290"/>
      <c r="CK80" s="290"/>
      <c r="CL80" s="290"/>
      <c r="CM80" s="290"/>
      <c r="CN80" s="290"/>
      <c r="CO80" s="290"/>
      <c r="CP80" s="290"/>
      <c r="CQ80" s="290"/>
      <c r="CR80" s="290"/>
      <c r="CS80" s="290"/>
      <c r="CT80" s="290"/>
      <c r="CU80" s="307"/>
      <c r="CV80" s="290"/>
      <c r="CW80" s="291"/>
      <c r="CX80" s="291"/>
      <c r="CY80" s="291"/>
      <c r="CZ80" s="292"/>
      <c r="DA80" s="6"/>
      <c r="DB80" s="6"/>
    </row>
    <row r="81" spans="1:106" x14ac:dyDescent="0.2">
      <c r="A81" s="325">
        <v>56</v>
      </c>
      <c r="B81" s="326"/>
      <c r="C81" s="327"/>
      <c r="D81" s="328"/>
      <c r="E81" s="328"/>
      <c r="F81" s="328"/>
      <c r="G81" s="328"/>
      <c r="H81" s="328"/>
      <c r="I81" s="328"/>
      <c r="J81" s="328"/>
      <c r="K81" s="328"/>
      <c r="L81" s="328"/>
      <c r="M81" s="328"/>
      <c r="N81" s="328"/>
      <c r="O81" s="329"/>
      <c r="P81" s="322"/>
      <c r="Q81" s="323"/>
      <c r="R81" s="323"/>
      <c r="S81" s="323"/>
      <c r="T81" s="323"/>
      <c r="U81" s="323"/>
      <c r="V81" s="323"/>
      <c r="W81" s="330"/>
      <c r="X81" s="330"/>
      <c r="Y81" s="330"/>
      <c r="Z81" s="330"/>
      <c r="AA81" s="330"/>
      <c r="AB81" s="330"/>
      <c r="AC81" s="330"/>
      <c r="AD81" s="330"/>
      <c r="AE81" s="331"/>
      <c r="AF81" s="322"/>
      <c r="AG81" s="323"/>
      <c r="AH81" s="323"/>
      <c r="AI81" s="323"/>
      <c r="AJ81" s="323"/>
      <c r="AK81" s="323"/>
      <c r="AL81" s="323"/>
      <c r="AM81" s="323"/>
      <c r="AN81" s="324"/>
      <c r="AO81" s="293"/>
      <c r="AP81" s="295"/>
      <c r="AQ81" s="304"/>
      <c r="AR81" s="294"/>
      <c r="AS81" s="294"/>
      <c r="AT81" s="294"/>
      <c r="AU81" s="294"/>
      <c r="AV81" s="294"/>
      <c r="AW81" s="295"/>
      <c r="AX81" s="293"/>
      <c r="AY81" s="295"/>
      <c r="AZ81" s="293"/>
      <c r="BA81" s="295"/>
      <c r="BB81" s="304"/>
      <c r="BC81" s="294"/>
      <c r="BD81" s="294"/>
      <c r="BE81" s="305"/>
      <c r="BF81" s="293"/>
      <c r="BG81" s="294"/>
      <c r="BH81" s="294"/>
      <c r="BI81" s="295"/>
      <c r="BJ81" s="298" t="s">
        <v>164</v>
      </c>
      <c r="BK81" s="471"/>
      <c r="BL81" s="471"/>
      <c r="BM81" s="299"/>
      <c r="BN81" s="300"/>
      <c r="BO81" s="301"/>
      <c r="BP81" s="301"/>
      <c r="BQ81" s="302"/>
      <c r="BR81" s="290"/>
      <c r="BS81" s="303"/>
      <c r="BT81" s="303"/>
      <c r="BU81" s="292"/>
      <c r="BV81" s="320"/>
      <c r="BW81" s="321"/>
      <c r="BX81" s="301"/>
      <c r="BY81" s="301"/>
      <c r="BZ81" s="301"/>
      <c r="CA81" s="301"/>
      <c r="CB81" s="301"/>
      <c r="CC81" s="321"/>
      <c r="CD81" s="306"/>
      <c r="CE81" s="307"/>
      <c r="CF81" s="306"/>
      <c r="CG81" s="290"/>
      <c r="CH81" s="290"/>
      <c r="CI81" s="290"/>
      <c r="CJ81" s="290"/>
      <c r="CK81" s="290"/>
      <c r="CL81" s="290"/>
      <c r="CM81" s="290"/>
      <c r="CN81" s="290"/>
      <c r="CO81" s="290"/>
      <c r="CP81" s="290"/>
      <c r="CQ81" s="290"/>
      <c r="CR81" s="290"/>
      <c r="CS81" s="290"/>
      <c r="CT81" s="290"/>
      <c r="CU81" s="307"/>
      <c r="CV81" s="290"/>
      <c r="CW81" s="291"/>
      <c r="CX81" s="291"/>
      <c r="CY81" s="291"/>
      <c r="CZ81" s="292"/>
      <c r="DA81" s="6"/>
      <c r="DB81" s="6"/>
    </row>
    <row r="82" spans="1:106" x14ac:dyDescent="0.2">
      <c r="A82" s="325">
        <v>57</v>
      </c>
      <c r="B82" s="326"/>
      <c r="C82" s="327"/>
      <c r="D82" s="328"/>
      <c r="E82" s="328"/>
      <c r="F82" s="328"/>
      <c r="G82" s="328"/>
      <c r="H82" s="328"/>
      <c r="I82" s="328"/>
      <c r="J82" s="328"/>
      <c r="K82" s="328"/>
      <c r="L82" s="328"/>
      <c r="M82" s="328"/>
      <c r="N82" s="328"/>
      <c r="O82" s="329"/>
      <c r="P82" s="322"/>
      <c r="Q82" s="323"/>
      <c r="R82" s="323"/>
      <c r="S82" s="323"/>
      <c r="T82" s="323"/>
      <c r="U82" s="323"/>
      <c r="V82" s="323"/>
      <c r="W82" s="330"/>
      <c r="X82" s="330"/>
      <c r="Y82" s="330"/>
      <c r="Z82" s="330"/>
      <c r="AA82" s="330"/>
      <c r="AB82" s="330"/>
      <c r="AC82" s="330"/>
      <c r="AD82" s="330"/>
      <c r="AE82" s="331"/>
      <c r="AF82" s="322"/>
      <c r="AG82" s="323"/>
      <c r="AH82" s="323"/>
      <c r="AI82" s="323"/>
      <c r="AJ82" s="323"/>
      <c r="AK82" s="323"/>
      <c r="AL82" s="323"/>
      <c r="AM82" s="323"/>
      <c r="AN82" s="324"/>
      <c r="AO82" s="293"/>
      <c r="AP82" s="295"/>
      <c r="AQ82" s="304"/>
      <c r="AR82" s="294"/>
      <c r="AS82" s="294"/>
      <c r="AT82" s="294"/>
      <c r="AU82" s="294"/>
      <c r="AV82" s="294"/>
      <c r="AW82" s="295"/>
      <c r="AX82" s="293"/>
      <c r="AY82" s="295"/>
      <c r="AZ82" s="293"/>
      <c r="BA82" s="295"/>
      <c r="BB82" s="304"/>
      <c r="BC82" s="294"/>
      <c r="BD82" s="294"/>
      <c r="BE82" s="305"/>
      <c r="BF82" s="293"/>
      <c r="BG82" s="294"/>
      <c r="BH82" s="294"/>
      <c r="BI82" s="295"/>
      <c r="BJ82" s="298" t="s">
        <v>164</v>
      </c>
      <c r="BK82" s="471"/>
      <c r="BL82" s="471"/>
      <c r="BM82" s="299"/>
      <c r="BN82" s="300"/>
      <c r="BO82" s="301"/>
      <c r="BP82" s="301"/>
      <c r="BQ82" s="302"/>
      <c r="BR82" s="290"/>
      <c r="BS82" s="303"/>
      <c r="BT82" s="303"/>
      <c r="BU82" s="292"/>
      <c r="BV82" s="320"/>
      <c r="BW82" s="321"/>
      <c r="BX82" s="301"/>
      <c r="BY82" s="301"/>
      <c r="BZ82" s="301"/>
      <c r="CA82" s="301"/>
      <c r="CB82" s="301"/>
      <c r="CC82" s="321"/>
      <c r="CD82" s="306"/>
      <c r="CE82" s="307"/>
      <c r="CF82" s="306"/>
      <c r="CG82" s="290"/>
      <c r="CH82" s="290"/>
      <c r="CI82" s="290"/>
      <c r="CJ82" s="290"/>
      <c r="CK82" s="290"/>
      <c r="CL82" s="290"/>
      <c r="CM82" s="290"/>
      <c r="CN82" s="290"/>
      <c r="CO82" s="290"/>
      <c r="CP82" s="290"/>
      <c r="CQ82" s="290"/>
      <c r="CR82" s="290"/>
      <c r="CS82" s="290"/>
      <c r="CT82" s="290"/>
      <c r="CU82" s="307"/>
      <c r="CV82" s="290"/>
      <c r="CW82" s="291"/>
      <c r="CX82" s="291"/>
      <c r="CY82" s="291"/>
      <c r="CZ82" s="292"/>
      <c r="DA82" s="6"/>
      <c r="DB82" s="6"/>
    </row>
    <row r="83" spans="1:106" x14ac:dyDescent="0.2">
      <c r="A83" s="325">
        <v>58</v>
      </c>
      <c r="B83" s="326"/>
      <c r="C83" s="327"/>
      <c r="D83" s="328"/>
      <c r="E83" s="328"/>
      <c r="F83" s="328"/>
      <c r="G83" s="328"/>
      <c r="H83" s="328"/>
      <c r="I83" s="328"/>
      <c r="J83" s="328"/>
      <c r="K83" s="328"/>
      <c r="L83" s="328"/>
      <c r="M83" s="328"/>
      <c r="N83" s="328"/>
      <c r="O83" s="329"/>
      <c r="P83" s="322"/>
      <c r="Q83" s="323"/>
      <c r="R83" s="323"/>
      <c r="S83" s="323"/>
      <c r="T83" s="323"/>
      <c r="U83" s="323"/>
      <c r="V83" s="323"/>
      <c r="W83" s="330"/>
      <c r="X83" s="330"/>
      <c r="Y83" s="330"/>
      <c r="Z83" s="330"/>
      <c r="AA83" s="330"/>
      <c r="AB83" s="330"/>
      <c r="AC83" s="330"/>
      <c r="AD83" s="330"/>
      <c r="AE83" s="331"/>
      <c r="AF83" s="322"/>
      <c r="AG83" s="323"/>
      <c r="AH83" s="323"/>
      <c r="AI83" s="323"/>
      <c r="AJ83" s="323"/>
      <c r="AK83" s="323"/>
      <c r="AL83" s="323"/>
      <c r="AM83" s="323"/>
      <c r="AN83" s="324"/>
      <c r="AO83" s="293"/>
      <c r="AP83" s="295"/>
      <c r="AQ83" s="304"/>
      <c r="AR83" s="294"/>
      <c r="AS83" s="294"/>
      <c r="AT83" s="294"/>
      <c r="AU83" s="294"/>
      <c r="AV83" s="294"/>
      <c r="AW83" s="295"/>
      <c r="AX83" s="293"/>
      <c r="AY83" s="295"/>
      <c r="AZ83" s="293"/>
      <c r="BA83" s="295"/>
      <c r="BB83" s="304"/>
      <c r="BC83" s="294"/>
      <c r="BD83" s="294"/>
      <c r="BE83" s="305"/>
      <c r="BF83" s="293"/>
      <c r="BG83" s="294"/>
      <c r="BH83" s="294"/>
      <c r="BI83" s="295"/>
      <c r="BJ83" s="298" t="s">
        <v>164</v>
      </c>
      <c r="BK83" s="471"/>
      <c r="BL83" s="471"/>
      <c r="BM83" s="299"/>
      <c r="BN83" s="300"/>
      <c r="BO83" s="301"/>
      <c r="BP83" s="301"/>
      <c r="BQ83" s="302"/>
      <c r="BR83" s="290"/>
      <c r="BS83" s="303"/>
      <c r="BT83" s="303"/>
      <c r="BU83" s="292"/>
      <c r="BV83" s="320"/>
      <c r="BW83" s="321"/>
      <c r="BX83" s="301"/>
      <c r="BY83" s="301"/>
      <c r="BZ83" s="301"/>
      <c r="CA83" s="301"/>
      <c r="CB83" s="301"/>
      <c r="CC83" s="321"/>
      <c r="CD83" s="306"/>
      <c r="CE83" s="307"/>
      <c r="CF83" s="306"/>
      <c r="CG83" s="290"/>
      <c r="CH83" s="290"/>
      <c r="CI83" s="290"/>
      <c r="CJ83" s="290"/>
      <c r="CK83" s="290"/>
      <c r="CL83" s="290"/>
      <c r="CM83" s="290"/>
      <c r="CN83" s="290"/>
      <c r="CO83" s="290"/>
      <c r="CP83" s="290"/>
      <c r="CQ83" s="290"/>
      <c r="CR83" s="290"/>
      <c r="CS83" s="290"/>
      <c r="CT83" s="290"/>
      <c r="CU83" s="307"/>
      <c r="CV83" s="290"/>
      <c r="CW83" s="291"/>
      <c r="CX83" s="291"/>
      <c r="CY83" s="291"/>
      <c r="CZ83" s="292"/>
      <c r="DA83" s="6"/>
      <c r="DB83" s="6"/>
    </row>
    <row r="84" spans="1:106" x14ac:dyDescent="0.2">
      <c r="A84" s="325">
        <v>59</v>
      </c>
      <c r="B84" s="326"/>
      <c r="C84" s="327"/>
      <c r="D84" s="328"/>
      <c r="E84" s="328"/>
      <c r="F84" s="328"/>
      <c r="G84" s="328"/>
      <c r="H84" s="328"/>
      <c r="I84" s="328"/>
      <c r="J84" s="328"/>
      <c r="K84" s="328"/>
      <c r="L84" s="328"/>
      <c r="M84" s="328"/>
      <c r="N84" s="328"/>
      <c r="O84" s="329"/>
      <c r="P84" s="322"/>
      <c r="Q84" s="323"/>
      <c r="R84" s="323"/>
      <c r="S84" s="323"/>
      <c r="T84" s="323"/>
      <c r="U84" s="323"/>
      <c r="V84" s="323"/>
      <c r="W84" s="330"/>
      <c r="X84" s="330"/>
      <c r="Y84" s="330"/>
      <c r="Z84" s="330"/>
      <c r="AA84" s="330"/>
      <c r="AB84" s="330"/>
      <c r="AC84" s="330"/>
      <c r="AD84" s="330"/>
      <c r="AE84" s="331"/>
      <c r="AF84" s="322"/>
      <c r="AG84" s="323"/>
      <c r="AH84" s="323"/>
      <c r="AI84" s="323"/>
      <c r="AJ84" s="323"/>
      <c r="AK84" s="323"/>
      <c r="AL84" s="323"/>
      <c r="AM84" s="323"/>
      <c r="AN84" s="324"/>
      <c r="AO84" s="293"/>
      <c r="AP84" s="295"/>
      <c r="AQ84" s="304"/>
      <c r="AR84" s="294"/>
      <c r="AS84" s="294"/>
      <c r="AT84" s="294"/>
      <c r="AU84" s="294"/>
      <c r="AV84" s="294"/>
      <c r="AW84" s="295"/>
      <c r="AX84" s="293"/>
      <c r="AY84" s="295"/>
      <c r="AZ84" s="293"/>
      <c r="BA84" s="295"/>
      <c r="BB84" s="304"/>
      <c r="BC84" s="294"/>
      <c r="BD84" s="294"/>
      <c r="BE84" s="305"/>
      <c r="BF84" s="293"/>
      <c r="BG84" s="294"/>
      <c r="BH84" s="294"/>
      <c r="BI84" s="295"/>
      <c r="BJ84" s="298" t="s">
        <v>164</v>
      </c>
      <c r="BK84" s="471"/>
      <c r="BL84" s="471"/>
      <c r="BM84" s="299"/>
      <c r="BN84" s="300"/>
      <c r="BO84" s="301"/>
      <c r="BP84" s="301"/>
      <c r="BQ84" s="302"/>
      <c r="BR84" s="290"/>
      <c r="BS84" s="303"/>
      <c r="BT84" s="303"/>
      <c r="BU84" s="292"/>
      <c r="BV84" s="320"/>
      <c r="BW84" s="321"/>
      <c r="BX84" s="301"/>
      <c r="BY84" s="301"/>
      <c r="BZ84" s="301"/>
      <c r="CA84" s="301"/>
      <c r="CB84" s="301"/>
      <c r="CC84" s="321"/>
      <c r="CD84" s="306"/>
      <c r="CE84" s="307"/>
      <c r="CF84" s="306"/>
      <c r="CG84" s="290"/>
      <c r="CH84" s="290"/>
      <c r="CI84" s="290"/>
      <c r="CJ84" s="290"/>
      <c r="CK84" s="290"/>
      <c r="CL84" s="290"/>
      <c r="CM84" s="290"/>
      <c r="CN84" s="290"/>
      <c r="CO84" s="290"/>
      <c r="CP84" s="290"/>
      <c r="CQ84" s="290"/>
      <c r="CR84" s="290"/>
      <c r="CS84" s="290"/>
      <c r="CT84" s="290"/>
      <c r="CU84" s="307"/>
      <c r="CV84" s="290"/>
      <c r="CW84" s="291"/>
      <c r="CX84" s="291"/>
      <c r="CY84" s="291"/>
      <c r="CZ84" s="292"/>
      <c r="DA84" s="6"/>
      <c r="DB84" s="6"/>
    </row>
    <row r="85" spans="1:106" x14ac:dyDescent="0.2">
      <c r="A85" s="325">
        <v>60</v>
      </c>
      <c r="B85" s="326"/>
      <c r="C85" s="327"/>
      <c r="D85" s="328"/>
      <c r="E85" s="328"/>
      <c r="F85" s="328"/>
      <c r="G85" s="328"/>
      <c r="H85" s="328"/>
      <c r="I85" s="328"/>
      <c r="J85" s="328"/>
      <c r="K85" s="328"/>
      <c r="L85" s="328"/>
      <c r="M85" s="328"/>
      <c r="N85" s="328"/>
      <c r="O85" s="329"/>
      <c r="P85" s="322"/>
      <c r="Q85" s="323"/>
      <c r="R85" s="323"/>
      <c r="S85" s="323"/>
      <c r="T85" s="323"/>
      <c r="U85" s="323"/>
      <c r="V85" s="323"/>
      <c r="W85" s="330"/>
      <c r="X85" s="330"/>
      <c r="Y85" s="330"/>
      <c r="Z85" s="330"/>
      <c r="AA85" s="330"/>
      <c r="AB85" s="330"/>
      <c r="AC85" s="330"/>
      <c r="AD85" s="330"/>
      <c r="AE85" s="331"/>
      <c r="AF85" s="322"/>
      <c r="AG85" s="323"/>
      <c r="AH85" s="323"/>
      <c r="AI85" s="323"/>
      <c r="AJ85" s="323"/>
      <c r="AK85" s="323"/>
      <c r="AL85" s="323"/>
      <c r="AM85" s="323"/>
      <c r="AN85" s="324"/>
      <c r="AO85" s="293"/>
      <c r="AP85" s="295"/>
      <c r="AQ85" s="304"/>
      <c r="AR85" s="294"/>
      <c r="AS85" s="294"/>
      <c r="AT85" s="294"/>
      <c r="AU85" s="294"/>
      <c r="AV85" s="294"/>
      <c r="AW85" s="295"/>
      <c r="AX85" s="293"/>
      <c r="AY85" s="295"/>
      <c r="AZ85" s="293"/>
      <c r="BA85" s="295"/>
      <c r="BB85" s="304"/>
      <c r="BC85" s="294"/>
      <c r="BD85" s="294"/>
      <c r="BE85" s="305"/>
      <c r="BF85" s="293"/>
      <c r="BG85" s="294"/>
      <c r="BH85" s="294"/>
      <c r="BI85" s="295"/>
      <c r="BJ85" s="298" t="s">
        <v>164</v>
      </c>
      <c r="BK85" s="471"/>
      <c r="BL85" s="471"/>
      <c r="BM85" s="299"/>
      <c r="BN85" s="300"/>
      <c r="BO85" s="301"/>
      <c r="BP85" s="301"/>
      <c r="BQ85" s="302"/>
      <c r="BR85" s="290"/>
      <c r="BS85" s="303"/>
      <c r="BT85" s="303"/>
      <c r="BU85" s="292"/>
      <c r="BV85" s="320"/>
      <c r="BW85" s="321"/>
      <c r="BX85" s="301"/>
      <c r="BY85" s="301"/>
      <c r="BZ85" s="301"/>
      <c r="CA85" s="301"/>
      <c r="CB85" s="301"/>
      <c r="CC85" s="321"/>
      <c r="CD85" s="306"/>
      <c r="CE85" s="307"/>
      <c r="CF85" s="306"/>
      <c r="CG85" s="290"/>
      <c r="CH85" s="290"/>
      <c r="CI85" s="290"/>
      <c r="CJ85" s="290"/>
      <c r="CK85" s="290"/>
      <c r="CL85" s="290"/>
      <c r="CM85" s="290"/>
      <c r="CN85" s="290"/>
      <c r="CO85" s="290"/>
      <c r="CP85" s="290"/>
      <c r="CQ85" s="290"/>
      <c r="CR85" s="290"/>
      <c r="CS85" s="290"/>
      <c r="CT85" s="290"/>
      <c r="CU85" s="307"/>
      <c r="CV85" s="290"/>
      <c r="CW85" s="291"/>
      <c r="CX85" s="291"/>
      <c r="CY85" s="291"/>
      <c r="CZ85" s="292"/>
      <c r="DA85" s="6"/>
      <c r="DB85" s="6"/>
    </row>
    <row r="86" spans="1:106" x14ac:dyDescent="0.2">
      <c r="A86" s="325">
        <v>61</v>
      </c>
      <c r="B86" s="326"/>
      <c r="C86" s="327"/>
      <c r="D86" s="328"/>
      <c r="E86" s="328"/>
      <c r="F86" s="328"/>
      <c r="G86" s="328"/>
      <c r="H86" s="328"/>
      <c r="I86" s="328"/>
      <c r="J86" s="328"/>
      <c r="K86" s="328"/>
      <c r="L86" s="328"/>
      <c r="M86" s="328"/>
      <c r="N86" s="328"/>
      <c r="O86" s="329"/>
      <c r="P86" s="322"/>
      <c r="Q86" s="323"/>
      <c r="R86" s="323"/>
      <c r="S86" s="323"/>
      <c r="T86" s="323"/>
      <c r="U86" s="323"/>
      <c r="V86" s="323"/>
      <c r="W86" s="330"/>
      <c r="X86" s="330"/>
      <c r="Y86" s="330"/>
      <c r="Z86" s="330"/>
      <c r="AA86" s="330"/>
      <c r="AB86" s="330"/>
      <c r="AC86" s="330"/>
      <c r="AD86" s="330"/>
      <c r="AE86" s="331"/>
      <c r="AF86" s="322"/>
      <c r="AG86" s="323"/>
      <c r="AH86" s="323"/>
      <c r="AI86" s="323"/>
      <c r="AJ86" s="323"/>
      <c r="AK86" s="323"/>
      <c r="AL86" s="323"/>
      <c r="AM86" s="323"/>
      <c r="AN86" s="324"/>
      <c r="AO86" s="293"/>
      <c r="AP86" s="295"/>
      <c r="AQ86" s="304"/>
      <c r="AR86" s="294"/>
      <c r="AS86" s="294"/>
      <c r="AT86" s="294"/>
      <c r="AU86" s="294"/>
      <c r="AV86" s="294"/>
      <c r="AW86" s="295"/>
      <c r="AX86" s="293"/>
      <c r="AY86" s="295"/>
      <c r="AZ86" s="293"/>
      <c r="BA86" s="295"/>
      <c r="BB86" s="304"/>
      <c r="BC86" s="294"/>
      <c r="BD86" s="294"/>
      <c r="BE86" s="305"/>
      <c r="BF86" s="293"/>
      <c r="BG86" s="294"/>
      <c r="BH86" s="294"/>
      <c r="BI86" s="295"/>
      <c r="BJ86" s="298" t="s">
        <v>164</v>
      </c>
      <c r="BK86" s="471"/>
      <c r="BL86" s="471"/>
      <c r="BM86" s="299"/>
      <c r="BN86" s="300"/>
      <c r="BO86" s="301"/>
      <c r="BP86" s="301"/>
      <c r="BQ86" s="302"/>
      <c r="BR86" s="290"/>
      <c r="BS86" s="303"/>
      <c r="BT86" s="303"/>
      <c r="BU86" s="292"/>
      <c r="BV86" s="320"/>
      <c r="BW86" s="321"/>
      <c r="BX86" s="301"/>
      <c r="BY86" s="301"/>
      <c r="BZ86" s="301"/>
      <c r="CA86" s="301"/>
      <c r="CB86" s="301"/>
      <c r="CC86" s="321"/>
      <c r="CD86" s="306"/>
      <c r="CE86" s="307"/>
      <c r="CF86" s="306"/>
      <c r="CG86" s="290"/>
      <c r="CH86" s="290"/>
      <c r="CI86" s="290"/>
      <c r="CJ86" s="290"/>
      <c r="CK86" s="290"/>
      <c r="CL86" s="290"/>
      <c r="CM86" s="290"/>
      <c r="CN86" s="290"/>
      <c r="CO86" s="290"/>
      <c r="CP86" s="290"/>
      <c r="CQ86" s="290"/>
      <c r="CR86" s="290"/>
      <c r="CS86" s="290"/>
      <c r="CT86" s="290"/>
      <c r="CU86" s="307"/>
      <c r="CV86" s="290"/>
      <c r="CW86" s="291"/>
      <c r="CX86" s="291"/>
      <c r="CY86" s="291"/>
      <c r="CZ86" s="292"/>
      <c r="DA86" s="6"/>
      <c r="DB86" s="6"/>
    </row>
    <row r="87" spans="1:106" x14ac:dyDescent="0.2">
      <c r="A87" s="325">
        <v>62</v>
      </c>
      <c r="B87" s="326"/>
      <c r="C87" s="327"/>
      <c r="D87" s="328"/>
      <c r="E87" s="328"/>
      <c r="F87" s="328"/>
      <c r="G87" s="328"/>
      <c r="H87" s="328"/>
      <c r="I87" s="328"/>
      <c r="J87" s="328"/>
      <c r="K87" s="328"/>
      <c r="L87" s="328"/>
      <c r="M87" s="328"/>
      <c r="N87" s="328"/>
      <c r="O87" s="329"/>
      <c r="P87" s="322"/>
      <c r="Q87" s="323"/>
      <c r="R87" s="323"/>
      <c r="S87" s="323"/>
      <c r="T87" s="323"/>
      <c r="U87" s="323"/>
      <c r="V87" s="323"/>
      <c r="W87" s="330"/>
      <c r="X87" s="330"/>
      <c r="Y87" s="330"/>
      <c r="Z87" s="330"/>
      <c r="AA87" s="330"/>
      <c r="AB87" s="330"/>
      <c r="AC87" s="330"/>
      <c r="AD87" s="330"/>
      <c r="AE87" s="331"/>
      <c r="AF87" s="322"/>
      <c r="AG87" s="323"/>
      <c r="AH87" s="323"/>
      <c r="AI87" s="323"/>
      <c r="AJ87" s="323"/>
      <c r="AK87" s="323"/>
      <c r="AL87" s="323"/>
      <c r="AM87" s="323"/>
      <c r="AN87" s="324"/>
      <c r="AO87" s="293"/>
      <c r="AP87" s="295"/>
      <c r="AQ87" s="304"/>
      <c r="AR87" s="294"/>
      <c r="AS87" s="294"/>
      <c r="AT87" s="294"/>
      <c r="AU87" s="294"/>
      <c r="AV87" s="294"/>
      <c r="AW87" s="295"/>
      <c r="AX87" s="293"/>
      <c r="AY87" s="295"/>
      <c r="AZ87" s="293"/>
      <c r="BA87" s="295"/>
      <c r="BB87" s="304"/>
      <c r="BC87" s="294"/>
      <c r="BD87" s="294"/>
      <c r="BE87" s="305"/>
      <c r="BF87" s="293"/>
      <c r="BG87" s="294"/>
      <c r="BH87" s="294"/>
      <c r="BI87" s="295"/>
      <c r="BJ87" s="298" t="s">
        <v>164</v>
      </c>
      <c r="BK87" s="471"/>
      <c r="BL87" s="471"/>
      <c r="BM87" s="299"/>
      <c r="BN87" s="300"/>
      <c r="BO87" s="301"/>
      <c r="BP87" s="301"/>
      <c r="BQ87" s="302"/>
      <c r="BR87" s="290"/>
      <c r="BS87" s="303"/>
      <c r="BT87" s="303"/>
      <c r="BU87" s="292"/>
      <c r="BV87" s="320"/>
      <c r="BW87" s="321"/>
      <c r="BX87" s="301"/>
      <c r="BY87" s="301"/>
      <c r="BZ87" s="301"/>
      <c r="CA87" s="301"/>
      <c r="CB87" s="301"/>
      <c r="CC87" s="321"/>
      <c r="CD87" s="306"/>
      <c r="CE87" s="307"/>
      <c r="CF87" s="306"/>
      <c r="CG87" s="290"/>
      <c r="CH87" s="290"/>
      <c r="CI87" s="290"/>
      <c r="CJ87" s="290"/>
      <c r="CK87" s="290"/>
      <c r="CL87" s="290"/>
      <c r="CM87" s="290"/>
      <c r="CN87" s="290"/>
      <c r="CO87" s="290"/>
      <c r="CP87" s="290"/>
      <c r="CQ87" s="290"/>
      <c r="CR87" s="290"/>
      <c r="CS87" s="290"/>
      <c r="CT87" s="290"/>
      <c r="CU87" s="307"/>
      <c r="CV87" s="290"/>
      <c r="CW87" s="291"/>
      <c r="CX87" s="291"/>
      <c r="CY87" s="291"/>
      <c r="CZ87" s="292"/>
      <c r="DA87" s="6"/>
      <c r="DB87" s="6"/>
    </row>
    <row r="88" spans="1:106" x14ac:dyDescent="0.2">
      <c r="A88" s="325">
        <v>63</v>
      </c>
      <c r="B88" s="326"/>
      <c r="C88" s="327"/>
      <c r="D88" s="328"/>
      <c r="E88" s="328"/>
      <c r="F88" s="328"/>
      <c r="G88" s="328"/>
      <c r="H88" s="328"/>
      <c r="I88" s="328"/>
      <c r="J88" s="328"/>
      <c r="K88" s="328"/>
      <c r="L88" s="328"/>
      <c r="M88" s="328"/>
      <c r="N88" s="328"/>
      <c r="O88" s="329"/>
      <c r="P88" s="322"/>
      <c r="Q88" s="323"/>
      <c r="R88" s="323"/>
      <c r="S88" s="323"/>
      <c r="T88" s="323"/>
      <c r="U88" s="323"/>
      <c r="V88" s="323"/>
      <c r="W88" s="330"/>
      <c r="X88" s="330"/>
      <c r="Y88" s="330"/>
      <c r="Z88" s="330"/>
      <c r="AA88" s="330"/>
      <c r="AB88" s="330"/>
      <c r="AC88" s="330"/>
      <c r="AD88" s="330"/>
      <c r="AE88" s="331"/>
      <c r="AF88" s="322"/>
      <c r="AG88" s="323"/>
      <c r="AH88" s="323"/>
      <c r="AI88" s="323"/>
      <c r="AJ88" s="323"/>
      <c r="AK88" s="323"/>
      <c r="AL88" s="323"/>
      <c r="AM88" s="323"/>
      <c r="AN88" s="324"/>
      <c r="AO88" s="293"/>
      <c r="AP88" s="295"/>
      <c r="AQ88" s="304"/>
      <c r="AR88" s="294"/>
      <c r="AS88" s="294"/>
      <c r="AT88" s="294"/>
      <c r="AU88" s="294"/>
      <c r="AV88" s="294"/>
      <c r="AW88" s="295"/>
      <c r="AX88" s="293"/>
      <c r="AY88" s="295"/>
      <c r="AZ88" s="293"/>
      <c r="BA88" s="295"/>
      <c r="BB88" s="304"/>
      <c r="BC88" s="294"/>
      <c r="BD88" s="294"/>
      <c r="BE88" s="305"/>
      <c r="BF88" s="293"/>
      <c r="BG88" s="294"/>
      <c r="BH88" s="294"/>
      <c r="BI88" s="295"/>
      <c r="BJ88" s="298" t="s">
        <v>164</v>
      </c>
      <c r="BK88" s="471"/>
      <c r="BL88" s="471"/>
      <c r="BM88" s="299"/>
      <c r="BN88" s="300"/>
      <c r="BO88" s="301"/>
      <c r="BP88" s="301"/>
      <c r="BQ88" s="302"/>
      <c r="BR88" s="290"/>
      <c r="BS88" s="303"/>
      <c r="BT88" s="303"/>
      <c r="BU88" s="292"/>
      <c r="BV88" s="320"/>
      <c r="BW88" s="321"/>
      <c r="BX88" s="301"/>
      <c r="BY88" s="301"/>
      <c r="BZ88" s="301"/>
      <c r="CA88" s="301"/>
      <c r="CB88" s="301"/>
      <c r="CC88" s="321"/>
      <c r="CD88" s="306"/>
      <c r="CE88" s="307"/>
      <c r="CF88" s="306"/>
      <c r="CG88" s="290"/>
      <c r="CH88" s="290"/>
      <c r="CI88" s="290"/>
      <c r="CJ88" s="290"/>
      <c r="CK88" s="290"/>
      <c r="CL88" s="290"/>
      <c r="CM88" s="290"/>
      <c r="CN88" s="290"/>
      <c r="CO88" s="290"/>
      <c r="CP88" s="290"/>
      <c r="CQ88" s="290"/>
      <c r="CR88" s="290"/>
      <c r="CS88" s="290"/>
      <c r="CT88" s="290"/>
      <c r="CU88" s="307"/>
      <c r="CV88" s="290"/>
      <c r="CW88" s="291"/>
      <c r="CX88" s="291"/>
      <c r="CY88" s="291"/>
      <c r="CZ88" s="292"/>
      <c r="DA88" s="6"/>
      <c r="DB88" s="6"/>
    </row>
    <row r="89" spans="1:106" x14ac:dyDescent="0.2">
      <c r="A89" s="325">
        <v>64</v>
      </c>
      <c r="B89" s="326"/>
      <c r="C89" s="327"/>
      <c r="D89" s="328"/>
      <c r="E89" s="328"/>
      <c r="F89" s="328"/>
      <c r="G89" s="328"/>
      <c r="H89" s="328"/>
      <c r="I89" s="328"/>
      <c r="J89" s="328"/>
      <c r="K89" s="328"/>
      <c r="L89" s="328"/>
      <c r="M89" s="328"/>
      <c r="N89" s="328"/>
      <c r="O89" s="329"/>
      <c r="P89" s="322"/>
      <c r="Q89" s="323"/>
      <c r="R89" s="323"/>
      <c r="S89" s="323"/>
      <c r="T89" s="323"/>
      <c r="U89" s="323"/>
      <c r="V89" s="323"/>
      <c r="W89" s="330"/>
      <c r="X89" s="330"/>
      <c r="Y89" s="330"/>
      <c r="Z89" s="330"/>
      <c r="AA89" s="330"/>
      <c r="AB89" s="330"/>
      <c r="AC89" s="330"/>
      <c r="AD89" s="330"/>
      <c r="AE89" s="331"/>
      <c r="AF89" s="322"/>
      <c r="AG89" s="323"/>
      <c r="AH89" s="323"/>
      <c r="AI89" s="323"/>
      <c r="AJ89" s="323"/>
      <c r="AK89" s="323"/>
      <c r="AL89" s="323"/>
      <c r="AM89" s="323"/>
      <c r="AN89" s="324"/>
      <c r="AO89" s="293"/>
      <c r="AP89" s="295"/>
      <c r="AQ89" s="304"/>
      <c r="AR89" s="294"/>
      <c r="AS89" s="294"/>
      <c r="AT89" s="294"/>
      <c r="AU89" s="294"/>
      <c r="AV89" s="294"/>
      <c r="AW89" s="295"/>
      <c r="AX89" s="293"/>
      <c r="AY89" s="295"/>
      <c r="AZ89" s="293"/>
      <c r="BA89" s="295"/>
      <c r="BB89" s="304"/>
      <c r="BC89" s="294"/>
      <c r="BD89" s="294"/>
      <c r="BE89" s="305"/>
      <c r="BF89" s="293"/>
      <c r="BG89" s="294"/>
      <c r="BH89" s="294"/>
      <c r="BI89" s="295"/>
      <c r="BJ89" s="298" t="s">
        <v>164</v>
      </c>
      <c r="BK89" s="471"/>
      <c r="BL89" s="471"/>
      <c r="BM89" s="299"/>
      <c r="BN89" s="300"/>
      <c r="BO89" s="301"/>
      <c r="BP89" s="301"/>
      <c r="BQ89" s="302"/>
      <c r="BR89" s="290"/>
      <c r="BS89" s="303"/>
      <c r="BT89" s="303"/>
      <c r="BU89" s="292"/>
      <c r="BV89" s="320"/>
      <c r="BW89" s="321"/>
      <c r="BX89" s="301"/>
      <c r="BY89" s="301"/>
      <c r="BZ89" s="301"/>
      <c r="CA89" s="301"/>
      <c r="CB89" s="301"/>
      <c r="CC89" s="321"/>
      <c r="CD89" s="306"/>
      <c r="CE89" s="307"/>
      <c r="CF89" s="306"/>
      <c r="CG89" s="290"/>
      <c r="CH89" s="290"/>
      <c r="CI89" s="290"/>
      <c r="CJ89" s="290"/>
      <c r="CK89" s="290"/>
      <c r="CL89" s="290"/>
      <c r="CM89" s="290"/>
      <c r="CN89" s="290"/>
      <c r="CO89" s="290"/>
      <c r="CP89" s="290"/>
      <c r="CQ89" s="290"/>
      <c r="CR89" s="290"/>
      <c r="CS89" s="290"/>
      <c r="CT89" s="290"/>
      <c r="CU89" s="307"/>
      <c r="CV89" s="290"/>
      <c r="CW89" s="291"/>
      <c r="CX89" s="291"/>
      <c r="CY89" s="291"/>
      <c r="CZ89" s="292"/>
      <c r="DA89" s="6"/>
      <c r="DB89" s="6"/>
    </row>
    <row r="90" spans="1:106" x14ac:dyDescent="0.2">
      <c r="A90" s="325">
        <v>65</v>
      </c>
      <c r="B90" s="326"/>
      <c r="C90" s="327"/>
      <c r="D90" s="328"/>
      <c r="E90" s="328"/>
      <c r="F90" s="328"/>
      <c r="G90" s="328"/>
      <c r="H90" s="328"/>
      <c r="I90" s="328"/>
      <c r="J90" s="328"/>
      <c r="K90" s="328"/>
      <c r="L90" s="328"/>
      <c r="M90" s="328"/>
      <c r="N90" s="328"/>
      <c r="O90" s="329"/>
      <c r="P90" s="322"/>
      <c r="Q90" s="323"/>
      <c r="R90" s="323"/>
      <c r="S90" s="323"/>
      <c r="T90" s="323"/>
      <c r="U90" s="323"/>
      <c r="V90" s="323"/>
      <c r="W90" s="330"/>
      <c r="X90" s="330"/>
      <c r="Y90" s="330"/>
      <c r="Z90" s="330"/>
      <c r="AA90" s="330"/>
      <c r="AB90" s="330"/>
      <c r="AC90" s="330"/>
      <c r="AD90" s="330"/>
      <c r="AE90" s="331"/>
      <c r="AF90" s="322"/>
      <c r="AG90" s="323"/>
      <c r="AH90" s="323"/>
      <c r="AI90" s="323"/>
      <c r="AJ90" s="323"/>
      <c r="AK90" s="323"/>
      <c r="AL90" s="323"/>
      <c r="AM90" s="323"/>
      <c r="AN90" s="324"/>
      <c r="AO90" s="293"/>
      <c r="AP90" s="295"/>
      <c r="AQ90" s="304"/>
      <c r="AR90" s="294"/>
      <c r="AS90" s="294"/>
      <c r="AT90" s="294"/>
      <c r="AU90" s="294"/>
      <c r="AV90" s="294"/>
      <c r="AW90" s="295"/>
      <c r="AX90" s="293"/>
      <c r="AY90" s="295"/>
      <c r="AZ90" s="293"/>
      <c r="BA90" s="295"/>
      <c r="BB90" s="304"/>
      <c r="BC90" s="294"/>
      <c r="BD90" s="294"/>
      <c r="BE90" s="305"/>
      <c r="BF90" s="293"/>
      <c r="BG90" s="294"/>
      <c r="BH90" s="294"/>
      <c r="BI90" s="295"/>
      <c r="BJ90" s="298" t="s">
        <v>164</v>
      </c>
      <c r="BK90" s="471"/>
      <c r="BL90" s="471"/>
      <c r="BM90" s="299"/>
      <c r="BN90" s="300"/>
      <c r="BO90" s="301"/>
      <c r="BP90" s="301"/>
      <c r="BQ90" s="302"/>
      <c r="BR90" s="290"/>
      <c r="BS90" s="303"/>
      <c r="BT90" s="303"/>
      <c r="BU90" s="292"/>
      <c r="BV90" s="320"/>
      <c r="BW90" s="321"/>
      <c r="BX90" s="301"/>
      <c r="BY90" s="301"/>
      <c r="BZ90" s="301"/>
      <c r="CA90" s="301"/>
      <c r="CB90" s="301"/>
      <c r="CC90" s="321"/>
      <c r="CD90" s="306"/>
      <c r="CE90" s="307"/>
      <c r="CF90" s="306"/>
      <c r="CG90" s="290"/>
      <c r="CH90" s="290"/>
      <c r="CI90" s="290"/>
      <c r="CJ90" s="290"/>
      <c r="CK90" s="290"/>
      <c r="CL90" s="290"/>
      <c r="CM90" s="290"/>
      <c r="CN90" s="290"/>
      <c r="CO90" s="290"/>
      <c r="CP90" s="290"/>
      <c r="CQ90" s="290"/>
      <c r="CR90" s="290"/>
      <c r="CS90" s="290"/>
      <c r="CT90" s="290"/>
      <c r="CU90" s="307"/>
      <c r="CV90" s="290"/>
      <c r="CW90" s="291"/>
      <c r="CX90" s="291"/>
      <c r="CY90" s="291"/>
      <c r="CZ90" s="292"/>
      <c r="DA90" s="6"/>
      <c r="DB90" s="6"/>
    </row>
    <row r="91" spans="1:106" x14ac:dyDescent="0.2">
      <c r="A91" s="325">
        <v>66</v>
      </c>
      <c r="B91" s="326"/>
      <c r="C91" s="327"/>
      <c r="D91" s="328"/>
      <c r="E91" s="328"/>
      <c r="F91" s="328"/>
      <c r="G91" s="328"/>
      <c r="H91" s="328"/>
      <c r="I91" s="328"/>
      <c r="J91" s="328"/>
      <c r="K91" s="328"/>
      <c r="L91" s="328"/>
      <c r="M91" s="328"/>
      <c r="N91" s="328"/>
      <c r="O91" s="329"/>
      <c r="P91" s="322"/>
      <c r="Q91" s="323"/>
      <c r="R91" s="323"/>
      <c r="S91" s="323"/>
      <c r="T91" s="323"/>
      <c r="U91" s="323"/>
      <c r="V91" s="323"/>
      <c r="W91" s="330"/>
      <c r="X91" s="330"/>
      <c r="Y91" s="330"/>
      <c r="Z91" s="330"/>
      <c r="AA91" s="330"/>
      <c r="AB91" s="330"/>
      <c r="AC91" s="330"/>
      <c r="AD91" s="330"/>
      <c r="AE91" s="331"/>
      <c r="AF91" s="322"/>
      <c r="AG91" s="323"/>
      <c r="AH91" s="323"/>
      <c r="AI91" s="323"/>
      <c r="AJ91" s="323"/>
      <c r="AK91" s="323"/>
      <c r="AL91" s="323"/>
      <c r="AM91" s="323"/>
      <c r="AN91" s="324"/>
      <c r="AO91" s="293"/>
      <c r="AP91" s="295"/>
      <c r="AQ91" s="304"/>
      <c r="AR91" s="294"/>
      <c r="AS91" s="294"/>
      <c r="AT91" s="294"/>
      <c r="AU91" s="294"/>
      <c r="AV91" s="294"/>
      <c r="AW91" s="295"/>
      <c r="AX91" s="293"/>
      <c r="AY91" s="295"/>
      <c r="AZ91" s="293"/>
      <c r="BA91" s="295"/>
      <c r="BB91" s="304"/>
      <c r="BC91" s="294"/>
      <c r="BD91" s="294"/>
      <c r="BE91" s="305"/>
      <c r="BF91" s="293"/>
      <c r="BG91" s="294"/>
      <c r="BH91" s="294"/>
      <c r="BI91" s="295"/>
      <c r="BJ91" s="298" t="s">
        <v>164</v>
      </c>
      <c r="BK91" s="471"/>
      <c r="BL91" s="471"/>
      <c r="BM91" s="299"/>
      <c r="BN91" s="300"/>
      <c r="BO91" s="301"/>
      <c r="BP91" s="301"/>
      <c r="BQ91" s="302"/>
      <c r="BR91" s="290"/>
      <c r="BS91" s="303"/>
      <c r="BT91" s="303"/>
      <c r="BU91" s="292"/>
      <c r="BV91" s="320"/>
      <c r="BW91" s="321"/>
      <c r="BX91" s="301"/>
      <c r="BY91" s="301"/>
      <c r="BZ91" s="301"/>
      <c r="CA91" s="301"/>
      <c r="CB91" s="301"/>
      <c r="CC91" s="321"/>
      <c r="CD91" s="306"/>
      <c r="CE91" s="307"/>
      <c r="CF91" s="306"/>
      <c r="CG91" s="290"/>
      <c r="CH91" s="290"/>
      <c r="CI91" s="290"/>
      <c r="CJ91" s="290"/>
      <c r="CK91" s="290"/>
      <c r="CL91" s="290"/>
      <c r="CM91" s="290"/>
      <c r="CN91" s="290"/>
      <c r="CO91" s="290"/>
      <c r="CP91" s="290"/>
      <c r="CQ91" s="290"/>
      <c r="CR91" s="290"/>
      <c r="CS91" s="290"/>
      <c r="CT91" s="290"/>
      <c r="CU91" s="307"/>
      <c r="CV91" s="290"/>
      <c r="CW91" s="291"/>
      <c r="CX91" s="291"/>
      <c r="CY91" s="291"/>
      <c r="CZ91" s="292"/>
      <c r="DA91" s="6"/>
      <c r="DB91" s="6"/>
    </row>
    <row r="92" spans="1:106" x14ac:dyDescent="0.2">
      <c r="A92" s="325">
        <v>67</v>
      </c>
      <c r="B92" s="326"/>
      <c r="C92" s="327"/>
      <c r="D92" s="328"/>
      <c r="E92" s="328"/>
      <c r="F92" s="328"/>
      <c r="G92" s="328"/>
      <c r="H92" s="328"/>
      <c r="I92" s="328"/>
      <c r="J92" s="328"/>
      <c r="K92" s="328"/>
      <c r="L92" s="328"/>
      <c r="M92" s="328"/>
      <c r="N92" s="328"/>
      <c r="O92" s="329"/>
      <c r="P92" s="322"/>
      <c r="Q92" s="323"/>
      <c r="R92" s="323"/>
      <c r="S92" s="323"/>
      <c r="T92" s="323"/>
      <c r="U92" s="323"/>
      <c r="V92" s="323"/>
      <c r="W92" s="330"/>
      <c r="X92" s="330"/>
      <c r="Y92" s="330"/>
      <c r="Z92" s="330"/>
      <c r="AA92" s="330"/>
      <c r="AB92" s="330"/>
      <c r="AC92" s="330"/>
      <c r="AD92" s="330"/>
      <c r="AE92" s="331"/>
      <c r="AF92" s="322"/>
      <c r="AG92" s="323"/>
      <c r="AH92" s="323"/>
      <c r="AI92" s="323"/>
      <c r="AJ92" s="323"/>
      <c r="AK92" s="323"/>
      <c r="AL92" s="323"/>
      <c r="AM92" s="323"/>
      <c r="AN92" s="324"/>
      <c r="AO92" s="293"/>
      <c r="AP92" s="295"/>
      <c r="AQ92" s="304"/>
      <c r="AR92" s="294"/>
      <c r="AS92" s="294"/>
      <c r="AT92" s="294"/>
      <c r="AU92" s="294"/>
      <c r="AV92" s="294"/>
      <c r="AW92" s="295"/>
      <c r="AX92" s="293"/>
      <c r="AY92" s="295"/>
      <c r="AZ92" s="293"/>
      <c r="BA92" s="295"/>
      <c r="BB92" s="304"/>
      <c r="BC92" s="294"/>
      <c r="BD92" s="294"/>
      <c r="BE92" s="305"/>
      <c r="BF92" s="293"/>
      <c r="BG92" s="294"/>
      <c r="BH92" s="294"/>
      <c r="BI92" s="295"/>
      <c r="BJ92" s="298" t="s">
        <v>164</v>
      </c>
      <c r="BK92" s="471"/>
      <c r="BL92" s="471"/>
      <c r="BM92" s="299"/>
      <c r="BN92" s="300"/>
      <c r="BO92" s="301"/>
      <c r="BP92" s="301"/>
      <c r="BQ92" s="302"/>
      <c r="BR92" s="290"/>
      <c r="BS92" s="303"/>
      <c r="BT92" s="303"/>
      <c r="BU92" s="292"/>
      <c r="BV92" s="320"/>
      <c r="BW92" s="321"/>
      <c r="BX92" s="301"/>
      <c r="BY92" s="301"/>
      <c r="BZ92" s="301"/>
      <c r="CA92" s="301"/>
      <c r="CB92" s="301"/>
      <c r="CC92" s="321"/>
      <c r="CD92" s="306"/>
      <c r="CE92" s="307"/>
      <c r="CF92" s="306"/>
      <c r="CG92" s="290"/>
      <c r="CH92" s="290"/>
      <c r="CI92" s="290"/>
      <c r="CJ92" s="290"/>
      <c r="CK92" s="290"/>
      <c r="CL92" s="290"/>
      <c r="CM92" s="290"/>
      <c r="CN92" s="290"/>
      <c r="CO92" s="290"/>
      <c r="CP92" s="290"/>
      <c r="CQ92" s="290"/>
      <c r="CR92" s="290"/>
      <c r="CS92" s="290"/>
      <c r="CT92" s="290"/>
      <c r="CU92" s="307"/>
      <c r="CV92" s="290"/>
      <c r="CW92" s="291"/>
      <c r="CX92" s="291"/>
      <c r="CY92" s="291"/>
      <c r="CZ92" s="292"/>
      <c r="DA92" s="6"/>
      <c r="DB92" s="6"/>
    </row>
    <row r="93" spans="1:106" x14ac:dyDescent="0.2">
      <c r="A93" s="325">
        <v>68</v>
      </c>
      <c r="B93" s="326"/>
      <c r="C93" s="327"/>
      <c r="D93" s="328"/>
      <c r="E93" s="328"/>
      <c r="F93" s="328"/>
      <c r="G93" s="328"/>
      <c r="H93" s="328"/>
      <c r="I93" s="328"/>
      <c r="J93" s="328"/>
      <c r="K93" s="328"/>
      <c r="L93" s="328"/>
      <c r="M93" s="328"/>
      <c r="N93" s="328"/>
      <c r="O93" s="329"/>
      <c r="P93" s="322"/>
      <c r="Q93" s="323"/>
      <c r="R93" s="323"/>
      <c r="S93" s="323"/>
      <c r="T93" s="323"/>
      <c r="U93" s="323"/>
      <c r="V93" s="323"/>
      <c r="W93" s="330"/>
      <c r="X93" s="330"/>
      <c r="Y93" s="330"/>
      <c r="Z93" s="330"/>
      <c r="AA93" s="330"/>
      <c r="AB93" s="330"/>
      <c r="AC93" s="330"/>
      <c r="AD93" s="330"/>
      <c r="AE93" s="331"/>
      <c r="AF93" s="322"/>
      <c r="AG93" s="323"/>
      <c r="AH93" s="323"/>
      <c r="AI93" s="323"/>
      <c r="AJ93" s="323"/>
      <c r="AK93" s="323"/>
      <c r="AL93" s="323"/>
      <c r="AM93" s="323"/>
      <c r="AN93" s="324"/>
      <c r="AO93" s="293"/>
      <c r="AP93" s="295"/>
      <c r="AQ93" s="304"/>
      <c r="AR93" s="294"/>
      <c r="AS93" s="294"/>
      <c r="AT93" s="294"/>
      <c r="AU93" s="294"/>
      <c r="AV93" s="294"/>
      <c r="AW93" s="295"/>
      <c r="AX93" s="293"/>
      <c r="AY93" s="295"/>
      <c r="AZ93" s="293"/>
      <c r="BA93" s="295"/>
      <c r="BB93" s="304"/>
      <c r="BC93" s="294"/>
      <c r="BD93" s="294"/>
      <c r="BE93" s="305"/>
      <c r="BF93" s="293"/>
      <c r="BG93" s="294"/>
      <c r="BH93" s="294"/>
      <c r="BI93" s="295"/>
      <c r="BJ93" s="298" t="s">
        <v>164</v>
      </c>
      <c r="BK93" s="471"/>
      <c r="BL93" s="471"/>
      <c r="BM93" s="299"/>
      <c r="BN93" s="300"/>
      <c r="BO93" s="301"/>
      <c r="BP93" s="301"/>
      <c r="BQ93" s="302"/>
      <c r="BR93" s="290"/>
      <c r="BS93" s="303"/>
      <c r="BT93" s="303"/>
      <c r="BU93" s="292"/>
      <c r="BV93" s="320"/>
      <c r="BW93" s="321"/>
      <c r="BX93" s="301"/>
      <c r="BY93" s="301"/>
      <c r="BZ93" s="301"/>
      <c r="CA93" s="301"/>
      <c r="CB93" s="301"/>
      <c r="CC93" s="321"/>
      <c r="CD93" s="306"/>
      <c r="CE93" s="307"/>
      <c r="CF93" s="306"/>
      <c r="CG93" s="290"/>
      <c r="CH93" s="290"/>
      <c r="CI93" s="290"/>
      <c r="CJ93" s="290"/>
      <c r="CK93" s="290"/>
      <c r="CL93" s="290"/>
      <c r="CM93" s="290"/>
      <c r="CN93" s="290"/>
      <c r="CO93" s="290"/>
      <c r="CP93" s="290"/>
      <c r="CQ93" s="290"/>
      <c r="CR93" s="290"/>
      <c r="CS93" s="290"/>
      <c r="CT93" s="290"/>
      <c r="CU93" s="307"/>
      <c r="CV93" s="290"/>
      <c r="CW93" s="291"/>
      <c r="CX93" s="291"/>
      <c r="CY93" s="291"/>
      <c r="CZ93" s="292"/>
      <c r="DA93" s="6"/>
      <c r="DB93" s="6"/>
    </row>
    <row r="94" spans="1:106" x14ac:dyDescent="0.2">
      <c r="A94" s="325">
        <v>69</v>
      </c>
      <c r="B94" s="326"/>
      <c r="C94" s="327"/>
      <c r="D94" s="328"/>
      <c r="E94" s="328"/>
      <c r="F94" s="328"/>
      <c r="G94" s="328"/>
      <c r="H94" s="328"/>
      <c r="I94" s="328"/>
      <c r="J94" s="328"/>
      <c r="K94" s="328"/>
      <c r="L94" s="328"/>
      <c r="M94" s="328"/>
      <c r="N94" s="328"/>
      <c r="O94" s="329"/>
      <c r="P94" s="322"/>
      <c r="Q94" s="323"/>
      <c r="R94" s="323"/>
      <c r="S94" s="323"/>
      <c r="T94" s="323"/>
      <c r="U94" s="323"/>
      <c r="V94" s="323"/>
      <c r="W94" s="330"/>
      <c r="X94" s="330"/>
      <c r="Y94" s="330"/>
      <c r="Z94" s="330"/>
      <c r="AA94" s="330"/>
      <c r="AB94" s="330"/>
      <c r="AC94" s="330"/>
      <c r="AD94" s="330"/>
      <c r="AE94" s="331"/>
      <c r="AF94" s="322"/>
      <c r="AG94" s="323"/>
      <c r="AH94" s="323"/>
      <c r="AI94" s="323"/>
      <c r="AJ94" s="323"/>
      <c r="AK94" s="323"/>
      <c r="AL94" s="323"/>
      <c r="AM94" s="323"/>
      <c r="AN94" s="324"/>
      <c r="AO94" s="293"/>
      <c r="AP94" s="295"/>
      <c r="AQ94" s="304"/>
      <c r="AR94" s="294"/>
      <c r="AS94" s="294"/>
      <c r="AT94" s="294"/>
      <c r="AU94" s="294"/>
      <c r="AV94" s="294"/>
      <c r="AW94" s="295"/>
      <c r="AX94" s="293"/>
      <c r="AY94" s="295"/>
      <c r="AZ94" s="293"/>
      <c r="BA94" s="295"/>
      <c r="BB94" s="304"/>
      <c r="BC94" s="294"/>
      <c r="BD94" s="294"/>
      <c r="BE94" s="305"/>
      <c r="BF94" s="293"/>
      <c r="BG94" s="294"/>
      <c r="BH94" s="294"/>
      <c r="BI94" s="295"/>
      <c r="BJ94" s="298" t="s">
        <v>164</v>
      </c>
      <c r="BK94" s="471"/>
      <c r="BL94" s="471"/>
      <c r="BM94" s="299"/>
      <c r="BN94" s="300"/>
      <c r="BO94" s="301"/>
      <c r="BP94" s="301"/>
      <c r="BQ94" s="302"/>
      <c r="BR94" s="290"/>
      <c r="BS94" s="303"/>
      <c r="BT94" s="303"/>
      <c r="BU94" s="292"/>
      <c r="BV94" s="320"/>
      <c r="BW94" s="321"/>
      <c r="BX94" s="301"/>
      <c r="BY94" s="301"/>
      <c r="BZ94" s="301"/>
      <c r="CA94" s="301"/>
      <c r="CB94" s="301"/>
      <c r="CC94" s="321"/>
      <c r="CD94" s="306"/>
      <c r="CE94" s="307"/>
      <c r="CF94" s="306"/>
      <c r="CG94" s="290"/>
      <c r="CH94" s="290"/>
      <c r="CI94" s="290"/>
      <c r="CJ94" s="290"/>
      <c r="CK94" s="290"/>
      <c r="CL94" s="290"/>
      <c r="CM94" s="290"/>
      <c r="CN94" s="290"/>
      <c r="CO94" s="290"/>
      <c r="CP94" s="290"/>
      <c r="CQ94" s="290"/>
      <c r="CR94" s="290"/>
      <c r="CS94" s="290"/>
      <c r="CT94" s="290"/>
      <c r="CU94" s="307"/>
      <c r="CV94" s="290"/>
      <c r="CW94" s="291"/>
      <c r="CX94" s="291"/>
      <c r="CY94" s="291"/>
      <c r="CZ94" s="292"/>
      <c r="DA94" s="6"/>
      <c r="DB94" s="6"/>
    </row>
    <row r="95" spans="1:106" ht="13.5" thickBot="1" x14ac:dyDescent="0.25">
      <c r="A95" s="308">
        <v>70</v>
      </c>
      <c r="B95" s="309"/>
      <c r="C95" s="310"/>
      <c r="D95" s="311"/>
      <c r="E95" s="311"/>
      <c r="F95" s="311"/>
      <c r="G95" s="311"/>
      <c r="H95" s="311"/>
      <c r="I95" s="311"/>
      <c r="J95" s="311"/>
      <c r="K95" s="311"/>
      <c r="L95" s="311"/>
      <c r="M95" s="311"/>
      <c r="N95" s="311"/>
      <c r="O95" s="312"/>
      <c r="P95" s="313"/>
      <c r="Q95" s="314"/>
      <c r="R95" s="314"/>
      <c r="S95" s="314"/>
      <c r="T95" s="314"/>
      <c r="U95" s="314"/>
      <c r="V95" s="314"/>
      <c r="W95" s="315"/>
      <c r="X95" s="315"/>
      <c r="Y95" s="315"/>
      <c r="Z95" s="315"/>
      <c r="AA95" s="315"/>
      <c r="AB95" s="315"/>
      <c r="AC95" s="315"/>
      <c r="AD95" s="315"/>
      <c r="AE95" s="316"/>
      <c r="AF95" s="313"/>
      <c r="AG95" s="314"/>
      <c r="AH95" s="314"/>
      <c r="AI95" s="314"/>
      <c r="AJ95" s="314"/>
      <c r="AK95" s="314"/>
      <c r="AL95" s="314"/>
      <c r="AM95" s="314"/>
      <c r="AN95" s="317"/>
      <c r="AO95" s="284"/>
      <c r="AP95" s="285"/>
      <c r="AQ95" s="281"/>
      <c r="AR95" s="282"/>
      <c r="AS95" s="282"/>
      <c r="AT95" s="282"/>
      <c r="AU95" s="282"/>
      <c r="AV95" s="282"/>
      <c r="AW95" s="285"/>
      <c r="AX95" s="284"/>
      <c r="AY95" s="285"/>
      <c r="AZ95" s="284"/>
      <c r="BA95" s="285"/>
      <c r="BB95" s="281"/>
      <c r="BC95" s="282"/>
      <c r="BD95" s="282"/>
      <c r="BE95" s="283"/>
      <c r="BF95" s="284"/>
      <c r="BG95" s="282"/>
      <c r="BH95" s="282"/>
      <c r="BI95" s="285"/>
      <c r="BJ95" s="288" t="s">
        <v>164</v>
      </c>
      <c r="BK95" s="470"/>
      <c r="BL95" s="470"/>
      <c r="BM95" s="289"/>
      <c r="BN95" s="273"/>
      <c r="BO95" s="274"/>
      <c r="BP95" s="274"/>
      <c r="BQ95" s="275"/>
      <c r="BR95" s="269"/>
      <c r="BS95" s="276"/>
      <c r="BT95" s="276"/>
      <c r="BU95" s="272"/>
      <c r="BV95" s="279"/>
      <c r="BW95" s="280"/>
      <c r="BX95" s="274"/>
      <c r="BY95" s="274"/>
      <c r="BZ95" s="274"/>
      <c r="CA95" s="274"/>
      <c r="CB95" s="274"/>
      <c r="CC95" s="280"/>
      <c r="CD95" s="268"/>
      <c r="CE95" s="270"/>
      <c r="CF95" s="268"/>
      <c r="CG95" s="269"/>
      <c r="CH95" s="269"/>
      <c r="CI95" s="269"/>
      <c r="CJ95" s="269"/>
      <c r="CK95" s="269"/>
      <c r="CL95" s="269"/>
      <c r="CM95" s="269"/>
      <c r="CN95" s="269"/>
      <c r="CO95" s="269"/>
      <c r="CP95" s="269"/>
      <c r="CQ95" s="269"/>
      <c r="CR95" s="269"/>
      <c r="CS95" s="269"/>
      <c r="CT95" s="269"/>
      <c r="CU95" s="270"/>
      <c r="CV95" s="269"/>
      <c r="CW95" s="271"/>
      <c r="CX95" s="271"/>
      <c r="CY95" s="271"/>
      <c r="CZ95" s="272"/>
      <c r="DA95" s="6"/>
      <c r="DB95" s="6"/>
    </row>
    <row r="96" spans="1:106" x14ac:dyDescent="0.2">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row>
    <row r="97" spans="1:106" x14ac:dyDescent="0.2">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row>
    <row r="98" spans="1:106" x14ac:dyDescent="0.2">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row>
    <row r="99" spans="1:106" x14ac:dyDescent="0.2">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row>
    <row r="100" spans="1:106"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row>
    <row r="101" spans="1:106" x14ac:dyDescent="0.2">
      <c r="BU101" s="44"/>
      <c r="CZ101" s="44"/>
    </row>
    <row r="102" spans="1:106" x14ac:dyDescent="0.2">
      <c r="BU102" s="44"/>
      <c r="CZ102" s="44"/>
    </row>
    <row r="103" spans="1:106" x14ac:dyDescent="0.2">
      <c r="BU103" s="44"/>
      <c r="CZ103" s="44"/>
    </row>
    <row r="104" spans="1:106" x14ac:dyDescent="0.2">
      <c r="BU104" s="44"/>
      <c r="CZ104" s="44"/>
    </row>
    <row r="105" spans="1:106" x14ac:dyDescent="0.2">
      <c r="BU105" s="44"/>
      <c r="CZ105" s="44"/>
    </row>
    <row r="106" spans="1:106" x14ac:dyDescent="0.2">
      <c r="BU106" s="44"/>
      <c r="CZ106" s="44"/>
    </row>
    <row r="107" spans="1:106" x14ac:dyDescent="0.2">
      <c r="BU107" s="44"/>
      <c r="CZ107" s="44"/>
    </row>
    <row r="108" spans="1:106" x14ac:dyDescent="0.2">
      <c r="BU108" s="44"/>
      <c r="CZ108" s="44"/>
    </row>
    <row r="109" spans="1:106" x14ac:dyDescent="0.2">
      <c r="BU109" s="44"/>
      <c r="CZ109" s="44"/>
    </row>
    <row r="110" spans="1:106" x14ac:dyDescent="0.2">
      <c r="BU110" s="44"/>
      <c r="CZ110" s="44"/>
    </row>
    <row r="111" spans="1:106" x14ac:dyDescent="0.2">
      <c r="BU111" s="44"/>
      <c r="CZ111" s="44"/>
    </row>
    <row r="112" spans="1:106" x14ac:dyDescent="0.2">
      <c r="BU112" s="44"/>
      <c r="CZ112" s="44"/>
    </row>
    <row r="113" spans="73:104" x14ac:dyDescent="0.2">
      <c r="BU113" s="44"/>
      <c r="CZ113" s="44"/>
    </row>
    <row r="114" spans="73:104" x14ac:dyDescent="0.2">
      <c r="BU114" s="44"/>
      <c r="CZ114" s="44"/>
    </row>
    <row r="115" spans="73:104" x14ac:dyDescent="0.2">
      <c r="BU115" s="44"/>
      <c r="CZ115" s="44"/>
    </row>
    <row r="116" spans="73:104" x14ac:dyDescent="0.2">
      <c r="BU116" s="44"/>
      <c r="CZ116" s="44"/>
    </row>
    <row r="117" spans="73:104" x14ac:dyDescent="0.2">
      <c r="BU117" s="44"/>
      <c r="CZ117" s="44"/>
    </row>
    <row r="118" spans="73:104" x14ac:dyDescent="0.2">
      <c r="BU118" s="44"/>
      <c r="CZ118" s="44"/>
    </row>
    <row r="119" spans="73:104" x14ac:dyDescent="0.2">
      <c r="BU119" s="44"/>
      <c r="CZ119" s="44"/>
    </row>
    <row r="120" spans="73:104" x14ac:dyDescent="0.2">
      <c r="BU120" s="44"/>
      <c r="CZ120" s="44"/>
    </row>
    <row r="121" spans="73:104" x14ac:dyDescent="0.2">
      <c r="BU121" s="44"/>
      <c r="CZ121" s="44"/>
    </row>
    <row r="122" spans="73:104" x14ac:dyDescent="0.2">
      <c r="BU122" s="44"/>
      <c r="CZ122" s="44"/>
    </row>
    <row r="123" spans="73:104" x14ac:dyDescent="0.2">
      <c r="BU123" s="44"/>
      <c r="CZ123" s="44"/>
    </row>
    <row r="124" spans="73:104" x14ac:dyDescent="0.2">
      <c r="BU124" s="44"/>
      <c r="CZ124" s="44"/>
    </row>
    <row r="125" spans="73:104" x14ac:dyDescent="0.2">
      <c r="BU125" s="44"/>
      <c r="CZ125" s="44"/>
    </row>
  </sheetData>
  <sheetProtection sheet="1" objects="1" scenarios="1"/>
  <protectedRanges>
    <protectedRange sqref="AL19:AO21" name="範囲6"/>
    <protectedRange sqref="BN26:CZ95" name="範囲1_1"/>
    <protectedRange sqref="F6:W18" name="範囲1"/>
    <protectedRange sqref="F20:W21" name="範囲2"/>
    <protectedRange sqref="C26:BI95" name="範囲3"/>
    <protectedRange sqref="BL26:BM95" name="範囲4"/>
  </protectedRanges>
  <mergeCells count="1968">
    <mergeCell ref="A11:E11"/>
    <mergeCell ref="F11:W11"/>
    <mergeCell ref="AC10:AT16"/>
    <mergeCell ref="A12:E12"/>
    <mergeCell ref="F12:W12"/>
    <mergeCell ref="A13:E13"/>
    <mergeCell ref="F13:W13"/>
    <mergeCell ref="A14:E14"/>
    <mergeCell ref="F14:W14"/>
    <mergeCell ref="A15:E15"/>
    <mergeCell ref="F15:W15"/>
    <mergeCell ref="A16:E16"/>
    <mergeCell ref="F16:W16"/>
    <mergeCell ref="A3:E3"/>
    <mergeCell ref="F3:W3"/>
    <mergeCell ref="A4:E4"/>
    <mergeCell ref="F4:W4"/>
    <mergeCell ref="A5:E5"/>
    <mergeCell ref="F5:W5"/>
    <mergeCell ref="A6:E6"/>
    <mergeCell ref="F6:W6"/>
    <mergeCell ref="A7:E7"/>
    <mergeCell ref="F7:W7"/>
    <mergeCell ref="A8:E8"/>
    <mergeCell ref="F8:W8"/>
    <mergeCell ref="A9:E9"/>
    <mergeCell ref="F9:N9"/>
    <mergeCell ref="O9:Q9"/>
    <mergeCell ref="R9:W9"/>
    <mergeCell ref="A10:E10"/>
    <mergeCell ref="F10:W10"/>
    <mergeCell ref="A17:E17"/>
    <mergeCell ref="F17:W17"/>
    <mergeCell ref="A18:E18"/>
    <mergeCell ref="F18:W18"/>
    <mergeCell ref="A20:E20"/>
    <mergeCell ref="F20:W20"/>
    <mergeCell ref="A21:E21"/>
    <mergeCell ref="F21:W21"/>
    <mergeCell ref="A23:B25"/>
    <mergeCell ref="C23:F25"/>
    <mergeCell ref="G23:J25"/>
    <mergeCell ref="K23:O25"/>
    <mergeCell ref="P23:V25"/>
    <mergeCell ref="W23:AE25"/>
    <mergeCell ref="AC19:AF21"/>
    <mergeCell ref="AF23:AN25"/>
    <mergeCell ref="AG19:AK21"/>
    <mergeCell ref="AL19:AO21"/>
    <mergeCell ref="AO23:AP25"/>
    <mergeCell ref="AP19:AT21"/>
    <mergeCell ref="AQ23:AW23"/>
    <mergeCell ref="AX23:AY25"/>
    <mergeCell ref="AZ23:BM23"/>
    <mergeCell ref="BN23:BU23"/>
    <mergeCell ref="BN25:BQ25"/>
    <mergeCell ref="BR25:BS25"/>
    <mergeCell ref="BT25:BU25"/>
    <mergeCell ref="BV23:CZ23"/>
    <mergeCell ref="AQ24:AS25"/>
    <mergeCell ref="AT24:AU25"/>
    <mergeCell ref="AV24:AW25"/>
    <mergeCell ref="AZ24:BA24"/>
    <mergeCell ref="BB24:BE24"/>
    <mergeCell ref="BF24:BI24"/>
    <mergeCell ref="BJ24:BM24"/>
    <mergeCell ref="BN24:BQ24"/>
    <mergeCell ref="BR24:BU24"/>
    <mergeCell ref="BV24:BW25"/>
    <mergeCell ref="BX24:CC25"/>
    <mergeCell ref="CD24:CE25"/>
    <mergeCell ref="CF24:CU25"/>
    <mergeCell ref="CV24:CZ25"/>
    <mergeCell ref="AZ25:BA25"/>
    <mergeCell ref="BB25:BC25"/>
    <mergeCell ref="BF25:BG25"/>
    <mergeCell ref="BJ25:BK25"/>
    <mergeCell ref="BL25:BM25"/>
    <mergeCell ref="A26:B26"/>
    <mergeCell ref="C26:F26"/>
    <mergeCell ref="G26:J26"/>
    <mergeCell ref="K26:O26"/>
    <mergeCell ref="P26:V26"/>
    <mergeCell ref="W26:AE26"/>
    <mergeCell ref="AF26:AN26"/>
    <mergeCell ref="AO26:AP26"/>
    <mergeCell ref="AQ26:AS26"/>
    <mergeCell ref="AT26:AU26"/>
    <mergeCell ref="AV26:AW26"/>
    <mergeCell ref="AX26:AY26"/>
    <mergeCell ref="AZ26:BA26"/>
    <mergeCell ref="BB26:BC26"/>
    <mergeCell ref="BD26:BE26"/>
    <mergeCell ref="BF26:BG26"/>
    <mergeCell ref="BH26:BI26"/>
    <mergeCell ref="BJ26:BK26"/>
    <mergeCell ref="BL26:BM26"/>
    <mergeCell ref="BN26:BQ26"/>
    <mergeCell ref="BR26:BS26"/>
    <mergeCell ref="BT26:BU26"/>
    <mergeCell ref="BV26:BW26"/>
    <mergeCell ref="BX26:CC26"/>
    <mergeCell ref="CD26:CE26"/>
    <mergeCell ref="CF26:CU26"/>
    <mergeCell ref="CV26:CZ26"/>
    <mergeCell ref="A27:B27"/>
    <mergeCell ref="C27:F27"/>
    <mergeCell ref="G27:J27"/>
    <mergeCell ref="K27:O27"/>
    <mergeCell ref="P27:V27"/>
    <mergeCell ref="W27:AE27"/>
    <mergeCell ref="AF27:AN27"/>
    <mergeCell ref="AO27:AP27"/>
    <mergeCell ref="AQ27:AS27"/>
    <mergeCell ref="AT27:AU27"/>
    <mergeCell ref="AV27:AW27"/>
    <mergeCell ref="AX27:AY27"/>
    <mergeCell ref="AZ27:BA27"/>
    <mergeCell ref="BB27:BC27"/>
    <mergeCell ref="BD27:BE27"/>
    <mergeCell ref="BF27:BG27"/>
    <mergeCell ref="BH27:BI27"/>
    <mergeCell ref="BJ27:BK27"/>
    <mergeCell ref="BL27:BM27"/>
    <mergeCell ref="BN27:BQ27"/>
    <mergeCell ref="BR27:BS27"/>
    <mergeCell ref="BT27:BU27"/>
    <mergeCell ref="BV27:BW27"/>
    <mergeCell ref="BX27:CC27"/>
    <mergeCell ref="CD27:CE27"/>
    <mergeCell ref="CF27:CU27"/>
    <mergeCell ref="CV27:CZ27"/>
    <mergeCell ref="A28:B28"/>
    <mergeCell ref="C28:F28"/>
    <mergeCell ref="G28:J28"/>
    <mergeCell ref="K28:O28"/>
    <mergeCell ref="P28:V28"/>
    <mergeCell ref="W28:AE28"/>
    <mergeCell ref="AF28:AN28"/>
    <mergeCell ref="AO28:AP28"/>
    <mergeCell ref="AQ28:AS28"/>
    <mergeCell ref="AT28:AU28"/>
    <mergeCell ref="AV28:AW28"/>
    <mergeCell ref="AX28:AY28"/>
    <mergeCell ref="AZ28:BA28"/>
    <mergeCell ref="BB28:BC28"/>
    <mergeCell ref="BD28:BE28"/>
    <mergeCell ref="BF28:BG28"/>
    <mergeCell ref="BH28:BI28"/>
    <mergeCell ref="BJ28:BK28"/>
    <mergeCell ref="BL28:BM28"/>
    <mergeCell ref="BN28:BQ28"/>
    <mergeCell ref="BR28:BS28"/>
    <mergeCell ref="BT28:BU28"/>
    <mergeCell ref="BV28:BW28"/>
    <mergeCell ref="BX28:CC28"/>
    <mergeCell ref="CD28:CE28"/>
    <mergeCell ref="CF28:CU28"/>
    <mergeCell ref="CV28:CZ28"/>
    <mergeCell ref="A29:B29"/>
    <mergeCell ref="C29:F29"/>
    <mergeCell ref="G29:J29"/>
    <mergeCell ref="K29:O29"/>
    <mergeCell ref="P29:V29"/>
    <mergeCell ref="W29:AE29"/>
    <mergeCell ref="AF29:AN29"/>
    <mergeCell ref="AO29:AP29"/>
    <mergeCell ref="AQ29:AS29"/>
    <mergeCell ref="AT29:AU29"/>
    <mergeCell ref="AV29:AW29"/>
    <mergeCell ref="AX29:AY29"/>
    <mergeCell ref="AZ29:BA29"/>
    <mergeCell ref="BB29:BC29"/>
    <mergeCell ref="BD29:BE29"/>
    <mergeCell ref="BF29:BG29"/>
    <mergeCell ref="BH29:BI29"/>
    <mergeCell ref="BJ29:BK29"/>
    <mergeCell ref="BL29:BM29"/>
    <mergeCell ref="BN29:BQ29"/>
    <mergeCell ref="BR29:BS29"/>
    <mergeCell ref="BT29:BU29"/>
    <mergeCell ref="BV29:BW29"/>
    <mergeCell ref="BX29:CC29"/>
    <mergeCell ref="CD29:CE29"/>
    <mergeCell ref="CF29:CU29"/>
    <mergeCell ref="CV29:CZ29"/>
    <mergeCell ref="A30:B30"/>
    <mergeCell ref="C30:F30"/>
    <mergeCell ref="G30:J30"/>
    <mergeCell ref="K30:O30"/>
    <mergeCell ref="P30:V30"/>
    <mergeCell ref="W30:AE30"/>
    <mergeCell ref="AF30:AN30"/>
    <mergeCell ref="AO30:AP30"/>
    <mergeCell ref="AQ30:AS30"/>
    <mergeCell ref="AT30:AU30"/>
    <mergeCell ref="AV30:AW30"/>
    <mergeCell ref="AX30:AY30"/>
    <mergeCell ref="AZ30:BA30"/>
    <mergeCell ref="BB30:BC30"/>
    <mergeCell ref="BD30:BE30"/>
    <mergeCell ref="BF30:BG30"/>
    <mergeCell ref="BH30:BI30"/>
    <mergeCell ref="BJ30:BK30"/>
    <mergeCell ref="BL30:BM30"/>
    <mergeCell ref="BN30:BQ30"/>
    <mergeCell ref="BR30:BS30"/>
    <mergeCell ref="BT30:BU30"/>
    <mergeCell ref="BV30:BW30"/>
    <mergeCell ref="BX30:CC30"/>
    <mergeCell ref="CD30:CE30"/>
    <mergeCell ref="CF30:CU30"/>
    <mergeCell ref="CV30:CZ30"/>
    <mergeCell ref="A31:B31"/>
    <mergeCell ref="C31:F31"/>
    <mergeCell ref="G31:J31"/>
    <mergeCell ref="K31:O31"/>
    <mergeCell ref="P31:V31"/>
    <mergeCell ref="W31:AE31"/>
    <mergeCell ref="AF31:AN31"/>
    <mergeCell ref="AO31:AP31"/>
    <mergeCell ref="AQ31:AS31"/>
    <mergeCell ref="AT31:AU31"/>
    <mergeCell ref="AV31:AW31"/>
    <mergeCell ref="AX31:AY31"/>
    <mergeCell ref="AZ31:BA31"/>
    <mergeCell ref="BB31:BC31"/>
    <mergeCell ref="BD31:BE31"/>
    <mergeCell ref="BF31:BG31"/>
    <mergeCell ref="BH31:BI31"/>
    <mergeCell ref="BJ31:BK31"/>
    <mergeCell ref="BL31:BM31"/>
    <mergeCell ref="BN31:BQ31"/>
    <mergeCell ref="BR31:BS31"/>
    <mergeCell ref="BT31:BU31"/>
    <mergeCell ref="BV31:BW31"/>
    <mergeCell ref="BX31:CC31"/>
    <mergeCell ref="CD31:CE31"/>
    <mergeCell ref="CF31:CU31"/>
    <mergeCell ref="CV31:CZ31"/>
    <mergeCell ref="A32:B32"/>
    <mergeCell ref="C32:F32"/>
    <mergeCell ref="G32:J32"/>
    <mergeCell ref="K32:O32"/>
    <mergeCell ref="P32:V32"/>
    <mergeCell ref="W32:AE32"/>
    <mergeCell ref="AF32:AN32"/>
    <mergeCell ref="AO32:AP32"/>
    <mergeCell ref="AQ32:AS32"/>
    <mergeCell ref="AT32:AU32"/>
    <mergeCell ref="AV32:AW32"/>
    <mergeCell ref="AX32:AY32"/>
    <mergeCell ref="AZ32:BA32"/>
    <mergeCell ref="BB32:BC32"/>
    <mergeCell ref="BD32:BE32"/>
    <mergeCell ref="BF32:BG32"/>
    <mergeCell ref="BH32:BI32"/>
    <mergeCell ref="BJ32:BK32"/>
    <mergeCell ref="BL32:BM32"/>
    <mergeCell ref="BN32:BQ32"/>
    <mergeCell ref="BR32:BS32"/>
    <mergeCell ref="BT32:BU32"/>
    <mergeCell ref="BV32:BW32"/>
    <mergeCell ref="BX32:CC32"/>
    <mergeCell ref="CD32:CE32"/>
    <mergeCell ref="CF32:CU32"/>
    <mergeCell ref="CV32:CZ32"/>
    <mergeCell ref="A33:B33"/>
    <mergeCell ref="C33:F33"/>
    <mergeCell ref="G33:J33"/>
    <mergeCell ref="K33:O33"/>
    <mergeCell ref="P33:V33"/>
    <mergeCell ref="W33:AE33"/>
    <mergeCell ref="AF33:AN33"/>
    <mergeCell ref="AO33:AP33"/>
    <mergeCell ref="AQ33:AS33"/>
    <mergeCell ref="AT33:AU33"/>
    <mergeCell ref="AV33:AW33"/>
    <mergeCell ref="AX33:AY33"/>
    <mergeCell ref="AZ33:BA33"/>
    <mergeCell ref="BB33:BC33"/>
    <mergeCell ref="BD33:BE33"/>
    <mergeCell ref="BF33:BG33"/>
    <mergeCell ref="BH33:BI33"/>
    <mergeCell ref="BJ33:BK33"/>
    <mergeCell ref="BL33:BM33"/>
    <mergeCell ref="BN33:BQ33"/>
    <mergeCell ref="BR33:BS33"/>
    <mergeCell ref="BT33:BU33"/>
    <mergeCell ref="BV33:BW33"/>
    <mergeCell ref="BX33:CC33"/>
    <mergeCell ref="CD33:CE33"/>
    <mergeCell ref="CF33:CU33"/>
    <mergeCell ref="CV33:CZ33"/>
    <mergeCell ref="A34:B34"/>
    <mergeCell ref="C34:F34"/>
    <mergeCell ref="G34:J34"/>
    <mergeCell ref="K34:O34"/>
    <mergeCell ref="P34:V34"/>
    <mergeCell ref="W34:AE34"/>
    <mergeCell ref="AF34:AN34"/>
    <mergeCell ref="AO34:AP34"/>
    <mergeCell ref="AQ34:AS34"/>
    <mergeCell ref="AT34:AU34"/>
    <mergeCell ref="AV34:AW34"/>
    <mergeCell ref="AX34:AY34"/>
    <mergeCell ref="AZ34:BA34"/>
    <mergeCell ref="BB34:BC34"/>
    <mergeCell ref="BD34:BE34"/>
    <mergeCell ref="BF34:BG34"/>
    <mergeCell ref="BH34:BI34"/>
    <mergeCell ref="BJ34:BK34"/>
    <mergeCell ref="BL34:BM34"/>
    <mergeCell ref="BN34:BQ34"/>
    <mergeCell ref="BR34:BS34"/>
    <mergeCell ref="BT34:BU34"/>
    <mergeCell ref="BV34:BW34"/>
    <mergeCell ref="BX34:CC34"/>
    <mergeCell ref="CD34:CE34"/>
    <mergeCell ref="CF34:CU34"/>
    <mergeCell ref="CV34:CZ34"/>
    <mergeCell ref="A35:B35"/>
    <mergeCell ref="C35:F35"/>
    <mergeCell ref="G35:J35"/>
    <mergeCell ref="K35:O35"/>
    <mergeCell ref="P35:V35"/>
    <mergeCell ref="W35:AE35"/>
    <mergeCell ref="AF35:AN35"/>
    <mergeCell ref="AO35:AP35"/>
    <mergeCell ref="AQ35:AS35"/>
    <mergeCell ref="AT35:AU35"/>
    <mergeCell ref="AV35:AW35"/>
    <mergeCell ref="AX35:AY35"/>
    <mergeCell ref="AZ35:BA35"/>
    <mergeCell ref="BB35:BC35"/>
    <mergeCell ref="BD35:BE35"/>
    <mergeCell ref="BF35:BG35"/>
    <mergeCell ref="BH35:BI35"/>
    <mergeCell ref="BJ35:BK35"/>
    <mergeCell ref="BL35:BM35"/>
    <mergeCell ref="BN35:BQ35"/>
    <mergeCell ref="BR35:BS35"/>
    <mergeCell ref="BT35:BU35"/>
    <mergeCell ref="BV35:BW35"/>
    <mergeCell ref="BX35:CC35"/>
    <mergeCell ref="CD35:CE35"/>
    <mergeCell ref="CF35:CU35"/>
    <mergeCell ref="CV35:CZ35"/>
    <mergeCell ref="A36:B36"/>
    <mergeCell ref="C36:F36"/>
    <mergeCell ref="G36:J36"/>
    <mergeCell ref="K36:O36"/>
    <mergeCell ref="P36:V36"/>
    <mergeCell ref="W36:AE36"/>
    <mergeCell ref="AF36:AN36"/>
    <mergeCell ref="AO36:AP36"/>
    <mergeCell ref="AQ36:AS36"/>
    <mergeCell ref="AT36:AU36"/>
    <mergeCell ref="AV36:AW36"/>
    <mergeCell ref="AX36:AY36"/>
    <mergeCell ref="AZ36:BA36"/>
    <mergeCell ref="BB36:BC36"/>
    <mergeCell ref="BD36:BE36"/>
    <mergeCell ref="BF36:BG36"/>
    <mergeCell ref="BH36:BI36"/>
    <mergeCell ref="BJ36:BK36"/>
    <mergeCell ref="BL36:BM36"/>
    <mergeCell ref="BN36:BQ36"/>
    <mergeCell ref="BR36:BS36"/>
    <mergeCell ref="BT36:BU36"/>
    <mergeCell ref="BV36:BW36"/>
    <mergeCell ref="BX36:CC36"/>
    <mergeCell ref="CD36:CE36"/>
    <mergeCell ref="CF36:CU36"/>
    <mergeCell ref="CV36:CZ36"/>
    <mergeCell ref="A37:B37"/>
    <mergeCell ref="C37:F37"/>
    <mergeCell ref="G37:J37"/>
    <mergeCell ref="K37:O37"/>
    <mergeCell ref="P37:V37"/>
    <mergeCell ref="W37:AE37"/>
    <mergeCell ref="AF37:AN37"/>
    <mergeCell ref="AO37:AP37"/>
    <mergeCell ref="AQ37:AS37"/>
    <mergeCell ref="AT37:AU37"/>
    <mergeCell ref="AV37:AW37"/>
    <mergeCell ref="AX37:AY37"/>
    <mergeCell ref="AZ37:BA37"/>
    <mergeCell ref="BB37:BC37"/>
    <mergeCell ref="BD37:BE37"/>
    <mergeCell ref="BF37:BG37"/>
    <mergeCell ref="BH37:BI37"/>
    <mergeCell ref="BJ37:BK37"/>
    <mergeCell ref="BL37:BM37"/>
    <mergeCell ref="BN37:BQ37"/>
    <mergeCell ref="BR37:BS37"/>
    <mergeCell ref="BT37:BU37"/>
    <mergeCell ref="BV37:BW37"/>
    <mergeCell ref="BX37:CC37"/>
    <mergeCell ref="CD37:CE37"/>
    <mergeCell ref="CF37:CU37"/>
    <mergeCell ref="CV37:CZ37"/>
    <mergeCell ref="A38:B38"/>
    <mergeCell ref="C38:F38"/>
    <mergeCell ref="G38:J38"/>
    <mergeCell ref="K38:O38"/>
    <mergeCell ref="P38:V38"/>
    <mergeCell ref="W38:AE38"/>
    <mergeCell ref="AF38:AN38"/>
    <mergeCell ref="AO38:AP38"/>
    <mergeCell ref="AQ38:AS38"/>
    <mergeCell ref="AT38:AU38"/>
    <mergeCell ref="AV38:AW38"/>
    <mergeCell ref="AX38:AY38"/>
    <mergeCell ref="AZ38:BA38"/>
    <mergeCell ref="BB38:BC38"/>
    <mergeCell ref="BD38:BE38"/>
    <mergeCell ref="BF38:BG38"/>
    <mergeCell ref="BH38:BI38"/>
    <mergeCell ref="BJ38:BK38"/>
    <mergeCell ref="BL38:BM38"/>
    <mergeCell ref="BN38:BQ38"/>
    <mergeCell ref="BR38:BS38"/>
    <mergeCell ref="BT38:BU38"/>
    <mergeCell ref="BV38:BW38"/>
    <mergeCell ref="BX38:CC38"/>
    <mergeCell ref="CD38:CE38"/>
    <mergeCell ref="CF38:CU38"/>
    <mergeCell ref="CV38:CZ38"/>
    <mergeCell ref="A39:B39"/>
    <mergeCell ref="C39:F39"/>
    <mergeCell ref="G39:J39"/>
    <mergeCell ref="K39:O39"/>
    <mergeCell ref="P39:V39"/>
    <mergeCell ref="W39:AE39"/>
    <mergeCell ref="AF39:AN39"/>
    <mergeCell ref="AO39:AP39"/>
    <mergeCell ref="AQ39:AS39"/>
    <mergeCell ref="AT39:AU39"/>
    <mergeCell ref="AV39:AW39"/>
    <mergeCell ref="AX39:AY39"/>
    <mergeCell ref="AZ39:BA39"/>
    <mergeCell ref="BB39:BC39"/>
    <mergeCell ref="BD39:BE39"/>
    <mergeCell ref="BF39:BG39"/>
    <mergeCell ref="BH39:BI39"/>
    <mergeCell ref="BJ39:BK39"/>
    <mergeCell ref="BL39:BM39"/>
    <mergeCell ref="BN39:BQ39"/>
    <mergeCell ref="BR39:BS39"/>
    <mergeCell ref="BT39:BU39"/>
    <mergeCell ref="BV39:BW39"/>
    <mergeCell ref="BX39:CC39"/>
    <mergeCell ref="CD39:CE39"/>
    <mergeCell ref="CF39:CU39"/>
    <mergeCell ref="CV39:CZ39"/>
    <mergeCell ref="A40:B40"/>
    <mergeCell ref="C40:F40"/>
    <mergeCell ref="G40:J40"/>
    <mergeCell ref="K40:O40"/>
    <mergeCell ref="P40:V40"/>
    <mergeCell ref="W40:AE40"/>
    <mergeCell ref="AF40:AN40"/>
    <mergeCell ref="AO40:AP40"/>
    <mergeCell ref="AQ40:AS40"/>
    <mergeCell ref="AT40:AU40"/>
    <mergeCell ref="AV40:AW40"/>
    <mergeCell ref="AX40:AY40"/>
    <mergeCell ref="AZ40:BA40"/>
    <mergeCell ref="BB40:BC40"/>
    <mergeCell ref="BD40:BE40"/>
    <mergeCell ref="BF40:BG40"/>
    <mergeCell ref="BH40:BI40"/>
    <mergeCell ref="BJ40:BK40"/>
    <mergeCell ref="BL40:BM40"/>
    <mergeCell ref="BN40:BQ40"/>
    <mergeCell ref="BR40:BS40"/>
    <mergeCell ref="BT40:BU40"/>
    <mergeCell ref="BV40:BW40"/>
    <mergeCell ref="BX40:CC40"/>
    <mergeCell ref="CD40:CE40"/>
    <mergeCell ref="CF40:CU40"/>
    <mergeCell ref="CV40:CZ40"/>
    <mergeCell ref="A41:B41"/>
    <mergeCell ref="C41:F41"/>
    <mergeCell ref="G41:J41"/>
    <mergeCell ref="K41:O41"/>
    <mergeCell ref="P41:V41"/>
    <mergeCell ref="W41:AE41"/>
    <mergeCell ref="AF41:AN41"/>
    <mergeCell ref="AO41:AP41"/>
    <mergeCell ref="AQ41:AS41"/>
    <mergeCell ref="AT41:AU41"/>
    <mergeCell ref="AV41:AW41"/>
    <mergeCell ref="AX41:AY41"/>
    <mergeCell ref="AZ41:BA41"/>
    <mergeCell ref="BB41:BC41"/>
    <mergeCell ref="BD41:BE41"/>
    <mergeCell ref="BF41:BG41"/>
    <mergeCell ref="BH41:BI41"/>
    <mergeCell ref="BJ41:BK41"/>
    <mergeCell ref="BL41:BM41"/>
    <mergeCell ref="BN41:BQ41"/>
    <mergeCell ref="BR41:BS41"/>
    <mergeCell ref="BT41:BU41"/>
    <mergeCell ref="BV41:BW41"/>
    <mergeCell ref="BX41:CC41"/>
    <mergeCell ref="CD41:CE41"/>
    <mergeCell ref="CF41:CU41"/>
    <mergeCell ref="CV41:CZ41"/>
    <mergeCell ref="A42:B42"/>
    <mergeCell ref="C42:F42"/>
    <mergeCell ref="G42:J42"/>
    <mergeCell ref="K42:O42"/>
    <mergeCell ref="P42:V42"/>
    <mergeCell ref="W42:AE42"/>
    <mergeCell ref="AF42:AN42"/>
    <mergeCell ref="AO42:AP42"/>
    <mergeCell ref="AQ42:AS42"/>
    <mergeCell ref="AT42:AU42"/>
    <mergeCell ref="AV42:AW42"/>
    <mergeCell ref="AX42:AY42"/>
    <mergeCell ref="AZ42:BA42"/>
    <mergeCell ref="BB42:BC42"/>
    <mergeCell ref="BD42:BE42"/>
    <mergeCell ref="BF42:BG42"/>
    <mergeCell ref="BH42:BI42"/>
    <mergeCell ref="BJ42:BK42"/>
    <mergeCell ref="BL42:BM42"/>
    <mergeCell ref="BN42:BQ42"/>
    <mergeCell ref="BR42:BS42"/>
    <mergeCell ref="BT42:BU42"/>
    <mergeCell ref="BV42:BW42"/>
    <mergeCell ref="BX42:CC42"/>
    <mergeCell ref="CD42:CE42"/>
    <mergeCell ref="CF42:CU42"/>
    <mergeCell ref="CV42:CZ42"/>
    <mergeCell ref="A43:B43"/>
    <mergeCell ref="C43:F43"/>
    <mergeCell ref="G43:J43"/>
    <mergeCell ref="K43:O43"/>
    <mergeCell ref="P43:V43"/>
    <mergeCell ref="W43:AE43"/>
    <mergeCell ref="AF43:AN43"/>
    <mergeCell ref="AO43:AP43"/>
    <mergeCell ref="AQ43:AS43"/>
    <mergeCell ref="AT43:AU43"/>
    <mergeCell ref="AV43:AW43"/>
    <mergeCell ref="AX43:AY43"/>
    <mergeCell ref="AZ43:BA43"/>
    <mergeCell ref="BB43:BC43"/>
    <mergeCell ref="BD43:BE43"/>
    <mergeCell ref="BF43:BG43"/>
    <mergeCell ref="BH43:BI43"/>
    <mergeCell ref="BJ43:BK43"/>
    <mergeCell ref="BL43:BM43"/>
    <mergeCell ref="BN43:BQ43"/>
    <mergeCell ref="BR43:BS43"/>
    <mergeCell ref="BT43:BU43"/>
    <mergeCell ref="BV43:BW43"/>
    <mergeCell ref="BX43:CC43"/>
    <mergeCell ref="CD43:CE43"/>
    <mergeCell ref="CF43:CU43"/>
    <mergeCell ref="CV43:CZ43"/>
    <mergeCell ref="A44:B44"/>
    <mergeCell ref="C44:F44"/>
    <mergeCell ref="G44:J44"/>
    <mergeCell ref="K44:O44"/>
    <mergeCell ref="P44:V44"/>
    <mergeCell ref="W44:AE44"/>
    <mergeCell ref="AF44:AN44"/>
    <mergeCell ref="AO44:AP44"/>
    <mergeCell ref="AQ44:AS44"/>
    <mergeCell ref="AT44:AU44"/>
    <mergeCell ref="AV44:AW44"/>
    <mergeCell ref="AX44:AY44"/>
    <mergeCell ref="AZ44:BA44"/>
    <mergeCell ref="BB44:BC44"/>
    <mergeCell ref="BD44:BE44"/>
    <mergeCell ref="BF44:BG44"/>
    <mergeCell ref="BH44:BI44"/>
    <mergeCell ref="BJ44:BK44"/>
    <mergeCell ref="BL44:BM44"/>
    <mergeCell ref="BN44:BQ44"/>
    <mergeCell ref="BR44:BS44"/>
    <mergeCell ref="BT44:BU44"/>
    <mergeCell ref="BV44:BW44"/>
    <mergeCell ref="BX44:CC44"/>
    <mergeCell ref="CD44:CE44"/>
    <mergeCell ref="CF44:CU44"/>
    <mergeCell ref="CV44:CZ44"/>
    <mergeCell ref="A45:B45"/>
    <mergeCell ref="C45:F45"/>
    <mergeCell ref="G45:J45"/>
    <mergeCell ref="K45:O45"/>
    <mergeCell ref="P45:V45"/>
    <mergeCell ref="W45:AE45"/>
    <mergeCell ref="AF45:AN45"/>
    <mergeCell ref="AO45:AP45"/>
    <mergeCell ref="AQ45:AS45"/>
    <mergeCell ref="AT45:AU45"/>
    <mergeCell ref="AV45:AW45"/>
    <mergeCell ref="AX45:AY45"/>
    <mergeCell ref="AZ45:BA45"/>
    <mergeCell ref="BB45:BC45"/>
    <mergeCell ref="BD45:BE45"/>
    <mergeCell ref="BF45:BG45"/>
    <mergeCell ref="BH45:BI45"/>
    <mergeCell ref="BJ45:BK45"/>
    <mergeCell ref="BL45:BM45"/>
    <mergeCell ref="BN45:BQ45"/>
    <mergeCell ref="BR45:BS45"/>
    <mergeCell ref="BT45:BU45"/>
    <mergeCell ref="BV45:BW45"/>
    <mergeCell ref="BX45:CC45"/>
    <mergeCell ref="CD45:CE45"/>
    <mergeCell ref="CF45:CU45"/>
    <mergeCell ref="CV45:CZ45"/>
    <mergeCell ref="A46:B46"/>
    <mergeCell ref="C46:F46"/>
    <mergeCell ref="G46:J46"/>
    <mergeCell ref="K46:O46"/>
    <mergeCell ref="P46:V46"/>
    <mergeCell ref="W46:AE46"/>
    <mergeCell ref="AF46:AN46"/>
    <mergeCell ref="AO46:AP46"/>
    <mergeCell ref="AQ46:AS46"/>
    <mergeCell ref="AT46:AU46"/>
    <mergeCell ref="AV46:AW46"/>
    <mergeCell ref="AX46:AY46"/>
    <mergeCell ref="AZ46:BA46"/>
    <mergeCell ref="BB46:BC46"/>
    <mergeCell ref="BD46:BE46"/>
    <mergeCell ref="BF46:BG46"/>
    <mergeCell ref="BH46:BI46"/>
    <mergeCell ref="BJ46:BK46"/>
    <mergeCell ref="BL46:BM46"/>
    <mergeCell ref="BN46:BQ46"/>
    <mergeCell ref="BR46:BS46"/>
    <mergeCell ref="BT46:BU46"/>
    <mergeCell ref="BV46:BW46"/>
    <mergeCell ref="BX46:CC46"/>
    <mergeCell ref="CD46:CE46"/>
    <mergeCell ref="CF46:CU46"/>
    <mergeCell ref="CV46:CZ46"/>
    <mergeCell ref="A47:B47"/>
    <mergeCell ref="C47:F47"/>
    <mergeCell ref="G47:J47"/>
    <mergeCell ref="K47:O47"/>
    <mergeCell ref="P47:V47"/>
    <mergeCell ref="W47:AE47"/>
    <mergeCell ref="AF47:AN47"/>
    <mergeCell ref="AO47:AP47"/>
    <mergeCell ref="AQ47:AS47"/>
    <mergeCell ref="AT47:AU47"/>
    <mergeCell ref="AV47:AW47"/>
    <mergeCell ref="AX47:AY47"/>
    <mergeCell ref="AZ47:BA47"/>
    <mergeCell ref="BB47:BC47"/>
    <mergeCell ref="BD47:BE47"/>
    <mergeCell ref="BF47:BG47"/>
    <mergeCell ref="BH47:BI47"/>
    <mergeCell ref="BJ47:BK47"/>
    <mergeCell ref="BL47:BM47"/>
    <mergeCell ref="BN47:BQ47"/>
    <mergeCell ref="BR47:BS47"/>
    <mergeCell ref="BT47:BU47"/>
    <mergeCell ref="BV47:BW47"/>
    <mergeCell ref="BX47:CC47"/>
    <mergeCell ref="CD47:CE47"/>
    <mergeCell ref="CF47:CU47"/>
    <mergeCell ref="CV47:CZ47"/>
    <mergeCell ref="A48:B48"/>
    <mergeCell ref="C48:F48"/>
    <mergeCell ref="G48:J48"/>
    <mergeCell ref="K48:O48"/>
    <mergeCell ref="P48:V48"/>
    <mergeCell ref="W48:AE48"/>
    <mergeCell ref="AF48:AN48"/>
    <mergeCell ref="AO48:AP48"/>
    <mergeCell ref="AQ48:AS48"/>
    <mergeCell ref="AT48:AU48"/>
    <mergeCell ref="AV48:AW48"/>
    <mergeCell ref="AX48:AY48"/>
    <mergeCell ref="AZ48:BA48"/>
    <mergeCell ref="BB48:BC48"/>
    <mergeCell ref="BD48:BE48"/>
    <mergeCell ref="BF48:BG48"/>
    <mergeCell ref="BH48:BI48"/>
    <mergeCell ref="BJ48:BK48"/>
    <mergeCell ref="BL48:BM48"/>
    <mergeCell ref="BN48:BQ48"/>
    <mergeCell ref="BR48:BS48"/>
    <mergeCell ref="BT48:BU48"/>
    <mergeCell ref="BV48:BW48"/>
    <mergeCell ref="BX48:CC48"/>
    <mergeCell ref="CD48:CE48"/>
    <mergeCell ref="CF48:CU48"/>
    <mergeCell ref="CV48:CZ48"/>
    <mergeCell ref="A49:B49"/>
    <mergeCell ref="C49:F49"/>
    <mergeCell ref="G49:J49"/>
    <mergeCell ref="K49:O49"/>
    <mergeCell ref="P49:V49"/>
    <mergeCell ref="W49:AE49"/>
    <mergeCell ref="AF49:AN49"/>
    <mergeCell ref="AO49:AP49"/>
    <mergeCell ref="AQ49:AS49"/>
    <mergeCell ref="AT49:AU49"/>
    <mergeCell ref="AV49:AW49"/>
    <mergeCell ref="AX49:AY49"/>
    <mergeCell ref="AZ49:BA49"/>
    <mergeCell ref="BB49:BC49"/>
    <mergeCell ref="BD49:BE49"/>
    <mergeCell ref="BF49:BG49"/>
    <mergeCell ref="BH49:BI49"/>
    <mergeCell ref="BJ49:BK49"/>
    <mergeCell ref="BL49:BM49"/>
    <mergeCell ref="BN49:BQ49"/>
    <mergeCell ref="BR49:BS49"/>
    <mergeCell ref="BT49:BU49"/>
    <mergeCell ref="BV49:BW49"/>
    <mergeCell ref="BX49:CC49"/>
    <mergeCell ref="CD49:CE49"/>
    <mergeCell ref="CF49:CU49"/>
    <mergeCell ref="CV49:CZ49"/>
    <mergeCell ref="A50:B50"/>
    <mergeCell ref="C50:F50"/>
    <mergeCell ref="G50:J50"/>
    <mergeCell ref="K50:O50"/>
    <mergeCell ref="P50:V50"/>
    <mergeCell ref="W50:AE50"/>
    <mergeCell ref="AF50:AN50"/>
    <mergeCell ref="AO50:AP50"/>
    <mergeCell ref="AQ50:AS50"/>
    <mergeCell ref="AT50:AU50"/>
    <mergeCell ref="AV50:AW50"/>
    <mergeCell ref="AX50:AY50"/>
    <mergeCell ref="AZ50:BA50"/>
    <mergeCell ref="BB50:BC50"/>
    <mergeCell ref="BD50:BE50"/>
    <mergeCell ref="BF50:BG50"/>
    <mergeCell ref="BH50:BI50"/>
    <mergeCell ref="BJ50:BK50"/>
    <mergeCell ref="BL50:BM50"/>
    <mergeCell ref="BN50:BQ50"/>
    <mergeCell ref="BR50:BS50"/>
    <mergeCell ref="BT50:BU50"/>
    <mergeCell ref="BV50:BW50"/>
    <mergeCell ref="BX50:CC50"/>
    <mergeCell ref="CD50:CE50"/>
    <mergeCell ref="CF50:CU50"/>
    <mergeCell ref="CV50:CZ50"/>
    <mergeCell ref="A51:B51"/>
    <mergeCell ref="C51:F51"/>
    <mergeCell ref="G51:J51"/>
    <mergeCell ref="K51:O51"/>
    <mergeCell ref="P51:V51"/>
    <mergeCell ref="W51:AE51"/>
    <mergeCell ref="AF51:AN51"/>
    <mergeCell ref="AO51:AP51"/>
    <mergeCell ref="AQ51:AS51"/>
    <mergeCell ref="AT51:AU51"/>
    <mergeCell ref="AV51:AW51"/>
    <mergeCell ref="AX51:AY51"/>
    <mergeCell ref="AZ51:BA51"/>
    <mergeCell ref="BB51:BC51"/>
    <mergeCell ref="BD51:BE51"/>
    <mergeCell ref="BF51:BG51"/>
    <mergeCell ref="BH51:BI51"/>
    <mergeCell ref="BJ51:BK51"/>
    <mergeCell ref="BL51:BM51"/>
    <mergeCell ref="BN51:BQ51"/>
    <mergeCell ref="BR51:BS51"/>
    <mergeCell ref="BT51:BU51"/>
    <mergeCell ref="BV51:BW51"/>
    <mergeCell ref="BX51:CC51"/>
    <mergeCell ref="CD51:CE51"/>
    <mergeCell ref="CF51:CU51"/>
    <mergeCell ref="CV51:CZ51"/>
    <mergeCell ref="A52:B52"/>
    <mergeCell ref="C52:F52"/>
    <mergeCell ref="G52:J52"/>
    <mergeCell ref="K52:O52"/>
    <mergeCell ref="P52:V52"/>
    <mergeCell ref="W52:AE52"/>
    <mergeCell ref="AF52:AN52"/>
    <mergeCell ref="AO52:AP52"/>
    <mergeCell ref="AQ52:AS52"/>
    <mergeCell ref="AT52:AU52"/>
    <mergeCell ref="AV52:AW52"/>
    <mergeCell ref="AX52:AY52"/>
    <mergeCell ref="AZ52:BA52"/>
    <mergeCell ref="BB52:BC52"/>
    <mergeCell ref="BD52:BE52"/>
    <mergeCell ref="BF52:BG52"/>
    <mergeCell ref="BH52:BI52"/>
    <mergeCell ref="BJ52:BK52"/>
    <mergeCell ref="BL52:BM52"/>
    <mergeCell ref="BN52:BQ52"/>
    <mergeCell ref="BR52:BS52"/>
    <mergeCell ref="BT52:BU52"/>
    <mergeCell ref="BV52:BW52"/>
    <mergeCell ref="BX52:CC52"/>
    <mergeCell ref="CD52:CE52"/>
    <mergeCell ref="CF52:CU52"/>
    <mergeCell ref="CV52:CZ52"/>
    <mergeCell ref="A53:B53"/>
    <mergeCell ref="C53:F53"/>
    <mergeCell ref="G53:J53"/>
    <mergeCell ref="K53:O53"/>
    <mergeCell ref="P53:V53"/>
    <mergeCell ref="W53:AE53"/>
    <mergeCell ref="AF53:AN53"/>
    <mergeCell ref="AO53:AP53"/>
    <mergeCell ref="AQ53:AS53"/>
    <mergeCell ref="AT53:AU53"/>
    <mergeCell ref="AV53:AW53"/>
    <mergeCell ref="AX53:AY53"/>
    <mergeCell ref="AZ53:BA53"/>
    <mergeCell ref="BB53:BC53"/>
    <mergeCell ref="BD53:BE53"/>
    <mergeCell ref="BF53:BG53"/>
    <mergeCell ref="BH53:BI53"/>
    <mergeCell ref="BJ53:BK53"/>
    <mergeCell ref="BL53:BM53"/>
    <mergeCell ref="BN53:BQ53"/>
    <mergeCell ref="BR53:BS53"/>
    <mergeCell ref="BT53:BU53"/>
    <mergeCell ref="BV53:BW53"/>
    <mergeCell ref="BX53:CC53"/>
    <mergeCell ref="CD53:CE53"/>
    <mergeCell ref="CF53:CU53"/>
    <mergeCell ref="CV53:CZ53"/>
    <mergeCell ref="A54:B54"/>
    <mergeCell ref="C54:F54"/>
    <mergeCell ref="G54:J54"/>
    <mergeCell ref="K54:O54"/>
    <mergeCell ref="P54:V54"/>
    <mergeCell ref="W54:AE54"/>
    <mergeCell ref="AF54:AN54"/>
    <mergeCell ref="AO54:AP54"/>
    <mergeCell ref="AQ54:AS54"/>
    <mergeCell ref="AT54:AU54"/>
    <mergeCell ref="AV54:AW54"/>
    <mergeCell ref="AX54:AY54"/>
    <mergeCell ref="AZ54:BA54"/>
    <mergeCell ref="BB54:BC54"/>
    <mergeCell ref="BD54:BE54"/>
    <mergeCell ref="BF54:BG54"/>
    <mergeCell ref="BH54:BI54"/>
    <mergeCell ref="BJ54:BK54"/>
    <mergeCell ref="BL54:BM54"/>
    <mergeCell ref="BN54:BQ54"/>
    <mergeCell ref="BR54:BS54"/>
    <mergeCell ref="BT54:BU54"/>
    <mergeCell ref="BV54:BW54"/>
    <mergeCell ref="BX54:CC54"/>
    <mergeCell ref="CD54:CE54"/>
    <mergeCell ref="CF54:CU54"/>
    <mergeCell ref="CV54:CZ54"/>
    <mergeCell ref="A55:B55"/>
    <mergeCell ref="C55:F55"/>
    <mergeCell ref="G55:J55"/>
    <mergeCell ref="K55:O55"/>
    <mergeCell ref="P55:V55"/>
    <mergeCell ref="W55:AE55"/>
    <mergeCell ref="AF55:AN55"/>
    <mergeCell ref="AO55:AP55"/>
    <mergeCell ref="AQ55:AS55"/>
    <mergeCell ref="AT55:AU55"/>
    <mergeCell ref="AV55:AW55"/>
    <mergeCell ref="AX55:AY55"/>
    <mergeCell ref="AZ55:BA55"/>
    <mergeCell ref="BB55:BC55"/>
    <mergeCell ref="BD55:BE55"/>
    <mergeCell ref="BF55:BG55"/>
    <mergeCell ref="BH55:BI55"/>
    <mergeCell ref="BJ55:BK55"/>
    <mergeCell ref="BL55:BM55"/>
    <mergeCell ref="BN55:BQ55"/>
    <mergeCell ref="BR55:BS55"/>
    <mergeCell ref="BT55:BU55"/>
    <mergeCell ref="BV55:BW55"/>
    <mergeCell ref="BX55:CC55"/>
    <mergeCell ref="CD55:CE55"/>
    <mergeCell ref="CF55:CU55"/>
    <mergeCell ref="CV55:CZ55"/>
    <mergeCell ref="A56:B56"/>
    <mergeCell ref="C56:F56"/>
    <mergeCell ref="G56:J56"/>
    <mergeCell ref="K56:O56"/>
    <mergeCell ref="P56:V56"/>
    <mergeCell ref="W56:AE56"/>
    <mergeCell ref="AF56:AN56"/>
    <mergeCell ref="AO56:AP56"/>
    <mergeCell ref="AQ56:AS56"/>
    <mergeCell ref="AT56:AU56"/>
    <mergeCell ref="AV56:AW56"/>
    <mergeCell ref="AX56:AY56"/>
    <mergeCell ref="AZ56:BA56"/>
    <mergeCell ref="BB56:BC56"/>
    <mergeCell ref="BD56:BE56"/>
    <mergeCell ref="BF56:BG56"/>
    <mergeCell ref="BH56:BI56"/>
    <mergeCell ref="BJ56:BK56"/>
    <mergeCell ref="BL56:BM56"/>
    <mergeCell ref="BN56:BQ56"/>
    <mergeCell ref="BR56:BS56"/>
    <mergeCell ref="BT56:BU56"/>
    <mergeCell ref="BV56:BW56"/>
    <mergeCell ref="BX56:CC56"/>
    <mergeCell ref="CD56:CE56"/>
    <mergeCell ref="CF56:CU56"/>
    <mergeCell ref="CV56:CZ56"/>
    <mergeCell ref="A57:B57"/>
    <mergeCell ref="C57:F57"/>
    <mergeCell ref="G57:J57"/>
    <mergeCell ref="K57:O57"/>
    <mergeCell ref="P57:V57"/>
    <mergeCell ref="W57:AE57"/>
    <mergeCell ref="AF57:AN57"/>
    <mergeCell ref="AO57:AP57"/>
    <mergeCell ref="AQ57:AS57"/>
    <mergeCell ref="AT57:AU57"/>
    <mergeCell ref="AV57:AW57"/>
    <mergeCell ref="AX57:AY57"/>
    <mergeCell ref="AZ57:BA57"/>
    <mergeCell ref="BB57:BC57"/>
    <mergeCell ref="BD57:BE57"/>
    <mergeCell ref="BF57:BG57"/>
    <mergeCell ref="BH57:BI57"/>
    <mergeCell ref="BJ57:BK57"/>
    <mergeCell ref="BL57:BM57"/>
    <mergeCell ref="BN57:BQ57"/>
    <mergeCell ref="BR57:BS57"/>
    <mergeCell ref="BT57:BU57"/>
    <mergeCell ref="BV57:BW57"/>
    <mergeCell ref="BX57:CC57"/>
    <mergeCell ref="CD57:CE57"/>
    <mergeCell ref="CF57:CU57"/>
    <mergeCell ref="CV57:CZ57"/>
    <mergeCell ref="A58:B58"/>
    <mergeCell ref="C58:F58"/>
    <mergeCell ref="G58:J58"/>
    <mergeCell ref="K58:O58"/>
    <mergeCell ref="P58:V58"/>
    <mergeCell ref="W58:AE58"/>
    <mergeCell ref="AF58:AN58"/>
    <mergeCell ref="AO58:AP58"/>
    <mergeCell ref="AQ58:AS58"/>
    <mergeCell ref="AT58:AU58"/>
    <mergeCell ref="AV58:AW58"/>
    <mergeCell ref="AX58:AY58"/>
    <mergeCell ref="AZ58:BA58"/>
    <mergeCell ref="BB58:BC58"/>
    <mergeCell ref="BD58:BE58"/>
    <mergeCell ref="BF58:BG58"/>
    <mergeCell ref="BH58:BI58"/>
    <mergeCell ref="BJ58:BK58"/>
    <mergeCell ref="BL58:BM58"/>
    <mergeCell ref="BN58:BQ58"/>
    <mergeCell ref="BR58:BS58"/>
    <mergeCell ref="BT58:BU58"/>
    <mergeCell ref="BV58:BW58"/>
    <mergeCell ref="BX58:CC58"/>
    <mergeCell ref="CD58:CE58"/>
    <mergeCell ref="CF58:CU58"/>
    <mergeCell ref="CV58:CZ58"/>
    <mergeCell ref="A59:B59"/>
    <mergeCell ref="C59:F59"/>
    <mergeCell ref="G59:J59"/>
    <mergeCell ref="K59:O59"/>
    <mergeCell ref="P59:V59"/>
    <mergeCell ref="W59:AE59"/>
    <mergeCell ref="AF59:AN59"/>
    <mergeCell ref="AO59:AP59"/>
    <mergeCell ref="AQ59:AS59"/>
    <mergeCell ref="AT59:AU59"/>
    <mergeCell ref="AV59:AW59"/>
    <mergeCell ref="AX59:AY59"/>
    <mergeCell ref="AZ59:BA59"/>
    <mergeCell ref="BB59:BC59"/>
    <mergeCell ref="BD59:BE59"/>
    <mergeCell ref="BF59:BG59"/>
    <mergeCell ref="BH59:BI59"/>
    <mergeCell ref="BJ59:BK59"/>
    <mergeCell ref="BL59:BM59"/>
    <mergeCell ref="BN59:BQ59"/>
    <mergeCell ref="BR59:BS59"/>
    <mergeCell ref="BT59:BU59"/>
    <mergeCell ref="BV59:BW59"/>
    <mergeCell ref="BX59:CC59"/>
    <mergeCell ref="CD59:CE59"/>
    <mergeCell ref="CF59:CU59"/>
    <mergeCell ref="CV59:CZ59"/>
    <mergeCell ref="A60:B60"/>
    <mergeCell ref="C60:F60"/>
    <mergeCell ref="G60:J60"/>
    <mergeCell ref="K60:O60"/>
    <mergeCell ref="P60:V60"/>
    <mergeCell ref="W60:AE60"/>
    <mergeCell ref="AF60:AN60"/>
    <mergeCell ref="AO60:AP60"/>
    <mergeCell ref="AQ60:AS60"/>
    <mergeCell ref="AT60:AU60"/>
    <mergeCell ref="AV60:AW60"/>
    <mergeCell ref="AX60:AY60"/>
    <mergeCell ref="AZ60:BA60"/>
    <mergeCell ref="BB60:BC60"/>
    <mergeCell ref="BD60:BE60"/>
    <mergeCell ref="BF60:BG60"/>
    <mergeCell ref="BH60:BI60"/>
    <mergeCell ref="BJ60:BK60"/>
    <mergeCell ref="BL60:BM60"/>
    <mergeCell ref="BN60:BQ60"/>
    <mergeCell ref="BR60:BS60"/>
    <mergeCell ref="BT60:BU60"/>
    <mergeCell ref="BV60:BW60"/>
    <mergeCell ref="BX60:CC60"/>
    <mergeCell ref="CD60:CE60"/>
    <mergeCell ref="CF60:CU60"/>
    <mergeCell ref="CV60:CZ60"/>
    <mergeCell ref="A61:B61"/>
    <mergeCell ref="C61:F61"/>
    <mergeCell ref="G61:J61"/>
    <mergeCell ref="K61:O61"/>
    <mergeCell ref="P61:V61"/>
    <mergeCell ref="W61:AE61"/>
    <mergeCell ref="AF61:AN61"/>
    <mergeCell ref="AO61:AP61"/>
    <mergeCell ref="AQ61:AS61"/>
    <mergeCell ref="AT61:AU61"/>
    <mergeCell ref="AV61:AW61"/>
    <mergeCell ref="AX61:AY61"/>
    <mergeCell ref="AZ61:BA61"/>
    <mergeCell ref="BB61:BC61"/>
    <mergeCell ref="BD61:BE61"/>
    <mergeCell ref="BF61:BG61"/>
    <mergeCell ref="BH61:BI61"/>
    <mergeCell ref="BJ61:BK61"/>
    <mergeCell ref="BL61:BM61"/>
    <mergeCell ref="BN61:BQ61"/>
    <mergeCell ref="BR61:BS61"/>
    <mergeCell ref="BT61:BU61"/>
    <mergeCell ref="BV61:BW61"/>
    <mergeCell ref="BX61:CC61"/>
    <mergeCell ref="CD61:CE61"/>
    <mergeCell ref="CF61:CU61"/>
    <mergeCell ref="CV61:CZ61"/>
    <mergeCell ref="A62:B62"/>
    <mergeCell ref="C62:F62"/>
    <mergeCell ref="G62:J62"/>
    <mergeCell ref="K62:O62"/>
    <mergeCell ref="P62:V62"/>
    <mergeCell ref="W62:AE62"/>
    <mergeCell ref="AF62:AN62"/>
    <mergeCell ref="AO62:AP62"/>
    <mergeCell ref="AQ62:AS62"/>
    <mergeCell ref="AT62:AU62"/>
    <mergeCell ref="AV62:AW62"/>
    <mergeCell ref="AX62:AY62"/>
    <mergeCell ref="AZ62:BA62"/>
    <mergeCell ref="BB62:BC62"/>
    <mergeCell ref="BD62:BE62"/>
    <mergeCell ref="BF62:BG62"/>
    <mergeCell ref="BH62:BI62"/>
    <mergeCell ref="BJ62:BK62"/>
    <mergeCell ref="BL62:BM62"/>
    <mergeCell ref="BN62:BQ62"/>
    <mergeCell ref="BR62:BS62"/>
    <mergeCell ref="BT62:BU62"/>
    <mergeCell ref="BV62:BW62"/>
    <mergeCell ref="BX62:CC62"/>
    <mergeCell ref="CD62:CE62"/>
    <mergeCell ref="CF62:CU62"/>
    <mergeCell ref="CV62:CZ62"/>
    <mergeCell ref="A63:B63"/>
    <mergeCell ref="C63:F63"/>
    <mergeCell ref="G63:J63"/>
    <mergeCell ref="K63:O63"/>
    <mergeCell ref="P63:V63"/>
    <mergeCell ref="W63:AE63"/>
    <mergeCell ref="AF63:AN63"/>
    <mergeCell ref="AO63:AP63"/>
    <mergeCell ref="AQ63:AS63"/>
    <mergeCell ref="AT63:AU63"/>
    <mergeCell ref="AV63:AW63"/>
    <mergeCell ref="AX63:AY63"/>
    <mergeCell ref="AZ63:BA63"/>
    <mergeCell ref="BB63:BC63"/>
    <mergeCell ref="BD63:BE63"/>
    <mergeCell ref="BF63:BG63"/>
    <mergeCell ref="BH63:BI63"/>
    <mergeCell ref="BJ63:BK63"/>
    <mergeCell ref="BL63:BM63"/>
    <mergeCell ref="BN63:BQ63"/>
    <mergeCell ref="BR63:BS63"/>
    <mergeCell ref="BT63:BU63"/>
    <mergeCell ref="BV63:BW63"/>
    <mergeCell ref="BX63:CC63"/>
    <mergeCell ref="CD63:CE63"/>
    <mergeCell ref="CF63:CU63"/>
    <mergeCell ref="CV63:CZ63"/>
    <mergeCell ref="A64:B64"/>
    <mergeCell ref="C64:F64"/>
    <mergeCell ref="G64:J64"/>
    <mergeCell ref="K64:O64"/>
    <mergeCell ref="P64:V64"/>
    <mergeCell ref="W64:AE64"/>
    <mergeCell ref="AF64:AN64"/>
    <mergeCell ref="AO64:AP64"/>
    <mergeCell ref="AQ64:AS64"/>
    <mergeCell ref="AT64:AU64"/>
    <mergeCell ref="AV64:AW64"/>
    <mergeCell ref="AX64:AY64"/>
    <mergeCell ref="AZ64:BA64"/>
    <mergeCell ref="BB64:BC64"/>
    <mergeCell ref="BD64:BE64"/>
    <mergeCell ref="BF64:BG64"/>
    <mergeCell ref="BH64:BI64"/>
    <mergeCell ref="BJ64:BK64"/>
    <mergeCell ref="BL64:BM64"/>
    <mergeCell ref="BN64:BQ64"/>
    <mergeCell ref="BR64:BS64"/>
    <mergeCell ref="BT64:BU64"/>
    <mergeCell ref="BV64:BW64"/>
    <mergeCell ref="BX64:CC64"/>
    <mergeCell ref="CD64:CE64"/>
    <mergeCell ref="CF64:CU64"/>
    <mergeCell ref="CV64:CZ64"/>
    <mergeCell ref="A65:B65"/>
    <mergeCell ref="C65:F65"/>
    <mergeCell ref="G65:J65"/>
    <mergeCell ref="K65:O65"/>
    <mergeCell ref="P65:V65"/>
    <mergeCell ref="W65:AE65"/>
    <mergeCell ref="AF65:AN65"/>
    <mergeCell ref="AO65:AP65"/>
    <mergeCell ref="AQ65:AS65"/>
    <mergeCell ref="AT65:AU65"/>
    <mergeCell ref="AV65:AW65"/>
    <mergeCell ref="AX65:AY65"/>
    <mergeCell ref="AZ65:BA65"/>
    <mergeCell ref="BB65:BC65"/>
    <mergeCell ref="BD65:BE65"/>
    <mergeCell ref="BF65:BG65"/>
    <mergeCell ref="BH65:BI65"/>
    <mergeCell ref="BJ65:BK65"/>
    <mergeCell ref="BL65:BM65"/>
    <mergeCell ref="BN65:BQ65"/>
    <mergeCell ref="BR65:BS65"/>
    <mergeCell ref="BT65:BU65"/>
    <mergeCell ref="BV65:BW65"/>
    <mergeCell ref="BX65:CC65"/>
    <mergeCell ref="CD65:CE65"/>
    <mergeCell ref="CF65:CU65"/>
    <mergeCell ref="CV65:CZ65"/>
    <mergeCell ref="A66:B66"/>
    <mergeCell ref="C66:F66"/>
    <mergeCell ref="G66:J66"/>
    <mergeCell ref="K66:O66"/>
    <mergeCell ref="P66:V66"/>
    <mergeCell ref="W66:AE66"/>
    <mergeCell ref="AF66:AN66"/>
    <mergeCell ref="AO66:AP66"/>
    <mergeCell ref="AQ66:AS66"/>
    <mergeCell ref="AT66:AU66"/>
    <mergeCell ref="AV66:AW66"/>
    <mergeCell ref="AX66:AY66"/>
    <mergeCell ref="AZ66:BA66"/>
    <mergeCell ref="BB66:BC66"/>
    <mergeCell ref="BD66:BE66"/>
    <mergeCell ref="BF66:BG66"/>
    <mergeCell ref="BH66:BI66"/>
    <mergeCell ref="BJ66:BK66"/>
    <mergeCell ref="BL66:BM66"/>
    <mergeCell ref="BN66:BQ66"/>
    <mergeCell ref="BR66:BS66"/>
    <mergeCell ref="BT66:BU66"/>
    <mergeCell ref="BV66:BW66"/>
    <mergeCell ref="BX66:CC66"/>
    <mergeCell ref="CD66:CE66"/>
    <mergeCell ref="CF66:CU66"/>
    <mergeCell ref="CV66:CZ66"/>
    <mergeCell ref="A67:B67"/>
    <mergeCell ref="C67:F67"/>
    <mergeCell ref="G67:J67"/>
    <mergeCell ref="K67:O67"/>
    <mergeCell ref="P67:V67"/>
    <mergeCell ref="W67:AE67"/>
    <mergeCell ref="AF67:AN67"/>
    <mergeCell ref="AO67:AP67"/>
    <mergeCell ref="AQ67:AS67"/>
    <mergeCell ref="AT67:AU67"/>
    <mergeCell ref="AV67:AW67"/>
    <mergeCell ref="AX67:AY67"/>
    <mergeCell ref="AZ67:BA67"/>
    <mergeCell ref="BB67:BC67"/>
    <mergeCell ref="BD67:BE67"/>
    <mergeCell ref="BF67:BG67"/>
    <mergeCell ref="BH67:BI67"/>
    <mergeCell ref="BJ67:BK67"/>
    <mergeCell ref="BL67:BM67"/>
    <mergeCell ref="BN67:BQ67"/>
    <mergeCell ref="BR67:BS67"/>
    <mergeCell ref="BT67:BU67"/>
    <mergeCell ref="BV67:BW67"/>
    <mergeCell ref="BX67:CC67"/>
    <mergeCell ref="CD67:CE67"/>
    <mergeCell ref="CF67:CU67"/>
    <mergeCell ref="CV67:CZ67"/>
    <mergeCell ref="A68:B68"/>
    <mergeCell ref="C68:F68"/>
    <mergeCell ref="G68:J68"/>
    <mergeCell ref="K68:O68"/>
    <mergeCell ref="P68:V68"/>
    <mergeCell ref="W68:AE68"/>
    <mergeCell ref="AF68:AN68"/>
    <mergeCell ref="AO68:AP68"/>
    <mergeCell ref="AQ68:AS68"/>
    <mergeCell ref="AT68:AU68"/>
    <mergeCell ref="AV68:AW68"/>
    <mergeCell ref="AX68:AY68"/>
    <mergeCell ref="AZ68:BA68"/>
    <mergeCell ref="BB68:BC68"/>
    <mergeCell ref="BD68:BE68"/>
    <mergeCell ref="BF68:BG68"/>
    <mergeCell ref="BH68:BI68"/>
    <mergeCell ref="BJ68:BK68"/>
    <mergeCell ref="BL68:BM68"/>
    <mergeCell ref="BN68:BQ68"/>
    <mergeCell ref="BR68:BS68"/>
    <mergeCell ref="BT68:BU68"/>
    <mergeCell ref="BV68:BW68"/>
    <mergeCell ref="BX68:CC68"/>
    <mergeCell ref="CD68:CE68"/>
    <mergeCell ref="CF68:CU68"/>
    <mergeCell ref="CV68:CZ68"/>
    <mergeCell ref="A69:B69"/>
    <mergeCell ref="C69:F69"/>
    <mergeCell ref="G69:J69"/>
    <mergeCell ref="K69:O69"/>
    <mergeCell ref="P69:V69"/>
    <mergeCell ref="W69:AE69"/>
    <mergeCell ref="AF69:AN69"/>
    <mergeCell ref="AO69:AP69"/>
    <mergeCell ref="AQ69:AS69"/>
    <mergeCell ref="AT69:AU69"/>
    <mergeCell ref="AV69:AW69"/>
    <mergeCell ref="AX69:AY69"/>
    <mergeCell ref="AZ69:BA69"/>
    <mergeCell ref="BB69:BC69"/>
    <mergeCell ref="BD69:BE69"/>
    <mergeCell ref="BF69:BG69"/>
    <mergeCell ref="BH69:BI69"/>
    <mergeCell ref="BJ69:BK69"/>
    <mergeCell ref="BL69:BM69"/>
    <mergeCell ref="BN69:BQ69"/>
    <mergeCell ref="BR69:BS69"/>
    <mergeCell ref="BT69:BU69"/>
    <mergeCell ref="BV69:BW69"/>
    <mergeCell ref="BX69:CC69"/>
    <mergeCell ref="CD69:CE69"/>
    <mergeCell ref="CF69:CU69"/>
    <mergeCell ref="CV69:CZ69"/>
    <mergeCell ref="A70:B70"/>
    <mergeCell ref="C70:F70"/>
    <mergeCell ref="G70:J70"/>
    <mergeCell ref="K70:O70"/>
    <mergeCell ref="P70:V70"/>
    <mergeCell ref="W70:AE70"/>
    <mergeCell ref="AF70:AN70"/>
    <mergeCell ref="AO70:AP70"/>
    <mergeCell ref="AQ70:AS70"/>
    <mergeCell ref="AT70:AU70"/>
    <mergeCell ref="AV70:AW70"/>
    <mergeCell ref="AX70:AY70"/>
    <mergeCell ref="AZ70:BA70"/>
    <mergeCell ref="BB70:BC70"/>
    <mergeCell ref="BD70:BE70"/>
    <mergeCell ref="BF70:BG70"/>
    <mergeCell ref="BH70:BI70"/>
    <mergeCell ref="BJ70:BK70"/>
    <mergeCell ref="BL70:BM70"/>
    <mergeCell ref="BN70:BQ70"/>
    <mergeCell ref="BR70:BS70"/>
    <mergeCell ref="BT70:BU70"/>
    <mergeCell ref="BV70:BW70"/>
    <mergeCell ref="BX70:CC70"/>
    <mergeCell ref="CD70:CE70"/>
    <mergeCell ref="CF70:CU70"/>
    <mergeCell ref="CV70:CZ70"/>
    <mergeCell ref="A71:B71"/>
    <mergeCell ref="C71:F71"/>
    <mergeCell ref="G71:J71"/>
    <mergeCell ref="K71:O71"/>
    <mergeCell ref="P71:V71"/>
    <mergeCell ref="W71:AE71"/>
    <mergeCell ref="AF71:AN71"/>
    <mergeCell ref="AO71:AP71"/>
    <mergeCell ref="AQ71:AS71"/>
    <mergeCell ref="AT71:AU71"/>
    <mergeCell ref="AV71:AW71"/>
    <mergeCell ref="AX71:AY71"/>
    <mergeCell ref="AZ71:BA71"/>
    <mergeCell ref="BB71:BC71"/>
    <mergeCell ref="BD71:BE71"/>
    <mergeCell ref="BF71:BG71"/>
    <mergeCell ref="BH71:BI71"/>
    <mergeCell ref="BJ71:BK71"/>
    <mergeCell ref="BL71:BM71"/>
    <mergeCell ref="BN71:BQ71"/>
    <mergeCell ref="BR71:BS71"/>
    <mergeCell ref="BT71:BU71"/>
    <mergeCell ref="BV71:BW71"/>
    <mergeCell ref="BX71:CC71"/>
    <mergeCell ref="CD71:CE71"/>
    <mergeCell ref="CF71:CU71"/>
    <mergeCell ref="CV71:CZ71"/>
    <mergeCell ref="A72:B72"/>
    <mergeCell ref="C72:F72"/>
    <mergeCell ref="G72:J72"/>
    <mergeCell ref="K72:O72"/>
    <mergeCell ref="P72:V72"/>
    <mergeCell ref="W72:AE72"/>
    <mergeCell ref="AF72:AN72"/>
    <mergeCell ref="AO72:AP72"/>
    <mergeCell ref="AQ72:AS72"/>
    <mergeCell ref="AT72:AU72"/>
    <mergeCell ref="AV72:AW72"/>
    <mergeCell ref="AX72:AY72"/>
    <mergeCell ref="AZ72:BA72"/>
    <mergeCell ref="BB72:BC72"/>
    <mergeCell ref="BD72:BE72"/>
    <mergeCell ref="BF72:BG72"/>
    <mergeCell ref="BH72:BI72"/>
    <mergeCell ref="BJ72:BK72"/>
    <mergeCell ref="BL72:BM72"/>
    <mergeCell ref="BN72:BQ72"/>
    <mergeCell ref="BR72:BS72"/>
    <mergeCell ref="BT72:BU72"/>
    <mergeCell ref="BV72:BW72"/>
    <mergeCell ref="BX72:CC72"/>
    <mergeCell ref="CD72:CE72"/>
    <mergeCell ref="CF72:CU72"/>
    <mergeCell ref="CV72:CZ72"/>
    <mergeCell ref="A73:B73"/>
    <mergeCell ref="C73:F73"/>
    <mergeCell ref="G73:J73"/>
    <mergeCell ref="K73:O73"/>
    <mergeCell ref="P73:V73"/>
    <mergeCell ref="W73:AE73"/>
    <mergeCell ref="AF73:AN73"/>
    <mergeCell ref="AO73:AP73"/>
    <mergeCell ref="AQ73:AS73"/>
    <mergeCell ref="AT73:AU73"/>
    <mergeCell ref="AV73:AW73"/>
    <mergeCell ref="AX73:AY73"/>
    <mergeCell ref="AZ73:BA73"/>
    <mergeCell ref="BB73:BC73"/>
    <mergeCell ref="BD73:BE73"/>
    <mergeCell ref="BF73:BG73"/>
    <mergeCell ref="BH73:BI73"/>
    <mergeCell ref="BJ73:BK73"/>
    <mergeCell ref="BL73:BM73"/>
    <mergeCell ref="BN73:BQ73"/>
    <mergeCell ref="BR73:BS73"/>
    <mergeCell ref="BT73:BU73"/>
    <mergeCell ref="BV73:BW73"/>
    <mergeCell ref="BX73:CC73"/>
    <mergeCell ref="CD73:CE73"/>
    <mergeCell ref="CF73:CU73"/>
    <mergeCell ref="CV73:CZ73"/>
    <mergeCell ref="A74:B74"/>
    <mergeCell ref="C74:F74"/>
    <mergeCell ref="G74:J74"/>
    <mergeCell ref="K74:O74"/>
    <mergeCell ref="P74:V74"/>
    <mergeCell ref="W74:AE74"/>
    <mergeCell ref="AF74:AN74"/>
    <mergeCell ref="AO74:AP74"/>
    <mergeCell ref="AQ74:AS74"/>
    <mergeCell ref="AT74:AU74"/>
    <mergeCell ref="AV74:AW74"/>
    <mergeCell ref="AX74:AY74"/>
    <mergeCell ref="AZ74:BA74"/>
    <mergeCell ref="BB74:BC74"/>
    <mergeCell ref="BD74:BE74"/>
    <mergeCell ref="BF74:BG74"/>
    <mergeCell ref="BH74:BI74"/>
    <mergeCell ref="BJ74:BK74"/>
    <mergeCell ref="BL74:BM74"/>
    <mergeCell ref="BN74:BQ74"/>
    <mergeCell ref="BR74:BS74"/>
    <mergeCell ref="BT74:BU74"/>
    <mergeCell ref="BV74:BW74"/>
    <mergeCell ref="BX74:CC74"/>
    <mergeCell ref="CD74:CE74"/>
    <mergeCell ref="CF74:CU74"/>
    <mergeCell ref="CV74:CZ74"/>
    <mergeCell ref="A75:B75"/>
    <mergeCell ref="C75:F75"/>
    <mergeCell ref="G75:J75"/>
    <mergeCell ref="K75:O75"/>
    <mergeCell ref="P75:V75"/>
    <mergeCell ref="W75:AE75"/>
    <mergeCell ref="AF75:AN75"/>
    <mergeCell ref="AO75:AP75"/>
    <mergeCell ref="AQ75:AS75"/>
    <mergeCell ref="AT75:AU75"/>
    <mergeCell ref="AV75:AW75"/>
    <mergeCell ref="AX75:AY75"/>
    <mergeCell ref="AZ75:BA75"/>
    <mergeCell ref="BB75:BC75"/>
    <mergeCell ref="BD75:BE75"/>
    <mergeCell ref="BF75:BG75"/>
    <mergeCell ref="BH75:BI75"/>
    <mergeCell ref="BJ75:BK75"/>
    <mergeCell ref="BL75:BM75"/>
    <mergeCell ref="BN75:BQ75"/>
    <mergeCell ref="BR75:BS75"/>
    <mergeCell ref="BT75:BU75"/>
    <mergeCell ref="BV75:BW75"/>
    <mergeCell ref="BX75:CC75"/>
    <mergeCell ref="CD75:CE75"/>
    <mergeCell ref="CF75:CU75"/>
    <mergeCell ref="CV75:CZ75"/>
    <mergeCell ref="A76:B76"/>
    <mergeCell ref="C76:F76"/>
    <mergeCell ref="G76:J76"/>
    <mergeCell ref="K76:O76"/>
    <mergeCell ref="P76:V76"/>
    <mergeCell ref="W76:AE76"/>
    <mergeCell ref="AF76:AN76"/>
    <mergeCell ref="AO76:AP76"/>
    <mergeCell ref="AQ76:AS76"/>
    <mergeCell ref="AT76:AU76"/>
    <mergeCell ref="AV76:AW76"/>
    <mergeCell ref="AX76:AY76"/>
    <mergeCell ref="AZ76:BA76"/>
    <mergeCell ref="BB76:BC76"/>
    <mergeCell ref="BD76:BE76"/>
    <mergeCell ref="BF76:BG76"/>
    <mergeCell ref="BH76:BI76"/>
    <mergeCell ref="BJ76:BK76"/>
    <mergeCell ref="BL76:BM76"/>
    <mergeCell ref="BN76:BQ76"/>
    <mergeCell ref="BR76:BS76"/>
    <mergeCell ref="BT76:BU76"/>
    <mergeCell ref="BV76:BW76"/>
    <mergeCell ref="BX76:CC76"/>
    <mergeCell ref="CD76:CE76"/>
    <mergeCell ref="CF76:CU76"/>
    <mergeCell ref="CV76:CZ76"/>
    <mergeCell ref="A77:B77"/>
    <mergeCell ref="C77:F77"/>
    <mergeCell ref="G77:J77"/>
    <mergeCell ref="K77:O77"/>
    <mergeCell ref="P77:V77"/>
    <mergeCell ref="W77:AE77"/>
    <mergeCell ref="AF77:AN77"/>
    <mergeCell ref="AO77:AP77"/>
    <mergeCell ref="AQ77:AS77"/>
    <mergeCell ref="AT77:AU77"/>
    <mergeCell ref="AV77:AW77"/>
    <mergeCell ref="AX77:AY77"/>
    <mergeCell ref="AZ77:BA77"/>
    <mergeCell ref="BB77:BC77"/>
    <mergeCell ref="BD77:BE77"/>
    <mergeCell ref="BF77:BG77"/>
    <mergeCell ref="BH77:BI77"/>
    <mergeCell ref="BJ77:BK77"/>
    <mergeCell ref="BL77:BM77"/>
    <mergeCell ref="BN77:BQ77"/>
    <mergeCell ref="BR77:BS77"/>
    <mergeCell ref="BT77:BU77"/>
    <mergeCell ref="BV77:BW77"/>
    <mergeCell ref="BX77:CC77"/>
    <mergeCell ref="CD77:CE77"/>
    <mergeCell ref="CF77:CU77"/>
    <mergeCell ref="CV77:CZ77"/>
    <mergeCell ref="A78:B78"/>
    <mergeCell ref="C78:F78"/>
    <mergeCell ref="G78:J78"/>
    <mergeCell ref="K78:O78"/>
    <mergeCell ref="P78:V78"/>
    <mergeCell ref="W78:AE78"/>
    <mergeCell ref="AF78:AN78"/>
    <mergeCell ref="AO78:AP78"/>
    <mergeCell ref="AQ78:AS78"/>
    <mergeCell ref="AT78:AU78"/>
    <mergeCell ref="AV78:AW78"/>
    <mergeCell ref="AX78:AY78"/>
    <mergeCell ref="AZ78:BA78"/>
    <mergeCell ref="BB78:BC78"/>
    <mergeCell ref="BD78:BE78"/>
    <mergeCell ref="BF78:BG78"/>
    <mergeCell ref="BH78:BI78"/>
    <mergeCell ref="BJ78:BK78"/>
    <mergeCell ref="BL78:BM78"/>
    <mergeCell ref="BN78:BQ78"/>
    <mergeCell ref="BR78:BS78"/>
    <mergeCell ref="BT78:BU78"/>
    <mergeCell ref="BV78:BW78"/>
    <mergeCell ref="BX78:CC78"/>
    <mergeCell ref="CD78:CE78"/>
    <mergeCell ref="CF78:CU78"/>
    <mergeCell ref="CV78:CZ78"/>
    <mergeCell ref="A79:B79"/>
    <mergeCell ref="C79:F79"/>
    <mergeCell ref="G79:J79"/>
    <mergeCell ref="K79:O79"/>
    <mergeCell ref="P79:V79"/>
    <mergeCell ref="W79:AE79"/>
    <mergeCell ref="AF79:AN79"/>
    <mergeCell ref="AO79:AP79"/>
    <mergeCell ref="AQ79:AS79"/>
    <mergeCell ref="AT79:AU79"/>
    <mergeCell ref="AV79:AW79"/>
    <mergeCell ref="AX79:AY79"/>
    <mergeCell ref="AZ79:BA79"/>
    <mergeCell ref="BB79:BC79"/>
    <mergeCell ref="BD79:BE79"/>
    <mergeCell ref="BF79:BG79"/>
    <mergeCell ref="BH79:BI79"/>
    <mergeCell ref="BJ79:BK79"/>
    <mergeCell ref="BL79:BM79"/>
    <mergeCell ref="BN79:BQ79"/>
    <mergeCell ref="BR79:BS79"/>
    <mergeCell ref="BT79:BU79"/>
    <mergeCell ref="BV79:BW79"/>
    <mergeCell ref="BX79:CC79"/>
    <mergeCell ref="CD79:CE79"/>
    <mergeCell ref="CF79:CU79"/>
    <mergeCell ref="CV79:CZ79"/>
    <mergeCell ref="A80:B80"/>
    <mergeCell ref="C80:F80"/>
    <mergeCell ref="G80:J80"/>
    <mergeCell ref="K80:O80"/>
    <mergeCell ref="P80:V80"/>
    <mergeCell ref="W80:AE80"/>
    <mergeCell ref="AF80:AN80"/>
    <mergeCell ref="AO80:AP80"/>
    <mergeCell ref="AQ80:AS80"/>
    <mergeCell ref="AT80:AU80"/>
    <mergeCell ref="AV80:AW80"/>
    <mergeCell ref="AX80:AY80"/>
    <mergeCell ref="AZ80:BA80"/>
    <mergeCell ref="BB80:BC80"/>
    <mergeCell ref="BD80:BE80"/>
    <mergeCell ref="BF80:BG80"/>
    <mergeCell ref="BH80:BI80"/>
    <mergeCell ref="BJ80:BK80"/>
    <mergeCell ref="BL80:BM80"/>
    <mergeCell ref="BN80:BQ80"/>
    <mergeCell ref="BR80:BS80"/>
    <mergeCell ref="BT80:BU80"/>
    <mergeCell ref="BV80:BW80"/>
    <mergeCell ref="BX80:CC80"/>
    <mergeCell ref="CD80:CE80"/>
    <mergeCell ref="CF80:CU80"/>
    <mergeCell ref="CV80:CZ80"/>
    <mergeCell ref="A81:B81"/>
    <mergeCell ref="C81:F81"/>
    <mergeCell ref="G81:J81"/>
    <mergeCell ref="K81:O81"/>
    <mergeCell ref="P81:V81"/>
    <mergeCell ref="W81:AE81"/>
    <mergeCell ref="AF81:AN81"/>
    <mergeCell ref="AO81:AP81"/>
    <mergeCell ref="AQ81:AS81"/>
    <mergeCell ref="AT81:AU81"/>
    <mergeCell ref="AV81:AW81"/>
    <mergeCell ref="AX81:AY81"/>
    <mergeCell ref="AZ81:BA81"/>
    <mergeCell ref="BB81:BC81"/>
    <mergeCell ref="BD81:BE81"/>
    <mergeCell ref="BF81:BG81"/>
    <mergeCell ref="BH81:BI81"/>
    <mergeCell ref="BJ81:BK81"/>
    <mergeCell ref="BL81:BM81"/>
    <mergeCell ref="BN81:BQ81"/>
    <mergeCell ref="BR81:BS81"/>
    <mergeCell ref="BT81:BU81"/>
    <mergeCell ref="BV81:BW81"/>
    <mergeCell ref="BX81:CC81"/>
    <mergeCell ref="CD81:CE81"/>
    <mergeCell ref="CF81:CU81"/>
    <mergeCell ref="CV81:CZ81"/>
    <mergeCell ref="A82:B82"/>
    <mergeCell ref="C82:F82"/>
    <mergeCell ref="G82:J82"/>
    <mergeCell ref="K82:O82"/>
    <mergeCell ref="P82:V82"/>
    <mergeCell ref="W82:AE82"/>
    <mergeCell ref="AF82:AN82"/>
    <mergeCell ref="AO82:AP82"/>
    <mergeCell ref="AQ82:AS82"/>
    <mergeCell ref="AT82:AU82"/>
    <mergeCell ref="AV82:AW82"/>
    <mergeCell ref="AX82:AY82"/>
    <mergeCell ref="AZ82:BA82"/>
    <mergeCell ref="BB82:BC82"/>
    <mergeCell ref="BD82:BE82"/>
    <mergeCell ref="BF82:BG82"/>
    <mergeCell ref="BH82:BI82"/>
    <mergeCell ref="BJ82:BK82"/>
    <mergeCell ref="BL82:BM82"/>
    <mergeCell ref="BN82:BQ82"/>
    <mergeCell ref="BR82:BS82"/>
    <mergeCell ref="BT82:BU82"/>
    <mergeCell ref="BV82:BW82"/>
    <mergeCell ref="BX82:CC82"/>
    <mergeCell ref="CD82:CE82"/>
    <mergeCell ref="CF82:CU82"/>
    <mergeCell ref="CV82:CZ82"/>
    <mergeCell ref="A83:B83"/>
    <mergeCell ref="C83:F83"/>
    <mergeCell ref="G83:J83"/>
    <mergeCell ref="K83:O83"/>
    <mergeCell ref="P83:V83"/>
    <mergeCell ref="W83:AE83"/>
    <mergeCell ref="AF83:AN83"/>
    <mergeCell ref="AO83:AP83"/>
    <mergeCell ref="AQ83:AS83"/>
    <mergeCell ref="AT83:AU83"/>
    <mergeCell ref="AV83:AW83"/>
    <mergeCell ref="AX83:AY83"/>
    <mergeCell ref="AZ83:BA83"/>
    <mergeCell ref="BB83:BC83"/>
    <mergeCell ref="BD83:BE83"/>
    <mergeCell ref="BF83:BG83"/>
    <mergeCell ref="BH83:BI83"/>
    <mergeCell ref="BJ83:BK83"/>
    <mergeCell ref="BL83:BM83"/>
    <mergeCell ref="BN83:BQ83"/>
    <mergeCell ref="BR83:BS83"/>
    <mergeCell ref="BT83:BU83"/>
    <mergeCell ref="BV83:BW83"/>
    <mergeCell ref="BX83:CC83"/>
    <mergeCell ref="CD83:CE83"/>
    <mergeCell ref="CF83:CU83"/>
    <mergeCell ref="CV83:CZ83"/>
    <mergeCell ref="A84:B84"/>
    <mergeCell ref="C84:F84"/>
    <mergeCell ref="G84:J84"/>
    <mergeCell ref="K84:O84"/>
    <mergeCell ref="P84:V84"/>
    <mergeCell ref="W84:AE84"/>
    <mergeCell ref="AF84:AN84"/>
    <mergeCell ref="AO84:AP84"/>
    <mergeCell ref="AQ84:AS84"/>
    <mergeCell ref="AT84:AU84"/>
    <mergeCell ref="AV84:AW84"/>
    <mergeCell ref="AX84:AY84"/>
    <mergeCell ref="AZ84:BA84"/>
    <mergeCell ref="BB84:BC84"/>
    <mergeCell ref="BD84:BE84"/>
    <mergeCell ref="BF84:BG84"/>
    <mergeCell ref="BH84:BI84"/>
    <mergeCell ref="BJ84:BK84"/>
    <mergeCell ref="BL84:BM84"/>
    <mergeCell ref="BN84:BQ84"/>
    <mergeCell ref="BR84:BS84"/>
    <mergeCell ref="BT84:BU84"/>
    <mergeCell ref="BV84:BW84"/>
    <mergeCell ref="BX84:CC84"/>
    <mergeCell ref="CD84:CE84"/>
    <mergeCell ref="CF84:CU84"/>
    <mergeCell ref="CV84:CZ84"/>
    <mergeCell ref="A85:B85"/>
    <mergeCell ref="C85:F85"/>
    <mergeCell ref="G85:J85"/>
    <mergeCell ref="K85:O85"/>
    <mergeCell ref="P85:V85"/>
    <mergeCell ref="W85:AE85"/>
    <mergeCell ref="AF85:AN85"/>
    <mergeCell ref="AO85:AP85"/>
    <mergeCell ref="AQ85:AS85"/>
    <mergeCell ref="AT85:AU85"/>
    <mergeCell ref="AV85:AW85"/>
    <mergeCell ref="AX85:AY85"/>
    <mergeCell ref="AZ85:BA85"/>
    <mergeCell ref="BB85:BC85"/>
    <mergeCell ref="BD85:BE85"/>
    <mergeCell ref="BF85:BG85"/>
    <mergeCell ref="BH85:BI85"/>
    <mergeCell ref="BJ85:BK85"/>
    <mergeCell ref="BL85:BM85"/>
    <mergeCell ref="BN85:BQ85"/>
    <mergeCell ref="BR85:BS85"/>
    <mergeCell ref="BT85:BU85"/>
    <mergeCell ref="BV85:BW85"/>
    <mergeCell ref="BX85:CC85"/>
    <mergeCell ref="CD85:CE85"/>
    <mergeCell ref="CF85:CU85"/>
    <mergeCell ref="CV85:CZ85"/>
    <mergeCell ref="A86:B86"/>
    <mergeCell ref="C86:F86"/>
    <mergeCell ref="G86:J86"/>
    <mergeCell ref="K86:O86"/>
    <mergeCell ref="P86:V86"/>
    <mergeCell ref="W86:AE86"/>
    <mergeCell ref="AF86:AN86"/>
    <mergeCell ref="AO86:AP86"/>
    <mergeCell ref="AQ86:AS86"/>
    <mergeCell ref="AT86:AU86"/>
    <mergeCell ref="AV86:AW86"/>
    <mergeCell ref="AX86:AY86"/>
    <mergeCell ref="AZ86:BA86"/>
    <mergeCell ref="BB86:BC86"/>
    <mergeCell ref="BD86:BE86"/>
    <mergeCell ref="BF86:BG86"/>
    <mergeCell ref="BH86:BI86"/>
    <mergeCell ref="BJ86:BK86"/>
    <mergeCell ref="BL86:BM86"/>
    <mergeCell ref="BN86:BQ86"/>
    <mergeCell ref="BR86:BS86"/>
    <mergeCell ref="BT86:BU86"/>
    <mergeCell ref="BV86:BW86"/>
    <mergeCell ref="BX86:CC86"/>
    <mergeCell ref="CD86:CE86"/>
    <mergeCell ref="CF86:CU86"/>
    <mergeCell ref="CV86:CZ86"/>
    <mergeCell ref="A87:B87"/>
    <mergeCell ref="C87:F87"/>
    <mergeCell ref="G87:J87"/>
    <mergeCell ref="K87:O87"/>
    <mergeCell ref="P87:V87"/>
    <mergeCell ref="W87:AE87"/>
    <mergeCell ref="AF87:AN87"/>
    <mergeCell ref="AO87:AP87"/>
    <mergeCell ref="AQ87:AS87"/>
    <mergeCell ref="AT87:AU87"/>
    <mergeCell ref="AV87:AW87"/>
    <mergeCell ref="AX87:AY87"/>
    <mergeCell ref="AZ87:BA87"/>
    <mergeCell ref="BB87:BC87"/>
    <mergeCell ref="BD87:BE87"/>
    <mergeCell ref="BF87:BG87"/>
    <mergeCell ref="BH87:BI87"/>
    <mergeCell ref="BJ87:BK87"/>
    <mergeCell ref="BL87:BM87"/>
    <mergeCell ref="BN87:BQ87"/>
    <mergeCell ref="BR87:BS87"/>
    <mergeCell ref="BT87:BU87"/>
    <mergeCell ref="BV87:BW87"/>
    <mergeCell ref="BX87:CC87"/>
    <mergeCell ref="CD87:CE87"/>
    <mergeCell ref="CF87:CU87"/>
    <mergeCell ref="CV87:CZ87"/>
    <mergeCell ref="A88:B88"/>
    <mergeCell ref="C88:F88"/>
    <mergeCell ref="G88:J88"/>
    <mergeCell ref="K88:O88"/>
    <mergeCell ref="P88:V88"/>
    <mergeCell ref="W88:AE88"/>
    <mergeCell ref="AF88:AN88"/>
    <mergeCell ref="AO88:AP88"/>
    <mergeCell ref="AQ88:AS88"/>
    <mergeCell ref="AT88:AU88"/>
    <mergeCell ref="AV88:AW88"/>
    <mergeCell ref="AX88:AY88"/>
    <mergeCell ref="AZ88:BA88"/>
    <mergeCell ref="BB88:BC88"/>
    <mergeCell ref="BD88:BE88"/>
    <mergeCell ref="BF88:BG88"/>
    <mergeCell ref="BH88:BI88"/>
    <mergeCell ref="BJ88:BK88"/>
    <mergeCell ref="BL88:BM88"/>
    <mergeCell ref="BN88:BQ88"/>
    <mergeCell ref="BR88:BS88"/>
    <mergeCell ref="BT88:BU88"/>
    <mergeCell ref="BV88:BW88"/>
    <mergeCell ref="BX88:CC88"/>
    <mergeCell ref="CD88:CE88"/>
    <mergeCell ref="CF88:CU88"/>
    <mergeCell ref="CV88:CZ88"/>
    <mergeCell ref="A89:B89"/>
    <mergeCell ref="C89:F89"/>
    <mergeCell ref="G89:J89"/>
    <mergeCell ref="K89:O89"/>
    <mergeCell ref="P89:V89"/>
    <mergeCell ref="W89:AE89"/>
    <mergeCell ref="AF89:AN89"/>
    <mergeCell ref="AO89:AP89"/>
    <mergeCell ref="AQ89:AS89"/>
    <mergeCell ref="AT89:AU89"/>
    <mergeCell ref="AV89:AW89"/>
    <mergeCell ref="AX89:AY89"/>
    <mergeCell ref="AZ89:BA89"/>
    <mergeCell ref="BB89:BC89"/>
    <mergeCell ref="BD89:BE89"/>
    <mergeCell ref="BF89:BG89"/>
    <mergeCell ref="BH89:BI89"/>
    <mergeCell ref="BJ89:BK89"/>
    <mergeCell ref="BL89:BM89"/>
    <mergeCell ref="BN89:BQ89"/>
    <mergeCell ref="BR89:BS89"/>
    <mergeCell ref="BT89:BU89"/>
    <mergeCell ref="BV89:BW89"/>
    <mergeCell ref="BX89:CC89"/>
    <mergeCell ref="CD89:CE89"/>
    <mergeCell ref="CF89:CU89"/>
    <mergeCell ref="CV89:CZ89"/>
    <mergeCell ref="A90:B90"/>
    <mergeCell ref="C90:F90"/>
    <mergeCell ref="G90:J90"/>
    <mergeCell ref="K90:O90"/>
    <mergeCell ref="P90:V90"/>
    <mergeCell ref="W90:AE90"/>
    <mergeCell ref="AF90:AN90"/>
    <mergeCell ref="AO90:AP90"/>
    <mergeCell ref="AQ90:AS90"/>
    <mergeCell ref="AT90:AU90"/>
    <mergeCell ref="AV90:AW90"/>
    <mergeCell ref="AX90:AY90"/>
    <mergeCell ref="AZ90:BA90"/>
    <mergeCell ref="BB90:BC90"/>
    <mergeCell ref="BD90:BE90"/>
    <mergeCell ref="BF90:BG90"/>
    <mergeCell ref="BH90:BI90"/>
    <mergeCell ref="BJ90:BK90"/>
    <mergeCell ref="BL90:BM90"/>
    <mergeCell ref="BN90:BQ90"/>
    <mergeCell ref="BR90:BS90"/>
    <mergeCell ref="BT90:BU90"/>
    <mergeCell ref="BV90:BW90"/>
    <mergeCell ref="BX90:CC90"/>
    <mergeCell ref="CD90:CE90"/>
    <mergeCell ref="CF90:CU90"/>
    <mergeCell ref="CV90:CZ90"/>
    <mergeCell ref="A91:B91"/>
    <mergeCell ref="C91:F91"/>
    <mergeCell ref="G91:J91"/>
    <mergeCell ref="K91:O91"/>
    <mergeCell ref="P91:V91"/>
    <mergeCell ref="W91:AE91"/>
    <mergeCell ref="AF91:AN91"/>
    <mergeCell ref="AO91:AP91"/>
    <mergeCell ref="AQ91:AS91"/>
    <mergeCell ref="AT91:AU91"/>
    <mergeCell ref="AV91:AW91"/>
    <mergeCell ref="AX91:AY91"/>
    <mergeCell ref="AZ91:BA91"/>
    <mergeCell ref="BB91:BC91"/>
    <mergeCell ref="BD91:BE91"/>
    <mergeCell ref="BF91:BG91"/>
    <mergeCell ref="BH91:BI91"/>
    <mergeCell ref="BJ91:BK91"/>
    <mergeCell ref="BL91:BM91"/>
    <mergeCell ref="BN91:BQ91"/>
    <mergeCell ref="BR91:BS91"/>
    <mergeCell ref="BT91:BU91"/>
    <mergeCell ref="BV91:BW91"/>
    <mergeCell ref="BX91:CC91"/>
    <mergeCell ref="CD91:CE91"/>
    <mergeCell ref="CF91:CU91"/>
    <mergeCell ref="CV91:CZ91"/>
    <mergeCell ref="A92:B92"/>
    <mergeCell ref="C92:F92"/>
    <mergeCell ref="G92:J92"/>
    <mergeCell ref="K92:O92"/>
    <mergeCell ref="P92:V92"/>
    <mergeCell ref="W92:AE92"/>
    <mergeCell ref="AF92:AN92"/>
    <mergeCell ref="AO92:AP92"/>
    <mergeCell ref="AQ92:AS92"/>
    <mergeCell ref="AT92:AU92"/>
    <mergeCell ref="AV92:AW92"/>
    <mergeCell ref="AX92:AY92"/>
    <mergeCell ref="AZ92:BA92"/>
    <mergeCell ref="BB92:BC92"/>
    <mergeCell ref="BD92:BE92"/>
    <mergeCell ref="BF92:BG92"/>
    <mergeCell ref="BH92:BI92"/>
    <mergeCell ref="BJ92:BK92"/>
    <mergeCell ref="BL92:BM92"/>
    <mergeCell ref="BN92:BQ92"/>
    <mergeCell ref="BR92:BS92"/>
    <mergeCell ref="BT92:BU92"/>
    <mergeCell ref="BV92:BW92"/>
    <mergeCell ref="BX92:CC92"/>
    <mergeCell ref="CD92:CE92"/>
    <mergeCell ref="CF92:CU92"/>
    <mergeCell ref="CV92:CZ92"/>
    <mergeCell ref="A93:B93"/>
    <mergeCell ref="C93:F93"/>
    <mergeCell ref="G93:J93"/>
    <mergeCell ref="K93:O93"/>
    <mergeCell ref="P93:V93"/>
    <mergeCell ref="W93:AE93"/>
    <mergeCell ref="AF93:AN93"/>
    <mergeCell ref="AO93:AP93"/>
    <mergeCell ref="AQ93:AS93"/>
    <mergeCell ref="AT93:AU93"/>
    <mergeCell ref="AV93:AW93"/>
    <mergeCell ref="AX93:AY93"/>
    <mergeCell ref="AZ93:BA93"/>
    <mergeCell ref="BB93:BC93"/>
    <mergeCell ref="BD93:BE93"/>
    <mergeCell ref="BF93:BG93"/>
    <mergeCell ref="BH93:BI93"/>
    <mergeCell ref="BJ93:BK93"/>
    <mergeCell ref="BL93:BM93"/>
    <mergeCell ref="BN93:BQ93"/>
    <mergeCell ref="BR93:BS93"/>
    <mergeCell ref="BT93:BU93"/>
    <mergeCell ref="BV93:BW93"/>
    <mergeCell ref="BX93:CC93"/>
    <mergeCell ref="CD93:CE93"/>
    <mergeCell ref="CF93:CU93"/>
    <mergeCell ref="CV93:CZ93"/>
    <mergeCell ref="A94:B94"/>
    <mergeCell ref="C94:F94"/>
    <mergeCell ref="G94:J94"/>
    <mergeCell ref="K94:O94"/>
    <mergeCell ref="P94:V94"/>
    <mergeCell ref="W94:AE94"/>
    <mergeCell ref="AF94:AN94"/>
    <mergeCell ref="AO94:AP94"/>
    <mergeCell ref="AQ94:AS94"/>
    <mergeCell ref="AT94:AU94"/>
    <mergeCell ref="AV94:AW94"/>
    <mergeCell ref="AX94:AY94"/>
    <mergeCell ref="AZ94:BA94"/>
    <mergeCell ref="BB94:BC94"/>
    <mergeCell ref="BD94:BE94"/>
    <mergeCell ref="BF94:BG94"/>
    <mergeCell ref="BH94:BI94"/>
    <mergeCell ref="BJ94:BK94"/>
    <mergeCell ref="BL94:BM94"/>
    <mergeCell ref="BN94:BQ94"/>
    <mergeCell ref="BR94:BS94"/>
    <mergeCell ref="BT94:BU94"/>
    <mergeCell ref="BV94:BW94"/>
    <mergeCell ref="BX94:CC94"/>
    <mergeCell ref="CD94:CE94"/>
    <mergeCell ref="CF94:CU94"/>
    <mergeCell ref="CV94:CZ94"/>
    <mergeCell ref="BJ95:BK95"/>
    <mergeCell ref="BL95:BM95"/>
    <mergeCell ref="CF95:CU95"/>
    <mergeCell ref="CV95:CZ95"/>
    <mergeCell ref="BN95:BQ95"/>
    <mergeCell ref="BR95:BS95"/>
    <mergeCell ref="BT95:BU95"/>
    <mergeCell ref="BV95:BW95"/>
    <mergeCell ref="BX95:CC95"/>
    <mergeCell ref="CD95:CE95"/>
    <mergeCell ref="A95:B95"/>
    <mergeCell ref="C95:F95"/>
    <mergeCell ref="G95:J95"/>
    <mergeCell ref="K95:O95"/>
    <mergeCell ref="P95:V95"/>
    <mergeCell ref="W95:AE95"/>
    <mergeCell ref="AF95:AN95"/>
    <mergeCell ref="AO95:AP95"/>
    <mergeCell ref="AQ95:AS95"/>
    <mergeCell ref="AT95:AU95"/>
    <mergeCell ref="AV95:AW95"/>
    <mergeCell ref="AX95:AY95"/>
    <mergeCell ref="AZ95:BA95"/>
    <mergeCell ref="BB95:BC95"/>
    <mergeCell ref="BD95:BE95"/>
    <mergeCell ref="BF95:BG95"/>
    <mergeCell ref="BH95:BI95"/>
  </mergeCells>
  <phoneticPr fontId="3"/>
  <pageMargins left="0.4" right="0.55000000000000004" top="0.43" bottom="0.54" header="0.21" footer="0.28000000000000003"/>
  <pageSetup paperSize="9" scale="42" orientation="landscape" horizontalDpi="4294967292" verticalDpi="4294967292"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Q72"/>
  <sheetViews>
    <sheetView zoomScaleNormal="100" workbookViewId="0"/>
  </sheetViews>
  <sheetFormatPr defaultColWidth="13" defaultRowHeight="13" x14ac:dyDescent="0.2"/>
  <cols>
    <col min="1" max="1" width="7" customWidth="1"/>
    <col min="2" max="2" width="8.6328125" customWidth="1"/>
    <col min="3" max="3" width="13" customWidth="1"/>
    <col min="4" max="4" width="3.36328125" customWidth="1"/>
    <col min="5" max="5" width="7" customWidth="1"/>
    <col min="6" max="6" width="10.6328125" customWidth="1"/>
    <col min="7" max="7" width="8.6328125" customWidth="1"/>
    <col min="8" max="8" width="13" customWidth="1"/>
    <col min="9" max="9" width="3.36328125" customWidth="1"/>
    <col min="10" max="10" width="7" customWidth="1"/>
    <col min="11" max="11" width="10.6328125" customWidth="1"/>
    <col min="12" max="12" width="7.453125" customWidth="1"/>
    <col min="13" max="13" width="13" customWidth="1"/>
    <col min="14" max="14" width="3.36328125" customWidth="1"/>
    <col min="15" max="15" width="7" customWidth="1"/>
    <col min="16" max="16" width="10.6328125" customWidth="1"/>
    <col min="17" max="17" width="8.6328125" customWidth="1"/>
  </cols>
  <sheetData>
    <row r="1" spans="1:17" x14ac:dyDescent="0.2">
      <c r="A1" t="s">
        <v>0</v>
      </c>
      <c r="D1" t="s">
        <v>1</v>
      </c>
      <c r="I1" t="s">
        <v>3</v>
      </c>
      <c r="N1" t="s">
        <v>122</v>
      </c>
    </row>
    <row r="2" spans="1:17" ht="13.5" thickBot="1" x14ac:dyDescent="0.25">
      <c r="A2" s="1" t="s">
        <v>17</v>
      </c>
      <c r="B2" s="1" t="s">
        <v>48</v>
      </c>
      <c r="D2" s="1" t="s">
        <v>20</v>
      </c>
      <c r="E2" s="1" t="s">
        <v>17</v>
      </c>
      <c r="F2" s="4" t="s">
        <v>2</v>
      </c>
      <c r="G2" s="4" t="s">
        <v>48</v>
      </c>
      <c r="I2" s="4" t="s">
        <v>20</v>
      </c>
      <c r="J2" s="4" t="s">
        <v>17</v>
      </c>
      <c r="K2" s="4" t="s">
        <v>2</v>
      </c>
      <c r="L2" s="4" t="s">
        <v>4</v>
      </c>
      <c r="N2" s="4" t="s">
        <v>20</v>
      </c>
      <c r="O2" s="4" t="s">
        <v>17</v>
      </c>
      <c r="P2" s="4" t="s">
        <v>2</v>
      </c>
      <c r="Q2" s="4" t="s">
        <v>48</v>
      </c>
    </row>
    <row r="3" spans="1:17" ht="13.5" thickTop="1" x14ac:dyDescent="0.2">
      <c r="A3">
        <f>JOC10_12入力シート!AZ26</f>
        <v>0</v>
      </c>
      <c r="B3" s="3">
        <f>JOC10_12入力シート!P26</f>
        <v>0</v>
      </c>
      <c r="D3">
        <f>JOC10_12入力シート!BB26</f>
        <v>0</v>
      </c>
      <c r="E3">
        <f>JOC10_12入力シート!BD26</f>
        <v>0</v>
      </c>
      <c r="F3" t="str">
        <f>D3&amp;E3</f>
        <v>00</v>
      </c>
      <c r="G3" s="3">
        <f>JOC10_12入力シート!P26</f>
        <v>0</v>
      </c>
      <c r="I3">
        <f>JOC10_12入力シート!BF26</f>
        <v>0</v>
      </c>
      <c r="J3">
        <f>JOC10_12入力シート!BH26</f>
        <v>0</v>
      </c>
      <c r="K3" t="str">
        <f>I3&amp;J3</f>
        <v>00</v>
      </c>
      <c r="L3" s="3">
        <f>JOC10_12入力シート!P26</f>
        <v>0</v>
      </c>
      <c r="N3" t="str">
        <f>JOC10_12入力シート!BJ26</f>
        <v>A</v>
      </c>
      <c r="O3">
        <f>JOC10_12入力シート!BL26</f>
        <v>0</v>
      </c>
      <c r="P3" t="str">
        <f>N3&amp;O3</f>
        <v>A0</v>
      </c>
      <c r="Q3" s="3">
        <f>JOC10_12入力シート!P26</f>
        <v>0</v>
      </c>
    </row>
    <row r="4" spans="1:17" x14ac:dyDescent="0.2">
      <c r="A4">
        <f>JOC10_12入力シート!AZ27</f>
        <v>0</v>
      </c>
      <c r="B4" s="3">
        <f>JOC10_12入力シート!P27</f>
        <v>0</v>
      </c>
      <c r="D4">
        <f>JOC10_12入力シート!BB27</f>
        <v>0</v>
      </c>
      <c r="E4">
        <f>JOC10_12入力シート!BD27</f>
        <v>0</v>
      </c>
      <c r="F4" t="str">
        <f>D4&amp;E4</f>
        <v>00</v>
      </c>
      <c r="G4" s="3">
        <f>JOC10_12入力シート!P27</f>
        <v>0</v>
      </c>
      <c r="I4">
        <f>JOC10_12入力シート!BF27</f>
        <v>0</v>
      </c>
      <c r="J4">
        <f>JOC10_12入力シート!BH27</f>
        <v>0</v>
      </c>
      <c r="K4" t="str">
        <f>I4&amp;J4</f>
        <v>00</v>
      </c>
      <c r="L4" s="3">
        <f>JOC10_12入力シート!P27</f>
        <v>0</v>
      </c>
      <c r="N4" t="str">
        <f>JOC10_12入力シート!BJ27</f>
        <v>A</v>
      </c>
      <c r="O4">
        <f>JOC10_12入力シート!BL27</f>
        <v>0</v>
      </c>
      <c r="P4" t="str">
        <f>N4&amp;O4</f>
        <v>A0</v>
      </c>
      <c r="Q4" s="3">
        <f>JOC10_12入力シート!P27</f>
        <v>0</v>
      </c>
    </row>
    <row r="5" spans="1:17" x14ac:dyDescent="0.2">
      <c r="A5">
        <f>JOC10_12入力シート!AZ28</f>
        <v>0</v>
      </c>
      <c r="B5" s="3">
        <f>JOC10_12入力シート!P28</f>
        <v>0</v>
      </c>
      <c r="D5">
        <f>JOC10_12入力シート!BB28</f>
        <v>0</v>
      </c>
      <c r="E5">
        <f>JOC10_12入力シート!BD28</f>
        <v>0</v>
      </c>
      <c r="F5" t="str">
        <f t="shared" ref="F5:F68" si="0">D5&amp;E5</f>
        <v>00</v>
      </c>
      <c r="G5" s="3">
        <f>JOC10_12入力シート!P28</f>
        <v>0</v>
      </c>
      <c r="I5">
        <f>JOC10_12入力シート!BF28</f>
        <v>0</v>
      </c>
      <c r="J5">
        <f>JOC10_12入力シート!BH28</f>
        <v>0</v>
      </c>
      <c r="K5" t="str">
        <f t="shared" ref="K5:K68" si="1">I5&amp;J5</f>
        <v>00</v>
      </c>
      <c r="L5" s="3">
        <f>JOC10_12入力シート!P28</f>
        <v>0</v>
      </c>
      <c r="N5" t="str">
        <f>JOC10_12入力シート!BJ28</f>
        <v>A</v>
      </c>
      <c r="O5">
        <f>JOC10_12入力シート!BL28</f>
        <v>0</v>
      </c>
      <c r="P5" t="str">
        <f t="shared" ref="P5:P68" si="2">N5&amp;O5</f>
        <v>A0</v>
      </c>
      <c r="Q5" s="3">
        <f>JOC10_12入力シート!P28</f>
        <v>0</v>
      </c>
    </row>
    <row r="6" spans="1:17" x14ac:dyDescent="0.2">
      <c r="A6">
        <f>JOC10_12入力シート!AZ29</f>
        <v>0</v>
      </c>
      <c r="B6" s="3">
        <f>JOC10_12入力シート!P29</f>
        <v>0</v>
      </c>
      <c r="D6">
        <f>JOC10_12入力シート!BB29</f>
        <v>0</v>
      </c>
      <c r="E6">
        <f>JOC10_12入力シート!BD29</f>
        <v>0</v>
      </c>
      <c r="F6" t="str">
        <f t="shared" si="0"/>
        <v>00</v>
      </c>
      <c r="G6" s="3">
        <f>JOC10_12入力シート!P29</f>
        <v>0</v>
      </c>
      <c r="I6">
        <f>JOC10_12入力シート!BF29</f>
        <v>0</v>
      </c>
      <c r="J6">
        <f>JOC10_12入力シート!BH29</f>
        <v>0</v>
      </c>
      <c r="K6" t="str">
        <f t="shared" si="1"/>
        <v>00</v>
      </c>
      <c r="L6" s="3">
        <f>JOC10_12入力シート!P29</f>
        <v>0</v>
      </c>
      <c r="N6" t="str">
        <f>JOC10_12入力シート!BJ29</f>
        <v>A</v>
      </c>
      <c r="O6">
        <f>JOC10_12入力シート!BL29</f>
        <v>0</v>
      </c>
      <c r="P6" t="str">
        <f t="shared" si="2"/>
        <v>A0</v>
      </c>
      <c r="Q6" s="3">
        <f>JOC10_12入力シート!P29</f>
        <v>0</v>
      </c>
    </row>
    <row r="7" spans="1:17" x14ac:dyDescent="0.2">
      <c r="A7">
        <f>JOC10_12入力シート!AZ30</f>
        <v>0</v>
      </c>
      <c r="B7" s="3">
        <f>JOC10_12入力シート!P30</f>
        <v>0</v>
      </c>
      <c r="D7">
        <f>JOC10_12入力シート!BB30</f>
        <v>0</v>
      </c>
      <c r="E7">
        <f>JOC10_12入力シート!BD30</f>
        <v>0</v>
      </c>
      <c r="F7" t="str">
        <f t="shared" si="0"/>
        <v>00</v>
      </c>
      <c r="G7" s="3">
        <f>JOC10_12入力シート!P30</f>
        <v>0</v>
      </c>
      <c r="I7">
        <f>JOC10_12入力シート!BF30</f>
        <v>0</v>
      </c>
      <c r="J7">
        <f>JOC10_12入力シート!BH30</f>
        <v>0</v>
      </c>
      <c r="K7" t="str">
        <f t="shared" si="1"/>
        <v>00</v>
      </c>
      <c r="L7" s="3">
        <f>JOC10_12入力シート!P30</f>
        <v>0</v>
      </c>
      <c r="N7" t="str">
        <f>JOC10_12入力シート!BJ30</f>
        <v>A</v>
      </c>
      <c r="O7">
        <f>JOC10_12入力シート!BL30</f>
        <v>0</v>
      </c>
      <c r="P7" t="str">
        <f t="shared" si="2"/>
        <v>A0</v>
      </c>
      <c r="Q7" s="3">
        <f>JOC10_12入力シート!P30</f>
        <v>0</v>
      </c>
    </row>
    <row r="8" spans="1:17" x14ac:dyDescent="0.2">
      <c r="A8">
        <f>JOC10_12入力シート!AZ31</f>
        <v>0</v>
      </c>
      <c r="B8" s="3">
        <f>JOC10_12入力シート!P31</f>
        <v>0</v>
      </c>
      <c r="D8">
        <f>JOC10_12入力シート!BB31</f>
        <v>0</v>
      </c>
      <c r="E8">
        <f>JOC10_12入力シート!BD31</f>
        <v>0</v>
      </c>
      <c r="F8" t="str">
        <f t="shared" si="0"/>
        <v>00</v>
      </c>
      <c r="G8" s="3">
        <f>JOC10_12入力シート!P31</f>
        <v>0</v>
      </c>
      <c r="I8">
        <f>JOC10_12入力シート!BF31</f>
        <v>0</v>
      </c>
      <c r="J8">
        <f>JOC10_12入力シート!BH31</f>
        <v>0</v>
      </c>
      <c r="K8" t="str">
        <f t="shared" si="1"/>
        <v>00</v>
      </c>
      <c r="L8" s="3">
        <f>JOC10_12入力シート!P31</f>
        <v>0</v>
      </c>
      <c r="N8" t="str">
        <f>JOC10_12入力シート!BJ31</f>
        <v>A</v>
      </c>
      <c r="O8">
        <f>JOC10_12入力シート!BL31</f>
        <v>0</v>
      </c>
      <c r="P8" t="str">
        <f t="shared" si="2"/>
        <v>A0</v>
      </c>
      <c r="Q8" s="3">
        <f>JOC10_12入力シート!P31</f>
        <v>0</v>
      </c>
    </row>
    <row r="9" spans="1:17" x14ac:dyDescent="0.2">
      <c r="A9">
        <f>JOC10_12入力シート!AZ32</f>
        <v>0</v>
      </c>
      <c r="B9" s="3">
        <f>JOC10_12入力シート!P32</f>
        <v>0</v>
      </c>
      <c r="D9">
        <f>JOC10_12入力シート!BB32</f>
        <v>0</v>
      </c>
      <c r="E9">
        <f>JOC10_12入力シート!BD32</f>
        <v>0</v>
      </c>
      <c r="F9" t="str">
        <f t="shared" si="0"/>
        <v>00</v>
      </c>
      <c r="G9" s="3">
        <f>JOC10_12入力シート!P32</f>
        <v>0</v>
      </c>
      <c r="I9">
        <f>JOC10_12入力シート!BF32</f>
        <v>0</v>
      </c>
      <c r="J9">
        <f>JOC10_12入力シート!BH32</f>
        <v>0</v>
      </c>
      <c r="K9" t="str">
        <f t="shared" si="1"/>
        <v>00</v>
      </c>
      <c r="L9" s="3">
        <f>JOC10_12入力シート!P32</f>
        <v>0</v>
      </c>
      <c r="N9" t="str">
        <f>JOC10_12入力シート!BJ32</f>
        <v>A</v>
      </c>
      <c r="O9">
        <f>JOC10_12入力シート!BL32</f>
        <v>0</v>
      </c>
      <c r="P9" t="str">
        <f t="shared" si="2"/>
        <v>A0</v>
      </c>
      <c r="Q9" s="3">
        <f>JOC10_12入力シート!P32</f>
        <v>0</v>
      </c>
    </row>
    <row r="10" spans="1:17" x14ac:dyDescent="0.2">
      <c r="A10">
        <f>JOC10_12入力シート!AZ33</f>
        <v>0</v>
      </c>
      <c r="B10" s="3">
        <f>JOC10_12入力シート!P33</f>
        <v>0</v>
      </c>
      <c r="D10">
        <f>JOC10_12入力シート!BB33</f>
        <v>0</v>
      </c>
      <c r="E10">
        <f>JOC10_12入力シート!BD33</f>
        <v>0</v>
      </c>
      <c r="F10" t="str">
        <f t="shared" si="0"/>
        <v>00</v>
      </c>
      <c r="G10" s="3">
        <f>JOC10_12入力シート!P33</f>
        <v>0</v>
      </c>
      <c r="I10">
        <f>JOC10_12入力シート!BF33</f>
        <v>0</v>
      </c>
      <c r="J10">
        <f>JOC10_12入力シート!BH33</f>
        <v>0</v>
      </c>
      <c r="K10" t="str">
        <f t="shared" si="1"/>
        <v>00</v>
      </c>
      <c r="L10" s="3">
        <f>JOC10_12入力シート!P33</f>
        <v>0</v>
      </c>
      <c r="N10" t="str">
        <f>JOC10_12入力シート!BJ33</f>
        <v>A</v>
      </c>
      <c r="O10">
        <f>JOC10_12入力シート!BL33</f>
        <v>0</v>
      </c>
      <c r="P10" t="str">
        <f t="shared" si="2"/>
        <v>A0</v>
      </c>
      <c r="Q10" s="3">
        <f>JOC10_12入力シート!P33</f>
        <v>0</v>
      </c>
    </row>
    <row r="11" spans="1:17" x14ac:dyDescent="0.2">
      <c r="A11">
        <f>JOC10_12入力シート!AZ34</f>
        <v>0</v>
      </c>
      <c r="B11" s="3">
        <f>JOC10_12入力シート!P34</f>
        <v>0</v>
      </c>
      <c r="D11">
        <f>JOC10_12入力シート!BB34</f>
        <v>0</v>
      </c>
      <c r="E11">
        <f>JOC10_12入力シート!BD34</f>
        <v>0</v>
      </c>
      <c r="F11" t="str">
        <f t="shared" si="0"/>
        <v>00</v>
      </c>
      <c r="G11" s="3">
        <f>JOC10_12入力シート!P34</f>
        <v>0</v>
      </c>
      <c r="I11">
        <f>JOC10_12入力シート!BF34</f>
        <v>0</v>
      </c>
      <c r="J11">
        <f>JOC10_12入力シート!BH34</f>
        <v>0</v>
      </c>
      <c r="K11" t="str">
        <f t="shared" si="1"/>
        <v>00</v>
      </c>
      <c r="L11" s="3">
        <f>JOC10_12入力シート!P34</f>
        <v>0</v>
      </c>
      <c r="N11" t="str">
        <f>JOC10_12入力シート!BJ34</f>
        <v>A</v>
      </c>
      <c r="O11">
        <f>JOC10_12入力シート!BL34</f>
        <v>0</v>
      </c>
      <c r="P11" t="str">
        <f t="shared" si="2"/>
        <v>A0</v>
      </c>
      <c r="Q11" s="3">
        <f>JOC10_12入力シート!P34</f>
        <v>0</v>
      </c>
    </row>
    <row r="12" spans="1:17" x14ac:dyDescent="0.2">
      <c r="A12">
        <f>JOC10_12入力シート!AZ35</f>
        <v>0</v>
      </c>
      <c r="B12" s="3">
        <f>JOC10_12入力シート!P35</f>
        <v>0</v>
      </c>
      <c r="D12">
        <f>JOC10_12入力シート!BB35</f>
        <v>0</v>
      </c>
      <c r="E12">
        <f>JOC10_12入力シート!BD35</f>
        <v>0</v>
      </c>
      <c r="F12" t="str">
        <f t="shared" si="0"/>
        <v>00</v>
      </c>
      <c r="G12" s="3">
        <f>JOC10_12入力シート!P35</f>
        <v>0</v>
      </c>
      <c r="I12">
        <f>JOC10_12入力シート!BF35</f>
        <v>0</v>
      </c>
      <c r="J12">
        <f>JOC10_12入力シート!BH35</f>
        <v>0</v>
      </c>
      <c r="K12" t="str">
        <f t="shared" si="1"/>
        <v>00</v>
      </c>
      <c r="L12" s="3">
        <f>JOC10_12入力シート!P35</f>
        <v>0</v>
      </c>
      <c r="N12" t="str">
        <f>JOC10_12入力シート!BJ35</f>
        <v>A</v>
      </c>
      <c r="O12">
        <f>JOC10_12入力シート!BL35</f>
        <v>0</v>
      </c>
      <c r="P12" t="str">
        <f t="shared" si="2"/>
        <v>A0</v>
      </c>
      <c r="Q12" s="3">
        <f>JOC10_12入力シート!P35</f>
        <v>0</v>
      </c>
    </row>
    <row r="13" spans="1:17" x14ac:dyDescent="0.2">
      <c r="A13">
        <f>JOC10_12入力シート!AZ36</f>
        <v>0</v>
      </c>
      <c r="B13" s="3">
        <f>JOC10_12入力シート!P36</f>
        <v>0</v>
      </c>
      <c r="D13">
        <f>JOC10_12入力シート!BB36</f>
        <v>0</v>
      </c>
      <c r="E13">
        <f>JOC10_12入力シート!BD36</f>
        <v>0</v>
      </c>
      <c r="F13" t="str">
        <f t="shared" si="0"/>
        <v>00</v>
      </c>
      <c r="G13" s="3">
        <f>JOC10_12入力シート!P36</f>
        <v>0</v>
      </c>
      <c r="I13">
        <f>JOC10_12入力シート!BF36</f>
        <v>0</v>
      </c>
      <c r="J13">
        <f>JOC10_12入力シート!BH36</f>
        <v>0</v>
      </c>
      <c r="K13" t="str">
        <f t="shared" si="1"/>
        <v>00</v>
      </c>
      <c r="L13" s="3">
        <f>JOC10_12入力シート!P36</f>
        <v>0</v>
      </c>
      <c r="N13" t="str">
        <f>JOC10_12入力シート!BJ36</f>
        <v>A</v>
      </c>
      <c r="O13">
        <f>JOC10_12入力シート!BL36</f>
        <v>0</v>
      </c>
      <c r="P13" t="str">
        <f t="shared" si="2"/>
        <v>A0</v>
      </c>
      <c r="Q13" s="3">
        <f>JOC10_12入力シート!P36</f>
        <v>0</v>
      </c>
    </row>
    <row r="14" spans="1:17" x14ac:dyDescent="0.2">
      <c r="A14">
        <f>JOC10_12入力シート!AZ37</f>
        <v>0</v>
      </c>
      <c r="B14" s="3">
        <f>JOC10_12入力シート!P37</f>
        <v>0</v>
      </c>
      <c r="D14">
        <f>JOC10_12入力シート!BB37</f>
        <v>0</v>
      </c>
      <c r="E14">
        <f>JOC10_12入力シート!BD37</f>
        <v>0</v>
      </c>
      <c r="F14" t="str">
        <f t="shared" si="0"/>
        <v>00</v>
      </c>
      <c r="G14" s="3">
        <f>JOC10_12入力シート!P37</f>
        <v>0</v>
      </c>
      <c r="I14">
        <f>JOC10_12入力シート!BF37</f>
        <v>0</v>
      </c>
      <c r="J14">
        <f>JOC10_12入力シート!BH37</f>
        <v>0</v>
      </c>
      <c r="K14" t="str">
        <f t="shared" si="1"/>
        <v>00</v>
      </c>
      <c r="L14" s="3">
        <f>JOC10_12入力シート!P37</f>
        <v>0</v>
      </c>
      <c r="N14" t="str">
        <f>JOC10_12入力シート!BJ37</f>
        <v>A</v>
      </c>
      <c r="O14">
        <f>JOC10_12入力シート!BL37</f>
        <v>0</v>
      </c>
      <c r="P14" t="str">
        <f t="shared" si="2"/>
        <v>A0</v>
      </c>
      <c r="Q14" s="3">
        <f>JOC10_12入力シート!P37</f>
        <v>0</v>
      </c>
    </row>
    <row r="15" spans="1:17" x14ac:dyDescent="0.2">
      <c r="A15">
        <f>JOC10_12入力シート!AZ38</f>
        <v>0</v>
      </c>
      <c r="B15" s="3">
        <f>JOC10_12入力シート!P38</f>
        <v>0</v>
      </c>
      <c r="D15">
        <f>JOC10_12入力シート!BB38</f>
        <v>0</v>
      </c>
      <c r="E15">
        <f>JOC10_12入力シート!BD38</f>
        <v>0</v>
      </c>
      <c r="F15" t="str">
        <f t="shared" si="0"/>
        <v>00</v>
      </c>
      <c r="G15" s="3">
        <f>JOC10_12入力シート!P38</f>
        <v>0</v>
      </c>
      <c r="I15">
        <f>JOC10_12入力シート!BF38</f>
        <v>0</v>
      </c>
      <c r="J15">
        <f>JOC10_12入力シート!BH38</f>
        <v>0</v>
      </c>
      <c r="K15" t="str">
        <f t="shared" si="1"/>
        <v>00</v>
      </c>
      <c r="L15" s="3">
        <f>JOC10_12入力シート!P38</f>
        <v>0</v>
      </c>
      <c r="N15" t="str">
        <f>JOC10_12入力シート!BJ38</f>
        <v>A</v>
      </c>
      <c r="O15">
        <f>JOC10_12入力シート!BL38</f>
        <v>0</v>
      </c>
      <c r="P15" t="str">
        <f t="shared" si="2"/>
        <v>A0</v>
      </c>
      <c r="Q15" s="3">
        <f>JOC10_12入力シート!P38</f>
        <v>0</v>
      </c>
    </row>
    <row r="16" spans="1:17" x14ac:dyDescent="0.2">
      <c r="A16">
        <f>JOC10_12入力シート!AZ39</f>
        <v>0</v>
      </c>
      <c r="B16" s="3">
        <f>JOC10_12入力シート!P39</f>
        <v>0</v>
      </c>
      <c r="D16">
        <f>JOC10_12入力シート!BB39</f>
        <v>0</v>
      </c>
      <c r="E16">
        <f>JOC10_12入力シート!BD39</f>
        <v>0</v>
      </c>
      <c r="F16" t="str">
        <f t="shared" si="0"/>
        <v>00</v>
      </c>
      <c r="G16" s="3">
        <f>JOC10_12入力シート!P39</f>
        <v>0</v>
      </c>
      <c r="I16">
        <f>JOC10_12入力シート!BF39</f>
        <v>0</v>
      </c>
      <c r="J16">
        <f>JOC10_12入力シート!BH39</f>
        <v>0</v>
      </c>
      <c r="K16" t="str">
        <f t="shared" si="1"/>
        <v>00</v>
      </c>
      <c r="L16" s="3">
        <f>JOC10_12入力シート!P39</f>
        <v>0</v>
      </c>
      <c r="N16" t="str">
        <f>JOC10_12入力シート!BJ39</f>
        <v>A</v>
      </c>
      <c r="O16">
        <f>JOC10_12入力シート!BL39</f>
        <v>0</v>
      </c>
      <c r="P16" t="str">
        <f t="shared" si="2"/>
        <v>A0</v>
      </c>
      <c r="Q16" s="3">
        <f>JOC10_12入力シート!P39</f>
        <v>0</v>
      </c>
    </row>
    <row r="17" spans="1:17" x14ac:dyDescent="0.2">
      <c r="A17">
        <f>JOC10_12入力シート!AZ40</f>
        <v>0</v>
      </c>
      <c r="B17" s="3">
        <f>JOC10_12入力シート!P40</f>
        <v>0</v>
      </c>
      <c r="D17">
        <f>JOC10_12入力シート!BB40</f>
        <v>0</v>
      </c>
      <c r="E17">
        <f>JOC10_12入力シート!BD40</f>
        <v>0</v>
      </c>
      <c r="F17" t="str">
        <f t="shared" si="0"/>
        <v>00</v>
      </c>
      <c r="G17" s="3">
        <f>JOC10_12入力シート!P40</f>
        <v>0</v>
      </c>
      <c r="I17">
        <f>JOC10_12入力シート!BF40</f>
        <v>0</v>
      </c>
      <c r="J17">
        <f>JOC10_12入力シート!BH40</f>
        <v>0</v>
      </c>
      <c r="K17" t="str">
        <f t="shared" si="1"/>
        <v>00</v>
      </c>
      <c r="L17" s="3">
        <f>JOC10_12入力シート!P40</f>
        <v>0</v>
      </c>
      <c r="N17" t="str">
        <f>JOC10_12入力シート!BJ40</f>
        <v>A</v>
      </c>
      <c r="O17">
        <f>JOC10_12入力シート!BL40</f>
        <v>0</v>
      </c>
      <c r="P17" t="str">
        <f t="shared" si="2"/>
        <v>A0</v>
      </c>
      <c r="Q17" s="3">
        <f>JOC10_12入力シート!P40</f>
        <v>0</v>
      </c>
    </row>
    <row r="18" spans="1:17" x14ac:dyDescent="0.2">
      <c r="A18">
        <f>JOC10_12入力シート!AZ41</f>
        <v>0</v>
      </c>
      <c r="B18" s="3">
        <f>JOC10_12入力シート!P41</f>
        <v>0</v>
      </c>
      <c r="D18">
        <f>JOC10_12入力シート!BB41</f>
        <v>0</v>
      </c>
      <c r="E18">
        <f>JOC10_12入力シート!BD41</f>
        <v>0</v>
      </c>
      <c r="F18" t="str">
        <f t="shared" si="0"/>
        <v>00</v>
      </c>
      <c r="G18" s="3">
        <f>JOC10_12入力シート!P41</f>
        <v>0</v>
      </c>
      <c r="I18">
        <f>JOC10_12入力シート!BF41</f>
        <v>0</v>
      </c>
      <c r="J18">
        <f>JOC10_12入力シート!BH41</f>
        <v>0</v>
      </c>
      <c r="K18" t="str">
        <f t="shared" si="1"/>
        <v>00</v>
      </c>
      <c r="L18" s="3">
        <f>JOC10_12入力シート!P41</f>
        <v>0</v>
      </c>
      <c r="N18" t="str">
        <f>JOC10_12入力シート!BJ41</f>
        <v>A</v>
      </c>
      <c r="O18">
        <f>JOC10_12入力シート!BL41</f>
        <v>0</v>
      </c>
      <c r="P18" t="str">
        <f t="shared" si="2"/>
        <v>A0</v>
      </c>
      <c r="Q18" s="3">
        <f>JOC10_12入力シート!P41</f>
        <v>0</v>
      </c>
    </row>
    <row r="19" spans="1:17" x14ac:dyDescent="0.2">
      <c r="A19">
        <f>JOC10_12入力シート!AZ42</f>
        <v>0</v>
      </c>
      <c r="B19" s="3">
        <f>JOC10_12入力シート!P42</f>
        <v>0</v>
      </c>
      <c r="D19">
        <f>JOC10_12入力シート!BB42</f>
        <v>0</v>
      </c>
      <c r="E19">
        <f>JOC10_12入力シート!BD42</f>
        <v>0</v>
      </c>
      <c r="F19" t="str">
        <f t="shared" si="0"/>
        <v>00</v>
      </c>
      <c r="G19" s="3">
        <f>JOC10_12入力シート!P42</f>
        <v>0</v>
      </c>
      <c r="I19">
        <f>JOC10_12入力シート!BF42</f>
        <v>0</v>
      </c>
      <c r="J19">
        <f>JOC10_12入力シート!BH42</f>
        <v>0</v>
      </c>
      <c r="K19" t="str">
        <f t="shared" si="1"/>
        <v>00</v>
      </c>
      <c r="L19" s="3">
        <f>JOC10_12入力シート!P42</f>
        <v>0</v>
      </c>
      <c r="N19" t="str">
        <f>JOC10_12入力シート!BJ42</f>
        <v>A</v>
      </c>
      <c r="O19">
        <f>JOC10_12入力シート!BL42</f>
        <v>0</v>
      </c>
      <c r="P19" t="str">
        <f t="shared" si="2"/>
        <v>A0</v>
      </c>
      <c r="Q19" s="3">
        <f>JOC10_12入力シート!P42</f>
        <v>0</v>
      </c>
    </row>
    <row r="20" spans="1:17" x14ac:dyDescent="0.2">
      <c r="A20">
        <f>JOC10_12入力シート!AZ43</f>
        <v>0</v>
      </c>
      <c r="B20" s="3">
        <f>JOC10_12入力シート!P43</f>
        <v>0</v>
      </c>
      <c r="D20">
        <f>JOC10_12入力シート!BB43</f>
        <v>0</v>
      </c>
      <c r="E20">
        <f>JOC10_12入力シート!BD43</f>
        <v>0</v>
      </c>
      <c r="F20" t="str">
        <f t="shared" si="0"/>
        <v>00</v>
      </c>
      <c r="G20" s="3">
        <f>JOC10_12入力シート!P43</f>
        <v>0</v>
      </c>
      <c r="I20">
        <f>JOC10_12入力シート!BF43</f>
        <v>0</v>
      </c>
      <c r="J20">
        <f>JOC10_12入力シート!BH43</f>
        <v>0</v>
      </c>
      <c r="K20" t="str">
        <f t="shared" si="1"/>
        <v>00</v>
      </c>
      <c r="L20" s="3">
        <f>JOC10_12入力シート!P43</f>
        <v>0</v>
      </c>
      <c r="N20" t="str">
        <f>JOC10_12入力シート!BJ43</f>
        <v>A</v>
      </c>
      <c r="O20">
        <f>JOC10_12入力シート!BL43</f>
        <v>0</v>
      </c>
      <c r="P20" t="str">
        <f t="shared" si="2"/>
        <v>A0</v>
      </c>
      <c r="Q20" s="3">
        <f>JOC10_12入力シート!P43</f>
        <v>0</v>
      </c>
    </row>
    <row r="21" spans="1:17" x14ac:dyDescent="0.2">
      <c r="A21">
        <f>JOC10_12入力シート!AZ44</f>
        <v>0</v>
      </c>
      <c r="B21" s="3">
        <f>JOC10_12入力シート!P44</f>
        <v>0</v>
      </c>
      <c r="D21">
        <f>JOC10_12入力シート!BB44</f>
        <v>0</v>
      </c>
      <c r="E21">
        <f>JOC10_12入力シート!BD44</f>
        <v>0</v>
      </c>
      <c r="F21" t="str">
        <f t="shared" si="0"/>
        <v>00</v>
      </c>
      <c r="G21" s="3">
        <f>JOC10_12入力シート!P44</f>
        <v>0</v>
      </c>
      <c r="I21">
        <f>JOC10_12入力シート!BF44</f>
        <v>0</v>
      </c>
      <c r="J21">
        <f>JOC10_12入力シート!BH44</f>
        <v>0</v>
      </c>
      <c r="K21" t="str">
        <f t="shared" si="1"/>
        <v>00</v>
      </c>
      <c r="L21" s="3">
        <f>JOC10_12入力シート!P44</f>
        <v>0</v>
      </c>
      <c r="N21" t="str">
        <f>JOC10_12入力シート!BJ44</f>
        <v>A</v>
      </c>
      <c r="O21">
        <f>JOC10_12入力シート!BL44</f>
        <v>0</v>
      </c>
      <c r="P21" t="str">
        <f t="shared" si="2"/>
        <v>A0</v>
      </c>
      <c r="Q21" s="3">
        <f>JOC10_12入力シート!P44</f>
        <v>0</v>
      </c>
    </row>
    <row r="22" spans="1:17" x14ac:dyDescent="0.2">
      <c r="A22">
        <f>JOC10_12入力シート!AZ45</f>
        <v>0</v>
      </c>
      <c r="B22" s="3">
        <f>JOC10_12入力シート!P45</f>
        <v>0</v>
      </c>
      <c r="D22">
        <f>JOC10_12入力シート!BB45</f>
        <v>0</v>
      </c>
      <c r="E22">
        <f>JOC10_12入力シート!BD45</f>
        <v>0</v>
      </c>
      <c r="F22" t="str">
        <f t="shared" si="0"/>
        <v>00</v>
      </c>
      <c r="G22" s="3">
        <f>JOC10_12入力シート!P45</f>
        <v>0</v>
      </c>
      <c r="I22">
        <f>JOC10_12入力シート!BF45</f>
        <v>0</v>
      </c>
      <c r="J22">
        <f>JOC10_12入力シート!BH45</f>
        <v>0</v>
      </c>
      <c r="K22" t="str">
        <f t="shared" si="1"/>
        <v>00</v>
      </c>
      <c r="L22" s="3">
        <f>JOC10_12入力シート!P45</f>
        <v>0</v>
      </c>
      <c r="N22" t="str">
        <f>JOC10_12入力シート!BJ45</f>
        <v>A</v>
      </c>
      <c r="O22">
        <f>JOC10_12入力シート!BL45</f>
        <v>0</v>
      </c>
      <c r="P22" t="str">
        <f t="shared" si="2"/>
        <v>A0</v>
      </c>
      <c r="Q22" s="3">
        <f>JOC10_12入力シート!P45</f>
        <v>0</v>
      </c>
    </row>
    <row r="23" spans="1:17" x14ac:dyDescent="0.2">
      <c r="A23">
        <f>JOC10_12入力シート!AZ46</f>
        <v>0</v>
      </c>
      <c r="B23" s="3">
        <f>JOC10_12入力シート!P46</f>
        <v>0</v>
      </c>
      <c r="D23">
        <f>JOC10_12入力シート!BB46</f>
        <v>0</v>
      </c>
      <c r="E23">
        <f>JOC10_12入力シート!BD46</f>
        <v>0</v>
      </c>
      <c r="F23" t="str">
        <f t="shared" si="0"/>
        <v>00</v>
      </c>
      <c r="G23" s="3">
        <f>JOC10_12入力シート!P46</f>
        <v>0</v>
      </c>
      <c r="I23">
        <f>JOC10_12入力シート!BF46</f>
        <v>0</v>
      </c>
      <c r="J23">
        <f>JOC10_12入力シート!BH46</f>
        <v>0</v>
      </c>
      <c r="K23" t="str">
        <f t="shared" si="1"/>
        <v>00</v>
      </c>
      <c r="L23" s="3">
        <f>JOC10_12入力シート!P46</f>
        <v>0</v>
      </c>
      <c r="N23" t="str">
        <f>JOC10_12入力シート!BJ46</f>
        <v>A</v>
      </c>
      <c r="O23">
        <f>JOC10_12入力シート!BL46</f>
        <v>0</v>
      </c>
      <c r="P23" t="str">
        <f t="shared" si="2"/>
        <v>A0</v>
      </c>
      <c r="Q23" s="3">
        <f>JOC10_12入力シート!P46</f>
        <v>0</v>
      </c>
    </row>
    <row r="24" spans="1:17" x14ac:dyDescent="0.2">
      <c r="A24">
        <f>JOC10_12入力シート!AZ47</f>
        <v>0</v>
      </c>
      <c r="B24" s="3">
        <f>JOC10_12入力シート!P47</f>
        <v>0</v>
      </c>
      <c r="D24">
        <f>JOC10_12入力シート!BB47</f>
        <v>0</v>
      </c>
      <c r="E24">
        <f>JOC10_12入力シート!BD47</f>
        <v>0</v>
      </c>
      <c r="F24" t="str">
        <f t="shared" si="0"/>
        <v>00</v>
      </c>
      <c r="G24" s="3">
        <f>JOC10_12入力シート!P47</f>
        <v>0</v>
      </c>
      <c r="I24">
        <f>JOC10_12入力シート!BF47</f>
        <v>0</v>
      </c>
      <c r="J24">
        <f>JOC10_12入力シート!BH47</f>
        <v>0</v>
      </c>
      <c r="K24" t="str">
        <f t="shared" si="1"/>
        <v>00</v>
      </c>
      <c r="L24" s="3">
        <f>JOC10_12入力シート!P47</f>
        <v>0</v>
      </c>
      <c r="N24" t="str">
        <f>JOC10_12入力シート!BJ47</f>
        <v>A</v>
      </c>
      <c r="O24">
        <f>JOC10_12入力シート!BL47</f>
        <v>0</v>
      </c>
      <c r="P24" t="str">
        <f t="shared" si="2"/>
        <v>A0</v>
      </c>
      <c r="Q24" s="3">
        <f>JOC10_12入力シート!P47</f>
        <v>0</v>
      </c>
    </row>
    <row r="25" spans="1:17" x14ac:dyDescent="0.2">
      <c r="A25">
        <f>JOC10_12入力シート!AZ48</f>
        <v>0</v>
      </c>
      <c r="B25" s="3">
        <f>JOC10_12入力シート!P48</f>
        <v>0</v>
      </c>
      <c r="D25">
        <f>JOC10_12入力シート!BB48</f>
        <v>0</v>
      </c>
      <c r="E25">
        <f>JOC10_12入力シート!BD48</f>
        <v>0</v>
      </c>
      <c r="F25" t="str">
        <f t="shared" si="0"/>
        <v>00</v>
      </c>
      <c r="G25" s="3">
        <f>JOC10_12入力シート!P48</f>
        <v>0</v>
      </c>
      <c r="I25">
        <f>JOC10_12入力シート!BF48</f>
        <v>0</v>
      </c>
      <c r="J25">
        <f>JOC10_12入力シート!BH48</f>
        <v>0</v>
      </c>
      <c r="K25" t="str">
        <f t="shared" si="1"/>
        <v>00</v>
      </c>
      <c r="L25" s="3">
        <f>JOC10_12入力シート!P48</f>
        <v>0</v>
      </c>
      <c r="N25" t="str">
        <f>JOC10_12入力シート!BJ48</f>
        <v>A</v>
      </c>
      <c r="O25">
        <f>JOC10_12入力シート!BL48</f>
        <v>0</v>
      </c>
      <c r="P25" t="str">
        <f t="shared" si="2"/>
        <v>A0</v>
      </c>
      <c r="Q25" s="3">
        <f>JOC10_12入力シート!P48</f>
        <v>0</v>
      </c>
    </row>
    <row r="26" spans="1:17" x14ac:dyDescent="0.2">
      <c r="A26">
        <f>JOC10_12入力シート!AZ49</f>
        <v>0</v>
      </c>
      <c r="B26" s="3">
        <f>JOC10_12入力シート!P49</f>
        <v>0</v>
      </c>
      <c r="D26">
        <f>JOC10_12入力シート!BB49</f>
        <v>0</v>
      </c>
      <c r="E26">
        <f>JOC10_12入力シート!BD49</f>
        <v>0</v>
      </c>
      <c r="F26" t="str">
        <f t="shared" si="0"/>
        <v>00</v>
      </c>
      <c r="G26" s="3">
        <f>JOC10_12入力シート!P49</f>
        <v>0</v>
      </c>
      <c r="I26">
        <f>JOC10_12入力シート!BF49</f>
        <v>0</v>
      </c>
      <c r="J26">
        <f>JOC10_12入力シート!BH49</f>
        <v>0</v>
      </c>
      <c r="K26" t="str">
        <f t="shared" si="1"/>
        <v>00</v>
      </c>
      <c r="L26" s="3">
        <f>JOC10_12入力シート!P49</f>
        <v>0</v>
      </c>
      <c r="N26" t="str">
        <f>JOC10_12入力シート!BJ49</f>
        <v>A</v>
      </c>
      <c r="O26">
        <f>JOC10_12入力シート!BL49</f>
        <v>0</v>
      </c>
      <c r="P26" t="str">
        <f t="shared" si="2"/>
        <v>A0</v>
      </c>
      <c r="Q26" s="3">
        <f>JOC10_12入力シート!P49</f>
        <v>0</v>
      </c>
    </row>
    <row r="27" spans="1:17" x14ac:dyDescent="0.2">
      <c r="A27">
        <f>JOC10_12入力シート!AZ50</f>
        <v>0</v>
      </c>
      <c r="B27" s="3">
        <f>JOC10_12入力シート!P50</f>
        <v>0</v>
      </c>
      <c r="D27">
        <f>JOC10_12入力シート!BB50</f>
        <v>0</v>
      </c>
      <c r="E27">
        <f>JOC10_12入力シート!BD50</f>
        <v>0</v>
      </c>
      <c r="F27" t="str">
        <f t="shared" si="0"/>
        <v>00</v>
      </c>
      <c r="G27" s="3">
        <f>JOC10_12入力シート!P50</f>
        <v>0</v>
      </c>
      <c r="I27">
        <f>JOC10_12入力シート!BF50</f>
        <v>0</v>
      </c>
      <c r="J27">
        <f>JOC10_12入力シート!BH50</f>
        <v>0</v>
      </c>
      <c r="K27" t="str">
        <f t="shared" si="1"/>
        <v>00</v>
      </c>
      <c r="L27" s="3">
        <f>JOC10_12入力シート!P50</f>
        <v>0</v>
      </c>
      <c r="N27" t="str">
        <f>JOC10_12入力シート!BJ50</f>
        <v>A</v>
      </c>
      <c r="O27">
        <f>JOC10_12入力シート!BL50</f>
        <v>0</v>
      </c>
      <c r="P27" t="str">
        <f t="shared" si="2"/>
        <v>A0</v>
      </c>
      <c r="Q27" s="3">
        <f>JOC10_12入力シート!P50</f>
        <v>0</v>
      </c>
    </row>
    <row r="28" spans="1:17" x14ac:dyDescent="0.2">
      <c r="A28">
        <f>JOC10_12入力シート!AZ51</f>
        <v>0</v>
      </c>
      <c r="B28" s="3">
        <f>JOC10_12入力シート!P51</f>
        <v>0</v>
      </c>
      <c r="D28">
        <f>JOC10_12入力シート!BB51</f>
        <v>0</v>
      </c>
      <c r="E28">
        <f>JOC10_12入力シート!BD51</f>
        <v>0</v>
      </c>
      <c r="F28" t="str">
        <f t="shared" si="0"/>
        <v>00</v>
      </c>
      <c r="G28" s="3">
        <f>JOC10_12入力シート!P51</f>
        <v>0</v>
      </c>
      <c r="I28">
        <f>JOC10_12入力シート!BF51</f>
        <v>0</v>
      </c>
      <c r="J28">
        <f>JOC10_12入力シート!BH51</f>
        <v>0</v>
      </c>
      <c r="K28" t="str">
        <f t="shared" si="1"/>
        <v>00</v>
      </c>
      <c r="L28" s="3">
        <f>JOC10_12入力シート!P51</f>
        <v>0</v>
      </c>
      <c r="N28" t="str">
        <f>JOC10_12入力シート!BJ51</f>
        <v>A</v>
      </c>
      <c r="O28">
        <f>JOC10_12入力シート!BL51</f>
        <v>0</v>
      </c>
      <c r="P28" t="str">
        <f t="shared" si="2"/>
        <v>A0</v>
      </c>
      <c r="Q28" s="3">
        <f>JOC10_12入力シート!P51</f>
        <v>0</v>
      </c>
    </row>
    <row r="29" spans="1:17" x14ac:dyDescent="0.2">
      <c r="A29">
        <f>JOC10_12入力シート!AZ52</f>
        <v>0</v>
      </c>
      <c r="B29" s="3">
        <f>JOC10_12入力シート!P52</f>
        <v>0</v>
      </c>
      <c r="D29">
        <f>JOC10_12入力シート!BB52</f>
        <v>0</v>
      </c>
      <c r="E29">
        <f>JOC10_12入力シート!BD52</f>
        <v>0</v>
      </c>
      <c r="F29" t="str">
        <f t="shared" si="0"/>
        <v>00</v>
      </c>
      <c r="G29" s="3">
        <f>JOC10_12入力シート!P52</f>
        <v>0</v>
      </c>
      <c r="I29">
        <f>JOC10_12入力シート!BF52</f>
        <v>0</v>
      </c>
      <c r="J29">
        <f>JOC10_12入力シート!BH52</f>
        <v>0</v>
      </c>
      <c r="K29" t="str">
        <f t="shared" si="1"/>
        <v>00</v>
      </c>
      <c r="L29" s="3">
        <f>JOC10_12入力シート!P52</f>
        <v>0</v>
      </c>
      <c r="N29" t="str">
        <f>JOC10_12入力シート!BJ52</f>
        <v>A</v>
      </c>
      <c r="O29">
        <f>JOC10_12入力シート!BL52</f>
        <v>0</v>
      </c>
      <c r="P29" t="str">
        <f t="shared" si="2"/>
        <v>A0</v>
      </c>
      <c r="Q29" s="3">
        <f>JOC10_12入力シート!P52</f>
        <v>0</v>
      </c>
    </row>
    <row r="30" spans="1:17" x14ac:dyDescent="0.2">
      <c r="A30">
        <f>JOC10_12入力シート!AZ53</f>
        <v>0</v>
      </c>
      <c r="B30" s="3">
        <f>JOC10_12入力シート!P53</f>
        <v>0</v>
      </c>
      <c r="D30">
        <f>JOC10_12入力シート!BB53</f>
        <v>0</v>
      </c>
      <c r="E30">
        <f>JOC10_12入力シート!BD53</f>
        <v>0</v>
      </c>
      <c r="F30" t="str">
        <f t="shared" si="0"/>
        <v>00</v>
      </c>
      <c r="G30" s="3">
        <f>JOC10_12入力シート!P53</f>
        <v>0</v>
      </c>
      <c r="I30">
        <f>JOC10_12入力シート!BF53</f>
        <v>0</v>
      </c>
      <c r="J30">
        <f>JOC10_12入力シート!BH53</f>
        <v>0</v>
      </c>
      <c r="K30" t="str">
        <f t="shared" si="1"/>
        <v>00</v>
      </c>
      <c r="L30" s="3">
        <f>JOC10_12入力シート!P53</f>
        <v>0</v>
      </c>
      <c r="N30" t="str">
        <f>JOC10_12入力シート!BJ53</f>
        <v>A</v>
      </c>
      <c r="O30">
        <f>JOC10_12入力シート!BL53</f>
        <v>0</v>
      </c>
      <c r="P30" t="str">
        <f t="shared" si="2"/>
        <v>A0</v>
      </c>
      <c r="Q30" s="3">
        <f>JOC10_12入力シート!P53</f>
        <v>0</v>
      </c>
    </row>
    <row r="31" spans="1:17" x14ac:dyDescent="0.2">
      <c r="A31">
        <f>JOC10_12入力シート!AZ54</f>
        <v>0</v>
      </c>
      <c r="B31" s="3">
        <f>JOC10_12入力シート!P54</f>
        <v>0</v>
      </c>
      <c r="D31">
        <f>JOC10_12入力シート!BB54</f>
        <v>0</v>
      </c>
      <c r="E31">
        <f>JOC10_12入力シート!BD54</f>
        <v>0</v>
      </c>
      <c r="F31" t="str">
        <f t="shared" si="0"/>
        <v>00</v>
      </c>
      <c r="G31" s="3">
        <f>JOC10_12入力シート!P54</f>
        <v>0</v>
      </c>
      <c r="I31">
        <f>JOC10_12入力シート!BF54</f>
        <v>0</v>
      </c>
      <c r="J31">
        <f>JOC10_12入力シート!BH54</f>
        <v>0</v>
      </c>
      <c r="K31" t="str">
        <f t="shared" si="1"/>
        <v>00</v>
      </c>
      <c r="L31" s="3">
        <f>JOC10_12入力シート!P54</f>
        <v>0</v>
      </c>
      <c r="N31" t="str">
        <f>JOC10_12入力シート!BJ54</f>
        <v>A</v>
      </c>
      <c r="O31">
        <f>JOC10_12入力シート!BL54</f>
        <v>0</v>
      </c>
      <c r="P31" t="str">
        <f t="shared" si="2"/>
        <v>A0</v>
      </c>
      <c r="Q31" s="3">
        <f>JOC10_12入力シート!P54</f>
        <v>0</v>
      </c>
    </row>
    <row r="32" spans="1:17" x14ac:dyDescent="0.2">
      <c r="A32">
        <f>JOC10_12入力シート!AZ55</f>
        <v>0</v>
      </c>
      <c r="B32" s="3">
        <f>JOC10_12入力シート!P55</f>
        <v>0</v>
      </c>
      <c r="D32">
        <f>JOC10_12入力シート!BB55</f>
        <v>0</v>
      </c>
      <c r="E32">
        <f>JOC10_12入力シート!BD55</f>
        <v>0</v>
      </c>
      <c r="F32" t="str">
        <f t="shared" si="0"/>
        <v>00</v>
      </c>
      <c r="G32" s="3">
        <f>JOC10_12入力シート!P55</f>
        <v>0</v>
      </c>
      <c r="I32">
        <f>JOC10_12入力シート!BF55</f>
        <v>0</v>
      </c>
      <c r="J32">
        <f>JOC10_12入力シート!BH55</f>
        <v>0</v>
      </c>
      <c r="K32" t="str">
        <f t="shared" si="1"/>
        <v>00</v>
      </c>
      <c r="L32" s="3">
        <f>JOC10_12入力シート!P55</f>
        <v>0</v>
      </c>
      <c r="N32" t="str">
        <f>JOC10_12入力シート!BJ55</f>
        <v>A</v>
      </c>
      <c r="O32">
        <f>JOC10_12入力シート!BL55</f>
        <v>0</v>
      </c>
      <c r="P32" t="str">
        <f t="shared" si="2"/>
        <v>A0</v>
      </c>
      <c r="Q32" s="3">
        <f>JOC10_12入力シート!P55</f>
        <v>0</v>
      </c>
    </row>
    <row r="33" spans="1:17" x14ac:dyDescent="0.2">
      <c r="A33">
        <f>JOC10_12入力シート!AZ56</f>
        <v>0</v>
      </c>
      <c r="B33" s="3">
        <f>JOC10_12入力シート!P56</f>
        <v>0</v>
      </c>
      <c r="D33">
        <f>JOC10_12入力シート!BB56</f>
        <v>0</v>
      </c>
      <c r="E33">
        <f>JOC10_12入力シート!BD56</f>
        <v>0</v>
      </c>
      <c r="F33" t="str">
        <f t="shared" si="0"/>
        <v>00</v>
      </c>
      <c r="G33" s="3">
        <f>JOC10_12入力シート!P56</f>
        <v>0</v>
      </c>
      <c r="I33">
        <f>JOC10_12入力シート!BF56</f>
        <v>0</v>
      </c>
      <c r="J33">
        <f>JOC10_12入力シート!BH56</f>
        <v>0</v>
      </c>
      <c r="K33" t="str">
        <f t="shared" si="1"/>
        <v>00</v>
      </c>
      <c r="L33" s="3">
        <f>JOC10_12入力シート!P56</f>
        <v>0</v>
      </c>
      <c r="N33" t="str">
        <f>JOC10_12入力シート!BJ56</f>
        <v>A</v>
      </c>
      <c r="O33">
        <f>JOC10_12入力シート!BL56</f>
        <v>0</v>
      </c>
      <c r="P33" t="str">
        <f t="shared" si="2"/>
        <v>A0</v>
      </c>
      <c r="Q33" s="3">
        <f>JOC10_12入力シート!P56</f>
        <v>0</v>
      </c>
    </row>
    <row r="34" spans="1:17" x14ac:dyDescent="0.2">
      <c r="A34">
        <f>JOC10_12入力シート!AZ57</f>
        <v>0</v>
      </c>
      <c r="B34" s="3">
        <f>JOC10_12入力シート!P57</f>
        <v>0</v>
      </c>
      <c r="D34">
        <f>JOC10_12入力シート!BB57</f>
        <v>0</v>
      </c>
      <c r="E34">
        <f>JOC10_12入力シート!BD57</f>
        <v>0</v>
      </c>
      <c r="F34" t="str">
        <f t="shared" si="0"/>
        <v>00</v>
      </c>
      <c r="G34" s="3">
        <f>JOC10_12入力シート!P57</f>
        <v>0</v>
      </c>
      <c r="I34">
        <f>JOC10_12入力シート!BF57</f>
        <v>0</v>
      </c>
      <c r="J34">
        <f>JOC10_12入力シート!BH57</f>
        <v>0</v>
      </c>
      <c r="K34" t="str">
        <f t="shared" si="1"/>
        <v>00</v>
      </c>
      <c r="L34" s="3">
        <f>JOC10_12入力シート!P57</f>
        <v>0</v>
      </c>
      <c r="N34" t="str">
        <f>JOC10_12入力シート!BJ57</f>
        <v>A</v>
      </c>
      <c r="O34">
        <f>JOC10_12入力シート!BL57</f>
        <v>0</v>
      </c>
      <c r="P34" t="str">
        <f t="shared" si="2"/>
        <v>A0</v>
      </c>
      <c r="Q34" s="3">
        <f>JOC10_12入力シート!P57</f>
        <v>0</v>
      </c>
    </row>
    <row r="35" spans="1:17" x14ac:dyDescent="0.2">
      <c r="A35">
        <f>JOC10_12入力シート!AZ58</f>
        <v>0</v>
      </c>
      <c r="B35" s="3">
        <f>JOC10_12入力シート!P58</f>
        <v>0</v>
      </c>
      <c r="D35">
        <f>JOC10_12入力シート!BB58</f>
        <v>0</v>
      </c>
      <c r="E35">
        <f>JOC10_12入力シート!BD58</f>
        <v>0</v>
      </c>
      <c r="F35" t="str">
        <f t="shared" si="0"/>
        <v>00</v>
      </c>
      <c r="G35" s="3">
        <f>JOC10_12入力シート!P58</f>
        <v>0</v>
      </c>
      <c r="I35">
        <f>JOC10_12入力シート!BF58</f>
        <v>0</v>
      </c>
      <c r="J35">
        <f>JOC10_12入力シート!BH58</f>
        <v>0</v>
      </c>
      <c r="K35" t="str">
        <f t="shared" si="1"/>
        <v>00</v>
      </c>
      <c r="L35" s="3">
        <f>JOC10_12入力シート!P58</f>
        <v>0</v>
      </c>
      <c r="N35" t="str">
        <f>JOC10_12入力シート!BJ58</f>
        <v>A</v>
      </c>
      <c r="O35">
        <f>JOC10_12入力シート!BL58</f>
        <v>0</v>
      </c>
      <c r="P35" t="str">
        <f t="shared" si="2"/>
        <v>A0</v>
      </c>
      <c r="Q35" s="3">
        <f>JOC10_12入力シート!P58</f>
        <v>0</v>
      </c>
    </row>
    <row r="36" spans="1:17" x14ac:dyDescent="0.2">
      <c r="A36">
        <f>JOC10_12入力シート!AZ59</f>
        <v>0</v>
      </c>
      <c r="B36" s="3">
        <f>JOC10_12入力シート!P59</f>
        <v>0</v>
      </c>
      <c r="D36">
        <f>JOC10_12入力シート!BB59</f>
        <v>0</v>
      </c>
      <c r="E36">
        <f>JOC10_12入力シート!BD59</f>
        <v>0</v>
      </c>
      <c r="F36" t="str">
        <f t="shared" si="0"/>
        <v>00</v>
      </c>
      <c r="G36" s="3">
        <f>JOC10_12入力シート!P59</f>
        <v>0</v>
      </c>
      <c r="I36">
        <f>JOC10_12入力シート!BF59</f>
        <v>0</v>
      </c>
      <c r="J36">
        <f>JOC10_12入力シート!BH59</f>
        <v>0</v>
      </c>
      <c r="K36" t="str">
        <f t="shared" si="1"/>
        <v>00</v>
      </c>
      <c r="L36" s="3">
        <f>JOC10_12入力シート!P59</f>
        <v>0</v>
      </c>
      <c r="N36" t="str">
        <f>JOC10_12入力シート!BJ59</f>
        <v>A</v>
      </c>
      <c r="O36">
        <f>JOC10_12入力シート!BL59</f>
        <v>0</v>
      </c>
      <c r="P36" t="str">
        <f t="shared" si="2"/>
        <v>A0</v>
      </c>
      <c r="Q36" s="3">
        <f>JOC10_12入力シート!P59</f>
        <v>0</v>
      </c>
    </row>
    <row r="37" spans="1:17" x14ac:dyDescent="0.2">
      <c r="A37">
        <f>JOC10_12入力シート!AZ60</f>
        <v>0</v>
      </c>
      <c r="B37" s="3">
        <f>JOC10_12入力シート!P60</f>
        <v>0</v>
      </c>
      <c r="D37">
        <f>JOC10_12入力シート!BB60</f>
        <v>0</v>
      </c>
      <c r="E37">
        <f>JOC10_12入力シート!BD60</f>
        <v>0</v>
      </c>
      <c r="F37" t="str">
        <f t="shared" si="0"/>
        <v>00</v>
      </c>
      <c r="G37" s="3">
        <f>JOC10_12入力シート!P60</f>
        <v>0</v>
      </c>
      <c r="I37">
        <f>JOC10_12入力シート!BF60</f>
        <v>0</v>
      </c>
      <c r="J37">
        <f>JOC10_12入力シート!BH60</f>
        <v>0</v>
      </c>
      <c r="K37" t="str">
        <f t="shared" si="1"/>
        <v>00</v>
      </c>
      <c r="L37" s="3">
        <f>JOC10_12入力シート!P60</f>
        <v>0</v>
      </c>
      <c r="N37" t="str">
        <f>JOC10_12入力シート!BJ60</f>
        <v>A</v>
      </c>
      <c r="O37">
        <f>JOC10_12入力シート!BL60</f>
        <v>0</v>
      </c>
      <c r="P37" t="str">
        <f t="shared" si="2"/>
        <v>A0</v>
      </c>
      <c r="Q37" s="3">
        <f>JOC10_12入力シート!P60</f>
        <v>0</v>
      </c>
    </row>
    <row r="38" spans="1:17" x14ac:dyDescent="0.2">
      <c r="A38">
        <f>JOC10_12入力シート!AZ61</f>
        <v>0</v>
      </c>
      <c r="B38" s="3">
        <f>JOC10_12入力シート!P61</f>
        <v>0</v>
      </c>
      <c r="D38">
        <f>JOC10_12入力シート!BB61</f>
        <v>0</v>
      </c>
      <c r="E38">
        <f>JOC10_12入力シート!BD61</f>
        <v>0</v>
      </c>
      <c r="F38" t="str">
        <f t="shared" si="0"/>
        <v>00</v>
      </c>
      <c r="G38" s="3">
        <f>JOC10_12入力シート!P61</f>
        <v>0</v>
      </c>
      <c r="I38">
        <f>JOC10_12入力シート!BF61</f>
        <v>0</v>
      </c>
      <c r="J38">
        <f>JOC10_12入力シート!BH61</f>
        <v>0</v>
      </c>
      <c r="K38" t="str">
        <f t="shared" si="1"/>
        <v>00</v>
      </c>
      <c r="L38" s="3">
        <f>JOC10_12入力シート!P61</f>
        <v>0</v>
      </c>
      <c r="N38" t="str">
        <f>JOC10_12入力シート!BJ61</f>
        <v>A</v>
      </c>
      <c r="O38">
        <f>JOC10_12入力シート!BL61</f>
        <v>0</v>
      </c>
      <c r="P38" t="str">
        <f t="shared" si="2"/>
        <v>A0</v>
      </c>
      <c r="Q38" s="3">
        <f>JOC10_12入力シート!P61</f>
        <v>0</v>
      </c>
    </row>
    <row r="39" spans="1:17" x14ac:dyDescent="0.2">
      <c r="A39">
        <f>JOC10_12入力シート!AZ62</f>
        <v>0</v>
      </c>
      <c r="B39" s="3">
        <f>JOC10_12入力シート!P62</f>
        <v>0</v>
      </c>
      <c r="D39">
        <f>JOC10_12入力シート!BB62</f>
        <v>0</v>
      </c>
      <c r="E39">
        <f>JOC10_12入力シート!BD62</f>
        <v>0</v>
      </c>
      <c r="F39" t="str">
        <f t="shared" si="0"/>
        <v>00</v>
      </c>
      <c r="G39" s="3">
        <f>JOC10_12入力シート!P62</f>
        <v>0</v>
      </c>
      <c r="I39">
        <f>JOC10_12入力シート!BF62</f>
        <v>0</v>
      </c>
      <c r="J39">
        <f>JOC10_12入力シート!BH62</f>
        <v>0</v>
      </c>
      <c r="K39" t="str">
        <f t="shared" si="1"/>
        <v>00</v>
      </c>
      <c r="L39" s="3">
        <f>JOC10_12入力シート!P62</f>
        <v>0</v>
      </c>
      <c r="N39" t="str">
        <f>JOC10_12入力シート!BJ62</f>
        <v>A</v>
      </c>
      <c r="O39">
        <f>JOC10_12入力シート!BL62</f>
        <v>0</v>
      </c>
      <c r="P39" t="str">
        <f t="shared" si="2"/>
        <v>A0</v>
      </c>
      <c r="Q39" s="3">
        <f>JOC10_12入力シート!P62</f>
        <v>0</v>
      </c>
    </row>
    <row r="40" spans="1:17" x14ac:dyDescent="0.2">
      <c r="A40">
        <f>JOC10_12入力シート!AZ63</f>
        <v>0</v>
      </c>
      <c r="B40" s="3">
        <f>JOC10_12入力シート!P63</f>
        <v>0</v>
      </c>
      <c r="D40">
        <f>JOC10_12入力シート!BB63</f>
        <v>0</v>
      </c>
      <c r="E40">
        <f>JOC10_12入力シート!BD63</f>
        <v>0</v>
      </c>
      <c r="F40" t="str">
        <f t="shared" si="0"/>
        <v>00</v>
      </c>
      <c r="G40" s="3">
        <f>JOC10_12入力シート!P63</f>
        <v>0</v>
      </c>
      <c r="I40">
        <f>JOC10_12入力シート!BF63</f>
        <v>0</v>
      </c>
      <c r="J40">
        <f>JOC10_12入力シート!BH63</f>
        <v>0</v>
      </c>
      <c r="K40" t="str">
        <f t="shared" si="1"/>
        <v>00</v>
      </c>
      <c r="L40" s="3">
        <f>JOC10_12入力シート!P63</f>
        <v>0</v>
      </c>
      <c r="N40" t="str">
        <f>JOC10_12入力シート!BJ63</f>
        <v>A</v>
      </c>
      <c r="O40">
        <f>JOC10_12入力シート!BL63</f>
        <v>0</v>
      </c>
      <c r="P40" t="str">
        <f t="shared" si="2"/>
        <v>A0</v>
      </c>
      <c r="Q40" s="3">
        <f>JOC10_12入力シート!P63</f>
        <v>0</v>
      </c>
    </row>
    <row r="41" spans="1:17" x14ac:dyDescent="0.2">
      <c r="A41">
        <f>JOC10_12入力シート!AZ64</f>
        <v>0</v>
      </c>
      <c r="B41" s="3">
        <f>JOC10_12入力シート!P64</f>
        <v>0</v>
      </c>
      <c r="D41">
        <f>JOC10_12入力シート!BB64</f>
        <v>0</v>
      </c>
      <c r="E41">
        <f>JOC10_12入力シート!BD64</f>
        <v>0</v>
      </c>
      <c r="F41" t="str">
        <f t="shared" si="0"/>
        <v>00</v>
      </c>
      <c r="G41" s="3">
        <f>JOC10_12入力シート!P64</f>
        <v>0</v>
      </c>
      <c r="I41">
        <f>JOC10_12入力シート!BF64</f>
        <v>0</v>
      </c>
      <c r="J41">
        <f>JOC10_12入力シート!BH64</f>
        <v>0</v>
      </c>
      <c r="K41" t="str">
        <f t="shared" si="1"/>
        <v>00</v>
      </c>
      <c r="L41" s="3">
        <f>JOC10_12入力シート!P64</f>
        <v>0</v>
      </c>
      <c r="N41" t="str">
        <f>JOC10_12入力シート!BJ64</f>
        <v>A</v>
      </c>
      <c r="O41">
        <f>JOC10_12入力シート!BL64</f>
        <v>0</v>
      </c>
      <c r="P41" t="str">
        <f t="shared" si="2"/>
        <v>A0</v>
      </c>
      <c r="Q41" s="3">
        <f>JOC10_12入力シート!P64</f>
        <v>0</v>
      </c>
    </row>
    <row r="42" spans="1:17" x14ac:dyDescent="0.2">
      <c r="A42">
        <f>JOC10_12入力シート!AZ65</f>
        <v>0</v>
      </c>
      <c r="B42" s="3">
        <f>JOC10_12入力シート!P65</f>
        <v>0</v>
      </c>
      <c r="D42">
        <f>JOC10_12入力シート!BB65</f>
        <v>0</v>
      </c>
      <c r="E42">
        <f>JOC10_12入力シート!BD65</f>
        <v>0</v>
      </c>
      <c r="F42" t="str">
        <f t="shared" si="0"/>
        <v>00</v>
      </c>
      <c r="G42" s="3">
        <f>JOC10_12入力シート!P65</f>
        <v>0</v>
      </c>
      <c r="I42">
        <f>JOC10_12入力シート!BF65</f>
        <v>0</v>
      </c>
      <c r="J42">
        <f>JOC10_12入力シート!BH65</f>
        <v>0</v>
      </c>
      <c r="K42" t="str">
        <f t="shared" si="1"/>
        <v>00</v>
      </c>
      <c r="L42" s="3">
        <f>JOC10_12入力シート!P65</f>
        <v>0</v>
      </c>
      <c r="N42" t="str">
        <f>JOC10_12入力シート!BJ65</f>
        <v>A</v>
      </c>
      <c r="O42">
        <f>JOC10_12入力シート!BL65</f>
        <v>0</v>
      </c>
      <c r="P42" t="str">
        <f t="shared" si="2"/>
        <v>A0</v>
      </c>
      <c r="Q42" s="3">
        <f>JOC10_12入力シート!P65</f>
        <v>0</v>
      </c>
    </row>
    <row r="43" spans="1:17" x14ac:dyDescent="0.2">
      <c r="A43">
        <f>JOC10_12入力シート!AZ66</f>
        <v>0</v>
      </c>
      <c r="B43" s="3">
        <f>JOC10_12入力シート!P66</f>
        <v>0</v>
      </c>
      <c r="D43">
        <f>JOC10_12入力シート!BB66</f>
        <v>0</v>
      </c>
      <c r="E43">
        <f>JOC10_12入力シート!BD66</f>
        <v>0</v>
      </c>
      <c r="F43" t="str">
        <f t="shared" si="0"/>
        <v>00</v>
      </c>
      <c r="G43" s="3">
        <f>JOC10_12入力シート!P66</f>
        <v>0</v>
      </c>
      <c r="I43">
        <f>JOC10_12入力シート!BF66</f>
        <v>0</v>
      </c>
      <c r="J43">
        <f>JOC10_12入力シート!BH66</f>
        <v>0</v>
      </c>
      <c r="K43" t="str">
        <f t="shared" si="1"/>
        <v>00</v>
      </c>
      <c r="L43" s="3">
        <f>JOC10_12入力シート!P66</f>
        <v>0</v>
      </c>
      <c r="N43" t="str">
        <f>JOC10_12入力シート!BJ66</f>
        <v>A</v>
      </c>
      <c r="O43">
        <f>JOC10_12入力シート!BL66</f>
        <v>0</v>
      </c>
      <c r="P43" t="str">
        <f t="shared" si="2"/>
        <v>A0</v>
      </c>
      <c r="Q43" s="3">
        <f>JOC10_12入力シート!P66</f>
        <v>0</v>
      </c>
    </row>
    <row r="44" spans="1:17" x14ac:dyDescent="0.2">
      <c r="A44">
        <f>JOC10_12入力シート!AZ67</f>
        <v>0</v>
      </c>
      <c r="B44" s="3">
        <f>JOC10_12入力シート!P67</f>
        <v>0</v>
      </c>
      <c r="D44">
        <f>JOC10_12入力シート!BB67</f>
        <v>0</v>
      </c>
      <c r="E44">
        <f>JOC10_12入力シート!BD67</f>
        <v>0</v>
      </c>
      <c r="F44" t="str">
        <f t="shared" si="0"/>
        <v>00</v>
      </c>
      <c r="G44" s="3">
        <f>JOC10_12入力シート!P67</f>
        <v>0</v>
      </c>
      <c r="I44">
        <f>JOC10_12入力シート!BF67</f>
        <v>0</v>
      </c>
      <c r="J44">
        <f>JOC10_12入力シート!BH67</f>
        <v>0</v>
      </c>
      <c r="K44" t="str">
        <f t="shared" si="1"/>
        <v>00</v>
      </c>
      <c r="L44" s="3">
        <f>JOC10_12入力シート!P67</f>
        <v>0</v>
      </c>
      <c r="N44" t="str">
        <f>JOC10_12入力シート!BJ67</f>
        <v>A</v>
      </c>
      <c r="O44">
        <f>JOC10_12入力シート!BL67</f>
        <v>0</v>
      </c>
      <c r="P44" t="str">
        <f t="shared" si="2"/>
        <v>A0</v>
      </c>
      <c r="Q44" s="3">
        <f>JOC10_12入力シート!P67</f>
        <v>0</v>
      </c>
    </row>
    <row r="45" spans="1:17" x14ac:dyDescent="0.2">
      <c r="A45">
        <f>JOC10_12入力シート!AZ68</f>
        <v>0</v>
      </c>
      <c r="B45" s="3">
        <f>JOC10_12入力シート!P68</f>
        <v>0</v>
      </c>
      <c r="D45">
        <f>JOC10_12入力シート!BB68</f>
        <v>0</v>
      </c>
      <c r="E45">
        <f>JOC10_12入力シート!BD68</f>
        <v>0</v>
      </c>
      <c r="F45" t="str">
        <f t="shared" si="0"/>
        <v>00</v>
      </c>
      <c r="G45" s="3">
        <f>JOC10_12入力シート!P68</f>
        <v>0</v>
      </c>
      <c r="I45">
        <f>JOC10_12入力シート!BF68</f>
        <v>0</v>
      </c>
      <c r="J45">
        <f>JOC10_12入力シート!BH68</f>
        <v>0</v>
      </c>
      <c r="K45" t="str">
        <f t="shared" si="1"/>
        <v>00</v>
      </c>
      <c r="L45" s="3">
        <f>JOC10_12入力シート!P68</f>
        <v>0</v>
      </c>
      <c r="N45" t="str">
        <f>JOC10_12入力シート!BJ68</f>
        <v>A</v>
      </c>
      <c r="O45">
        <f>JOC10_12入力シート!BL68</f>
        <v>0</v>
      </c>
      <c r="P45" t="str">
        <f t="shared" si="2"/>
        <v>A0</v>
      </c>
      <c r="Q45" s="3">
        <f>JOC10_12入力シート!P68</f>
        <v>0</v>
      </c>
    </row>
    <row r="46" spans="1:17" x14ac:dyDescent="0.2">
      <c r="A46">
        <f>JOC10_12入力シート!AZ69</f>
        <v>0</v>
      </c>
      <c r="B46" s="3">
        <f>JOC10_12入力シート!P69</f>
        <v>0</v>
      </c>
      <c r="D46">
        <f>JOC10_12入力シート!BB69</f>
        <v>0</v>
      </c>
      <c r="E46">
        <f>JOC10_12入力シート!BD69</f>
        <v>0</v>
      </c>
      <c r="F46" t="str">
        <f t="shared" si="0"/>
        <v>00</v>
      </c>
      <c r="G46" s="3">
        <f>JOC10_12入力シート!P69</f>
        <v>0</v>
      </c>
      <c r="I46">
        <f>JOC10_12入力シート!BF69</f>
        <v>0</v>
      </c>
      <c r="J46">
        <f>JOC10_12入力シート!BH69</f>
        <v>0</v>
      </c>
      <c r="K46" t="str">
        <f t="shared" si="1"/>
        <v>00</v>
      </c>
      <c r="L46" s="3">
        <f>JOC10_12入力シート!P69</f>
        <v>0</v>
      </c>
      <c r="N46" t="str">
        <f>JOC10_12入力シート!BJ69</f>
        <v>A</v>
      </c>
      <c r="O46">
        <f>JOC10_12入力シート!BL69</f>
        <v>0</v>
      </c>
      <c r="P46" t="str">
        <f t="shared" si="2"/>
        <v>A0</v>
      </c>
      <c r="Q46" s="3">
        <f>JOC10_12入力シート!P69</f>
        <v>0</v>
      </c>
    </row>
    <row r="47" spans="1:17" x14ac:dyDescent="0.2">
      <c r="A47">
        <f>JOC10_12入力シート!AZ70</f>
        <v>0</v>
      </c>
      <c r="B47" s="3">
        <f>JOC10_12入力シート!P70</f>
        <v>0</v>
      </c>
      <c r="D47">
        <f>JOC10_12入力シート!BB70</f>
        <v>0</v>
      </c>
      <c r="E47">
        <f>JOC10_12入力シート!BD70</f>
        <v>0</v>
      </c>
      <c r="F47" t="str">
        <f t="shared" si="0"/>
        <v>00</v>
      </c>
      <c r="G47" s="3">
        <f>JOC10_12入力シート!P70</f>
        <v>0</v>
      </c>
      <c r="I47">
        <f>JOC10_12入力シート!BF70</f>
        <v>0</v>
      </c>
      <c r="J47">
        <f>JOC10_12入力シート!BH70</f>
        <v>0</v>
      </c>
      <c r="K47" t="str">
        <f t="shared" si="1"/>
        <v>00</v>
      </c>
      <c r="L47" s="3">
        <f>JOC10_12入力シート!P70</f>
        <v>0</v>
      </c>
      <c r="N47" t="str">
        <f>JOC10_12入力シート!BJ70</f>
        <v>A</v>
      </c>
      <c r="O47">
        <f>JOC10_12入力シート!BL70</f>
        <v>0</v>
      </c>
      <c r="P47" t="str">
        <f t="shared" si="2"/>
        <v>A0</v>
      </c>
      <c r="Q47" s="3">
        <f>JOC10_12入力シート!P70</f>
        <v>0</v>
      </c>
    </row>
    <row r="48" spans="1:17" x14ac:dyDescent="0.2">
      <c r="A48">
        <f>JOC10_12入力シート!AZ71</f>
        <v>0</v>
      </c>
      <c r="B48" s="3">
        <f>JOC10_12入力シート!P71</f>
        <v>0</v>
      </c>
      <c r="D48">
        <f>JOC10_12入力シート!BB71</f>
        <v>0</v>
      </c>
      <c r="E48">
        <f>JOC10_12入力シート!BD71</f>
        <v>0</v>
      </c>
      <c r="F48" t="str">
        <f t="shared" si="0"/>
        <v>00</v>
      </c>
      <c r="G48" s="3">
        <f>JOC10_12入力シート!P71</f>
        <v>0</v>
      </c>
      <c r="I48">
        <f>JOC10_12入力シート!BF71</f>
        <v>0</v>
      </c>
      <c r="J48">
        <f>JOC10_12入力シート!BH71</f>
        <v>0</v>
      </c>
      <c r="K48" t="str">
        <f t="shared" si="1"/>
        <v>00</v>
      </c>
      <c r="L48" s="3">
        <f>JOC10_12入力シート!P71</f>
        <v>0</v>
      </c>
      <c r="N48" t="str">
        <f>JOC10_12入力シート!BJ71</f>
        <v>A</v>
      </c>
      <c r="O48">
        <f>JOC10_12入力シート!BL71</f>
        <v>0</v>
      </c>
      <c r="P48" t="str">
        <f t="shared" si="2"/>
        <v>A0</v>
      </c>
      <c r="Q48" s="3">
        <f>JOC10_12入力シート!P71</f>
        <v>0</v>
      </c>
    </row>
    <row r="49" spans="1:17" x14ac:dyDescent="0.2">
      <c r="A49">
        <f>JOC10_12入力シート!AZ72</f>
        <v>0</v>
      </c>
      <c r="B49" s="3">
        <f>JOC10_12入力シート!P72</f>
        <v>0</v>
      </c>
      <c r="D49">
        <f>JOC10_12入力シート!BB72</f>
        <v>0</v>
      </c>
      <c r="E49">
        <f>JOC10_12入力シート!BD72</f>
        <v>0</v>
      </c>
      <c r="F49" t="str">
        <f t="shared" si="0"/>
        <v>00</v>
      </c>
      <c r="G49" s="3">
        <f>JOC10_12入力シート!P72</f>
        <v>0</v>
      </c>
      <c r="I49">
        <f>JOC10_12入力シート!BF72</f>
        <v>0</v>
      </c>
      <c r="J49">
        <f>JOC10_12入力シート!BH72</f>
        <v>0</v>
      </c>
      <c r="K49" t="str">
        <f t="shared" si="1"/>
        <v>00</v>
      </c>
      <c r="L49" s="3">
        <f>JOC10_12入力シート!P72</f>
        <v>0</v>
      </c>
      <c r="N49" t="str">
        <f>JOC10_12入力シート!BJ72</f>
        <v>A</v>
      </c>
      <c r="O49">
        <f>JOC10_12入力シート!BL72</f>
        <v>0</v>
      </c>
      <c r="P49" t="str">
        <f t="shared" si="2"/>
        <v>A0</v>
      </c>
      <c r="Q49" s="3">
        <f>JOC10_12入力シート!P72</f>
        <v>0</v>
      </c>
    </row>
    <row r="50" spans="1:17" x14ac:dyDescent="0.2">
      <c r="A50">
        <f>JOC10_12入力シート!AZ73</f>
        <v>0</v>
      </c>
      <c r="B50" s="3">
        <f>JOC10_12入力シート!P73</f>
        <v>0</v>
      </c>
      <c r="D50">
        <f>JOC10_12入力シート!BB73</f>
        <v>0</v>
      </c>
      <c r="E50">
        <f>JOC10_12入力シート!BD73</f>
        <v>0</v>
      </c>
      <c r="F50" t="str">
        <f t="shared" si="0"/>
        <v>00</v>
      </c>
      <c r="G50" s="3">
        <f>JOC10_12入力シート!P73</f>
        <v>0</v>
      </c>
      <c r="I50">
        <f>JOC10_12入力シート!BF73</f>
        <v>0</v>
      </c>
      <c r="J50">
        <f>JOC10_12入力シート!BH73</f>
        <v>0</v>
      </c>
      <c r="K50" t="str">
        <f t="shared" si="1"/>
        <v>00</v>
      </c>
      <c r="L50" s="3">
        <f>JOC10_12入力シート!P73</f>
        <v>0</v>
      </c>
      <c r="N50" t="str">
        <f>JOC10_12入力シート!BJ73</f>
        <v>A</v>
      </c>
      <c r="O50">
        <f>JOC10_12入力シート!BL73</f>
        <v>0</v>
      </c>
      <c r="P50" t="str">
        <f t="shared" si="2"/>
        <v>A0</v>
      </c>
      <c r="Q50" s="3">
        <f>JOC10_12入力シート!P73</f>
        <v>0</v>
      </c>
    </row>
    <row r="51" spans="1:17" x14ac:dyDescent="0.2">
      <c r="A51">
        <f>JOC10_12入力シート!AZ74</f>
        <v>0</v>
      </c>
      <c r="B51" s="3">
        <f>JOC10_12入力シート!P74</f>
        <v>0</v>
      </c>
      <c r="D51">
        <f>JOC10_12入力シート!BB74</f>
        <v>0</v>
      </c>
      <c r="E51">
        <f>JOC10_12入力シート!BD74</f>
        <v>0</v>
      </c>
      <c r="F51" t="str">
        <f t="shared" si="0"/>
        <v>00</v>
      </c>
      <c r="G51" s="3">
        <f>JOC10_12入力シート!P74</f>
        <v>0</v>
      </c>
      <c r="I51">
        <f>JOC10_12入力シート!BF74</f>
        <v>0</v>
      </c>
      <c r="J51">
        <f>JOC10_12入力シート!BH74</f>
        <v>0</v>
      </c>
      <c r="K51" t="str">
        <f t="shared" si="1"/>
        <v>00</v>
      </c>
      <c r="L51" s="3">
        <f>JOC10_12入力シート!P74</f>
        <v>0</v>
      </c>
      <c r="N51" t="str">
        <f>JOC10_12入力シート!BJ74</f>
        <v>A</v>
      </c>
      <c r="O51">
        <f>JOC10_12入力シート!BL74</f>
        <v>0</v>
      </c>
      <c r="P51" t="str">
        <f t="shared" si="2"/>
        <v>A0</v>
      </c>
      <c r="Q51" s="3">
        <f>JOC10_12入力シート!P74</f>
        <v>0</v>
      </c>
    </row>
    <row r="52" spans="1:17" x14ac:dyDescent="0.2">
      <c r="A52">
        <f>JOC10_12入力シート!AZ75</f>
        <v>0</v>
      </c>
      <c r="B52" s="3">
        <f>JOC10_12入力シート!P75</f>
        <v>0</v>
      </c>
      <c r="D52">
        <f>JOC10_12入力シート!BB75</f>
        <v>0</v>
      </c>
      <c r="E52">
        <f>JOC10_12入力シート!BD75</f>
        <v>0</v>
      </c>
      <c r="F52" t="str">
        <f t="shared" si="0"/>
        <v>00</v>
      </c>
      <c r="G52" s="3">
        <f>JOC10_12入力シート!P75</f>
        <v>0</v>
      </c>
      <c r="I52">
        <f>JOC10_12入力シート!BF75</f>
        <v>0</v>
      </c>
      <c r="J52">
        <f>JOC10_12入力シート!BH75</f>
        <v>0</v>
      </c>
      <c r="K52" t="str">
        <f t="shared" si="1"/>
        <v>00</v>
      </c>
      <c r="L52" s="3">
        <f>JOC10_12入力シート!P75</f>
        <v>0</v>
      </c>
      <c r="N52" t="str">
        <f>JOC10_12入力シート!BJ75</f>
        <v>A</v>
      </c>
      <c r="O52">
        <f>JOC10_12入力シート!BL75</f>
        <v>0</v>
      </c>
      <c r="P52" t="str">
        <f t="shared" si="2"/>
        <v>A0</v>
      </c>
      <c r="Q52" s="3">
        <f>JOC10_12入力シート!P75</f>
        <v>0</v>
      </c>
    </row>
    <row r="53" spans="1:17" x14ac:dyDescent="0.2">
      <c r="A53">
        <f>JOC10_12入力シート!AZ76</f>
        <v>0</v>
      </c>
      <c r="B53" s="3">
        <f>JOC10_12入力シート!P76</f>
        <v>0</v>
      </c>
      <c r="D53">
        <f>JOC10_12入力シート!BB76</f>
        <v>0</v>
      </c>
      <c r="E53">
        <f>JOC10_12入力シート!BD76</f>
        <v>0</v>
      </c>
      <c r="F53" t="str">
        <f t="shared" si="0"/>
        <v>00</v>
      </c>
      <c r="G53" s="3">
        <f>JOC10_12入力シート!P76</f>
        <v>0</v>
      </c>
      <c r="I53">
        <f>JOC10_12入力シート!BF76</f>
        <v>0</v>
      </c>
      <c r="J53">
        <f>JOC10_12入力シート!BH76</f>
        <v>0</v>
      </c>
      <c r="K53" t="str">
        <f t="shared" si="1"/>
        <v>00</v>
      </c>
      <c r="L53" s="3">
        <f>JOC10_12入力シート!P76</f>
        <v>0</v>
      </c>
      <c r="N53" t="str">
        <f>JOC10_12入力シート!BJ76</f>
        <v>A</v>
      </c>
      <c r="O53">
        <f>JOC10_12入力シート!BL76</f>
        <v>0</v>
      </c>
      <c r="P53" t="str">
        <f t="shared" si="2"/>
        <v>A0</v>
      </c>
      <c r="Q53" s="3">
        <f>JOC10_12入力シート!P76</f>
        <v>0</v>
      </c>
    </row>
    <row r="54" spans="1:17" x14ac:dyDescent="0.2">
      <c r="A54">
        <f>JOC10_12入力シート!AZ77</f>
        <v>0</v>
      </c>
      <c r="B54" s="3">
        <f>JOC10_12入力シート!P77</f>
        <v>0</v>
      </c>
      <c r="D54">
        <f>JOC10_12入力シート!BB77</f>
        <v>0</v>
      </c>
      <c r="E54">
        <f>JOC10_12入力シート!BD77</f>
        <v>0</v>
      </c>
      <c r="F54" t="str">
        <f t="shared" si="0"/>
        <v>00</v>
      </c>
      <c r="G54" s="3">
        <f>JOC10_12入力シート!P77</f>
        <v>0</v>
      </c>
      <c r="I54">
        <f>JOC10_12入力シート!BF77</f>
        <v>0</v>
      </c>
      <c r="J54">
        <f>JOC10_12入力シート!BH77</f>
        <v>0</v>
      </c>
      <c r="K54" t="str">
        <f t="shared" si="1"/>
        <v>00</v>
      </c>
      <c r="L54" s="3">
        <f>JOC10_12入力シート!P77</f>
        <v>0</v>
      </c>
      <c r="N54" t="str">
        <f>JOC10_12入力シート!BJ77</f>
        <v>A</v>
      </c>
      <c r="O54">
        <f>JOC10_12入力シート!BL77</f>
        <v>0</v>
      </c>
      <c r="P54" t="str">
        <f t="shared" si="2"/>
        <v>A0</v>
      </c>
      <c r="Q54" s="3">
        <f>JOC10_12入力シート!P77</f>
        <v>0</v>
      </c>
    </row>
    <row r="55" spans="1:17" x14ac:dyDescent="0.2">
      <c r="A55">
        <f>JOC10_12入力シート!AZ78</f>
        <v>0</v>
      </c>
      <c r="B55" s="3">
        <f>JOC10_12入力シート!P78</f>
        <v>0</v>
      </c>
      <c r="D55">
        <f>JOC10_12入力シート!BB78</f>
        <v>0</v>
      </c>
      <c r="E55">
        <f>JOC10_12入力シート!BD78</f>
        <v>0</v>
      </c>
      <c r="F55" t="str">
        <f t="shared" si="0"/>
        <v>00</v>
      </c>
      <c r="G55" s="3">
        <f>JOC10_12入力シート!P78</f>
        <v>0</v>
      </c>
      <c r="I55">
        <f>JOC10_12入力シート!BF78</f>
        <v>0</v>
      </c>
      <c r="J55">
        <f>JOC10_12入力シート!BH78</f>
        <v>0</v>
      </c>
      <c r="K55" t="str">
        <f t="shared" si="1"/>
        <v>00</v>
      </c>
      <c r="L55" s="3">
        <f>JOC10_12入力シート!P78</f>
        <v>0</v>
      </c>
      <c r="N55" t="str">
        <f>JOC10_12入力シート!BJ78</f>
        <v>A</v>
      </c>
      <c r="O55">
        <f>JOC10_12入力シート!BL78</f>
        <v>0</v>
      </c>
      <c r="P55" t="str">
        <f t="shared" si="2"/>
        <v>A0</v>
      </c>
      <c r="Q55" s="3">
        <f>JOC10_12入力シート!P78</f>
        <v>0</v>
      </c>
    </row>
    <row r="56" spans="1:17" x14ac:dyDescent="0.2">
      <c r="A56">
        <f>JOC10_12入力シート!AZ79</f>
        <v>0</v>
      </c>
      <c r="B56" s="3">
        <f>JOC10_12入力シート!P79</f>
        <v>0</v>
      </c>
      <c r="D56">
        <f>JOC10_12入力シート!BB79</f>
        <v>0</v>
      </c>
      <c r="E56">
        <f>JOC10_12入力シート!BD79</f>
        <v>0</v>
      </c>
      <c r="F56" t="str">
        <f t="shared" si="0"/>
        <v>00</v>
      </c>
      <c r="G56" s="3">
        <f>JOC10_12入力シート!P79</f>
        <v>0</v>
      </c>
      <c r="I56">
        <f>JOC10_12入力シート!BF79</f>
        <v>0</v>
      </c>
      <c r="J56">
        <f>JOC10_12入力シート!BH79</f>
        <v>0</v>
      </c>
      <c r="K56" t="str">
        <f t="shared" si="1"/>
        <v>00</v>
      </c>
      <c r="L56" s="3">
        <f>JOC10_12入力シート!P79</f>
        <v>0</v>
      </c>
      <c r="N56" t="str">
        <f>JOC10_12入力シート!BJ79</f>
        <v>A</v>
      </c>
      <c r="O56">
        <f>JOC10_12入力シート!BL79</f>
        <v>0</v>
      </c>
      <c r="P56" t="str">
        <f t="shared" si="2"/>
        <v>A0</v>
      </c>
      <c r="Q56" s="3">
        <f>JOC10_12入力シート!P79</f>
        <v>0</v>
      </c>
    </row>
    <row r="57" spans="1:17" x14ac:dyDescent="0.2">
      <c r="A57">
        <f>JOC10_12入力シート!AZ80</f>
        <v>0</v>
      </c>
      <c r="B57" s="3">
        <f>JOC10_12入力シート!P80</f>
        <v>0</v>
      </c>
      <c r="D57">
        <f>JOC10_12入力シート!BB80</f>
        <v>0</v>
      </c>
      <c r="E57">
        <f>JOC10_12入力シート!BD80</f>
        <v>0</v>
      </c>
      <c r="F57" t="str">
        <f t="shared" si="0"/>
        <v>00</v>
      </c>
      <c r="G57" s="3">
        <f>JOC10_12入力シート!P80</f>
        <v>0</v>
      </c>
      <c r="I57">
        <f>JOC10_12入力シート!BF80</f>
        <v>0</v>
      </c>
      <c r="J57">
        <f>JOC10_12入力シート!BH80</f>
        <v>0</v>
      </c>
      <c r="K57" t="str">
        <f t="shared" si="1"/>
        <v>00</v>
      </c>
      <c r="L57" s="3">
        <f>JOC10_12入力シート!P80</f>
        <v>0</v>
      </c>
      <c r="N57" t="str">
        <f>JOC10_12入力シート!BJ80</f>
        <v>A</v>
      </c>
      <c r="O57">
        <f>JOC10_12入力シート!BL80</f>
        <v>0</v>
      </c>
      <c r="P57" t="str">
        <f t="shared" si="2"/>
        <v>A0</v>
      </c>
      <c r="Q57" s="3">
        <f>JOC10_12入力シート!P80</f>
        <v>0</v>
      </c>
    </row>
    <row r="58" spans="1:17" x14ac:dyDescent="0.2">
      <c r="A58">
        <f>JOC10_12入力シート!AZ81</f>
        <v>0</v>
      </c>
      <c r="B58" s="3">
        <f>JOC10_12入力シート!P81</f>
        <v>0</v>
      </c>
      <c r="D58">
        <f>JOC10_12入力シート!BB81</f>
        <v>0</v>
      </c>
      <c r="E58">
        <f>JOC10_12入力シート!BD81</f>
        <v>0</v>
      </c>
      <c r="F58" t="str">
        <f t="shared" si="0"/>
        <v>00</v>
      </c>
      <c r="G58" s="3">
        <f>JOC10_12入力シート!P81</f>
        <v>0</v>
      </c>
      <c r="I58">
        <f>JOC10_12入力シート!BF81</f>
        <v>0</v>
      </c>
      <c r="J58">
        <f>JOC10_12入力シート!BH81</f>
        <v>0</v>
      </c>
      <c r="K58" t="str">
        <f t="shared" si="1"/>
        <v>00</v>
      </c>
      <c r="L58" s="3">
        <f>JOC10_12入力シート!P81</f>
        <v>0</v>
      </c>
      <c r="N58" t="str">
        <f>JOC10_12入力シート!BJ81</f>
        <v>A</v>
      </c>
      <c r="O58">
        <f>JOC10_12入力シート!BL81</f>
        <v>0</v>
      </c>
      <c r="P58" t="str">
        <f t="shared" si="2"/>
        <v>A0</v>
      </c>
      <c r="Q58" s="3">
        <f>JOC10_12入力シート!P81</f>
        <v>0</v>
      </c>
    </row>
    <row r="59" spans="1:17" x14ac:dyDescent="0.2">
      <c r="A59">
        <f>JOC10_12入力シート!AZ82</f>
        <v>0</v>
      </c>
      <c r="B59" s="3">
        <f>JOC10_12入力シート!P82</f>
        <v>0</v>
      </c>
      <c r="D59">
        <f>JOC10_12入力シート!BB82</f>
        <v>0</v>
      </c>
      <c r="E59">
        <f>JOC10_12入力シート!BD82</f>
        <v>0</v>
      </c>
      <c r="F59" t="str">
        <f t="shared" si="0"/>
        <v>00</v>
      </c>
      <c r="G59" s="3">
        <f>JOC10_12入力シート!P82</f>
        <v>0</v>
      </c>
      <c r="I59">
        <f>JOC10_12入力シート!BF82</f>
        <v>0</v>
      </c>
      <c r="J59">
        <f>JOC10_12入力シート!BH82</f>
        <v>0</v>
      </c>
      <c r="K59" t="str">
        <f t="shared" si="1"/>
        <v>00</v>
      </c>
      <c r="L59" s="3">
        <f>JOC10_12入力シート!P82</f>
        <v>0</v>
      </c>
      <c r="N59" t="str">
        <f>JOC10_12入力シート!BJ82</f>
        <v>A</v>
      </c>
      <c r="O59">
        <f>JOC10_12入力シート!BL82</f>
        <v>0</v>
      </c>
      <c r="P59" t="str">
        <f t="shared" si="2"/>
        <v>A0</v>
      </c>
      <c r="Q59" s="3">
        <f>JOC10_12入力シート!P82</f>
        <v>0</v>
      </c>
    </row>
    <row r="60" spans="1:17" x14ac:dyDescent="0.2">
      <c r="A60">
        <f>JOC10_12入力シート!AZ83</f>
        <v>0</v>
      </c>
      <c r="B60" s="3">
        <f>JOC10_12入力シート!P83</f>
        <v>0</v>
      </c>
      <c r="D60">
        <f>JOC10_12入力シート!BB83</f>
        <v>0</v>
      </c>
      <c r="E60">
        <f>JOC10_12入力シート!BD83</f>
        <v>0</v>
      </c>
      <c r="F60" t="str">
        <f t="shared" si="0"/>
        <v>00</v>
      </c>
      <c r="G60" s="3">
        <f>JOC10_12入力シート!P83</f>
        <v>0</v>
      </c>
      <c r="I60">
        <f>JOC10_12入力シート!BF83</f>
        <v>0</v>
      </c>
      <c r="J60">
        <f>JOC10_12入力シート!BH83</f>
        <v>0</v>
      </c>
      <c r="K60" t="str">
        <f t="shared" si="1"/>
        <v>00</v>
      </c>
      <c r="L60" s="3">
        <f>JOC10_12入力シート!P83</f>
        <v>0</v>
      </c>
      <c r="N60" t="str">
        <f>JOC10_12入力シート!BJ83</f>
        <v>A</v>
      </c>
      <c r="O60">
        <f>JOC10_12入力シート!BL83</f>
        <v>0</v>
      </c>
      <c r="P60" t="str">
        <f t="shared" si="2"/>
        <v>A0</v>
      </c>
      <c r="Q60" s="3">
        <f>JOC10_12入力シート!P83</f>
        <v>0</v>
      </c>
    </row>
    <row r="61" spans="1:17" x14ac:dyDescent="0.2">
      <c r="A61">
        <f>JOC10_12入力シート!AZ84</f>
        <v>0</v>
      </c>
      <c r="B61" s="3">
        <f>JOC10_12入力シート!P84</f>
        <v>0</v>
      </c>
      <c r="D61">
        <f>JOC10_12入力シート!BB84</f>
        <v>0</v>
      </c>
      <c r="E61">
        <f>JOC10_12入力シート!BD84</f>
        <v>0</v>
      </c>
      <c r="F61" t="str">
        <f t="shared" si="0"/>
        <v>00</v>
      </c>
      <c r="G61" s="3">
        <f>JOC10_12入力シート!P84</f>
        <v>0</v>
      </c>
      <c r="I61">
        <f>JOC10_12入力シート!BF84</f>
        <v>0</v>
      </c>
      <c r="J61">
        <f>JOC10_12入力シート!BH84</f>
        <v>0</v>
      </c>
      <c r="K61" t="str">
        <f t="shared" si="1"/>
        <v>00</v>
      </c>
      <c r="L61" s="3">
        <f>JOC10_12入力シート!P84</f>
        <v>0</v>
      </c>
      <c r="N61" t="str">
        <f>JOC10_12入力シート!BJ84</f>
        <v>A</v>
      </c>
      <c r="O61">
        <f>JOC10_12入力シート!BL84</f>
        <v>0</v>
      </c>
      <c r="P61" t="str">
        <f t="shared" si="2"/>
        <v>A0</v>
      </c>
      <c r="Q61" s="3">
        <f>JOC10_12入力シート!P84</f>
        <v>0</v>
      </c>
    </row>
    <row r="62" spans="1:17" x14ac:dyDescent="0.2">
      <c r="A62">
        <f>JOC10_12入力シート!AZ85</f>
        <v>0</v>
      </c>
      <c r="B62" s="3">
        <f>JOC10_12入力シート!P85</f>
        <v>0</v>
      </c>
      <c r="D62">
        <f>JOC10_12入力シート!BB85</f>
        <v>0</v>
      </c>
      <c r="E62">
        <f>JOC10_12入力シート!BD85</f>
        <v>0</v>
      </c>
      <c r="F62" t="str">
        <f t="shared" si="0"/>
        <v>00</v>
      </c>
      <c r="G62" s="3">
        <f>JOC10_12入力シート!P85</f>
        <v>0</v>
      </c>
      <c r="I62">
        <f>JOC10_12入力シート!BF85</f>
        <v>0</v>
      </c>
      <c r="J62">
        <f>JOC10_12入力シート!BH85</f>
        <v>0</v>
      </c>
      <c r="K62" t="str">
        <f t="shared" si="1"/>
        <v>00</v>
      </c>
      <c r="L62" s="3">
        <f>JOC10_12入力シート!P85</f>
        <v>0</v>
      </c>
      <c r="N62" t="str">
        <f>JOC10_12入力シート!BJ85</f>
        <v>A</v>
      </c>
      <c r="O62">
        <f>JOC10_12入力シート!BL85</f>
        <v>0</v>
      </c>
      <c r="P62" t="str">
        <f t="shared" si="2"/>
        <v>A0</v>
      </c>
      <c r="Q62" s="3">
        <f>JOC10_12入力シート!P85</f>
        <v>0</v>
      </c>
    </row>
    <row r="63" spans="1:17" x14ac:dyDescent="0.2">
      <c r="A63">
        <f>JOC10_12入力シート!AZ86</f>
        <v>0</v>
      </c>
      <c r="B63" s="3">
        <f>JOC10_12入力シート!P86</f>
        <v>0</v>
      </c>
      <c r="D63">
        <f>JOC10_12入力シート!BB86</f>
        <v>0</v>
      </c>
      <c r="E63">
        <f>JOC10_12入力シート!BD86</f>
        <v>0</v>
      </c>
      <c r="F63" t="str">
        <f t="shared" si="0"/>
        <v>00</v>
      </c>
      <c r="G63" s="3">
        <f>JOC10_12入力シート!P86</f>
        <v>0</v>
      </c>
      <c r="I63">
        <f>JOC10_12入力シート!BF86</f>
        <v>0</v>
      </c>
      <c r="J63">
        <f>JOC10_12入力シート!BH86</f>
        <v>0</v>
      </c>
      <c r="K63" t="str">
        <f t="shared" si="1"/>
        <v>00</v>
      </c>
      <c r="L63" s="3">
        <f>JOC10_12入力シート!P86</f>
        <v>0</v>
      </c>
      <c r="N63" t="str">
        <f>JOC10_12入力シート!BJ86</f>
        <v>A</v>
      </c>
      <c r="O63">
        <f>JOC10_12入力シート!BL86</f>
        <v>0</v>
      </c>
      <c r="P63" t="str">
        <f t="shared" si="2"/>
        <v>A0</v>
      </c>
      <c r="Q63" s="3">
        <f>JOC10_12入力シート!P86</f>
        <v>0</v>
      </c>
    </row>
    <row r="64" spans="1:17" x14ac:dyDescent="0.2">
      <c r="A64">
        <f>JOC10_12入力シート!AZ87</f>
        <v>0</v>
      </c>
      <c r="B64" s="3">
        <f>JOC10_12入力シート!P87</f>
        <v>0</v>
      </c>
      <c r="D64">
        <f>JOC10_12入力シート!BB87</f>
        <v>0</v>
      </c>
      <c r="E64">
        <f>JOC10_12入力シート!BD87</f>
        <v>0</v>
      </c>
      <c r="F64" t="str">
        <f t="shared" si="0"/>
        <v>00</v>
      </c>
      <c r="G64" s="3">
        <f>JOC10_12入力シート!P87</f>
        <v>0</v>
      </c>
      <c r="I64">
        <f>JOC10_12入力シート!BF87</f>
        <v>0</v>
      </c>
      <c r="J64">
        <f>JOC10_12入力シート!BH87</f>
        <v>0</v>
      </c>
      <c r="K64" t="str">
        <f t="shared" si="1"/>
        <v>00</v>
      </c>
      <c r="L64" s="3">
        <f>JOC10_12入力シート!P87</f>
        <v>0</v>
      </c>
      <c r="N64" t="str">
        <f>JOC10_12入力シート!BJ87</f>
        <v>A</v>
      </c>
      <c r="O64">
        <f>JOC10_12入力シート!BL87</f>
        <v>0</v>
      </c>
      <c r="P64" t="str">
        <f t="shared" si="2"/>
        <v>A0</v>
      </c>
      <c r="Q64" s="3">
        <f>JOC10_12入力シート!P87</f>
        <v>0</v>
      </c>
    </row>
    <row r="65" spans="1:17" x14ac:dyDescent="0.2">
      <c r="A65">
        <f>JOC10_12入力シート!AZ88</f>
        <v>0</v>
      </c>
      <c r="B65" s="3">
        <f>JOC10_12入力シート!P88</f>
        <v>0</v>
      </c>
      <c r="D65">
        <f>JOC10_12入力シート!BB88</f>
        <v>0</v>
      </c>
      <c r="E65">
        <f>JOC10_12入力シート!BD88</f>
        <v>0</v>
      </c>
      <c r="F65" t="str">
        <f t="shared" si="0"/>
        <v>00</v>
      </c>
      <c r="G65" s="3">
        <f>JOC10_12入力シート!P88</f>
        <v>0</v>
      </c>
      <c r="I65">
        <f>JOC10_12入力シート!BF88</f>
        <v>0</v>
      </c>
      <c r="J65">
        <f>JOC10_12入力シート!BH88</f>
        <v>0</v>
      </c>
      <c r="K65" t="str">
        <f t="shared" si="1"/>
        <v>00</v>
      </c>
      <c r="L65" s="3">
        <f>JOC10_12入力シート!P88</f>
        <v>0</v>
      </c>
      <c r="N65" t="str">
        <f>JOC10_12入力シート!BJ88</f>
        <v>A</v>
      </c>
      <c r="O65">
        <f>JOC10_12入力シート!BL88</f>
        <v>0</v>
      </c>
      <c r="P65" t="str">
        <f t="shared" si="2"/>
        <v>A0</v>
      </c>
      <c r="Q65" s="3">
        <f>JOC10_12入力シート!P88</f>
        <v>0</v>
      </c>
    </row>
    <row r="66" spans="1:17" x14ac:dyDescent="0.2">
      <c r="A66">
        <f>JOC10_12入力シート!AZ89</f>
        <v>0</v>
      </c>
      <c r="B66" s="3">
        <f>JOC10_12入力シート!P89</f>
        <v>0</v>
      </c>
      <c r="D66">
        <f>JOC10_12入力シート!BB89</f>
        <v>0</v>
      </c>
      <c r="E66">
        <f>JOC10_12入力シート!BD89</f>
        <v>0</v>
      </c>
      <c r="F66" t="str">
        <f t="shared" si="0"/>
        <v>00</v>
      </c>
      <c r="G66" s="3">
        <f>JOC10_12入力シート!P89</f>
        <v>0</v>
      </c>
      <c r="I66">
        <f>JOC10_12入力シート!BF89</f>
        <v>0</v>
      </c>
      <c r="J66">
        <f>JOC10_12入力シート!BH89</f>
        <v>0</v>
      </c>
      <c r="K66" t="str">
        <f t="shared" si="1"/>
        <v>00</v>
      </c>
      <c r="L66" s="3">
        <f>JOC10_12入力シート!P89</f>
        <v>0</v>
      </c>
      <c r="N66" t="str">
        <f>JOC10_12入力シート!BJ89</f>
        <v>A</v>
      </c>
      <c r="O66">
        <f>JOC10_12入力シート!BL89</f>
        <v>0</v>
      </c>
      <c r="P66" t="str">
        <f t="shared" si="2"/>
        <v>A0</v>
      </c>
      <c r="Q66" s="3">
        <f>JOC10_12入力シート!P89</f>
        <v>0</v>
      </c>
    </row>
    <row r="67" spans="1:17" x14ac:dyDescent="0.2">
      <c r="A67">
        <f>JOC10_12入力シート!AZ90</f>
        <v>0</v>
      </c>
      <c r="B67" s="3">
        <f>JOC10_12入力シート!P90</f>
        <v>0</v>
      </c>
      <c r="D67">
        <f>JOC10_12入力シート!BB90</f>
        <v>0</v>
      </c>
      <c r="E67">
        <f>JOC10_12入力シート!BD90</f>
        <v>0</v>
      </c>
      <c r="F67" t="str">
        <f t="shared" si="0"/>
        <v>00</v>
      </c>
      <c r="G67" s="3">
        <f>JOC10_12入力シート!P90</f>
        <v>0</v>
      </c>
      <c r="I67">
        <f>JOC10_12入力シート!BF90</f>
        <v>0</v>
      </c>
      <c r="J67">
        <f>JOC10_12入力シート!BH90</f>
        <v>0</v>
      </c>
      <c r="K67" t="str">
        <f t="shared" si="1"/>
        <v>00</v>
      </c>
      <c r="L67" s="3">
        <f>JOC10_12入力シート!P90</f>
        <v>0</v>
      </c>
      <c r="N67" t="str">
        <f>JOC10_12入力シート!BJ90</f>
        <v>A</v>
      </c>
      <c r="O67">
        <f>JOC10_12入力シート!BL90</f>
        <v>0</v>
      </c>
      <c r="P67" t="str">
        <f t="shared" si="2"/>
        <v>A0</v>
      </c>
      <c r="Q67" s="3">
        <f>JOC10_12入力シート!P90</f>
        <v>0</v>
      </c>
    </row>
    <row r="68" spans="1:17" x14ac:dyDescent="0.2">
      <c r="A68">
        <f>JOC10_12入力シート!AZ91</f>
        <v>0</v>
      </c>
      <c r="B68" s="3">
        <f>JOC10_12入力シート!P91</f>
        <v>0</v>
      </c>
      <c r="D68">
        <f>JOC10_12入力シート!BB91</f>
        <v>0</v>
      </c>
      <c r="E68">
        <f>JOC10_12入力シート!BD91</f>
        <v>0</v>
      </c>
      <c r="F68" t="str">
        <f t="shared" si="0"/>
        <v>00</v>
      </c>
      <c r="G68" s="3">
        <f>JOC10_12入力シート!P91</f>
        <v>0</v>
      </c>
      <c r="I68">
        <f>JOC10_12入力シート!BF91</f>
        <v>0</v>
      </c>
      <c r="J68">
        <f>JOC10_12入力シート!BH91</f>
        <v>0</v>
      </c>
      <c r="K68" t="str">
        <f t="shared" si="1"/>
        <v>00</v>
      </c>
      <c r="L68" s="3">
        <f>JOC10_12入力シート!P91</f>
        <v>0</v>
      </c>
      <c r="N68" t="str">
        <f>JOC10_12入力シート!BJ91</f>
        <v>A</v>
      </c>
      <c r="O68">
        <f>JOC10_12入力シート!BL91</f>
        <v>0</v>
      </c>
      <c r="P68" t="str">
        <f t="shared" si="2"/>
        <v>A0</v>
      </c>
      <c r="Q68" s="3">
        <f>JOC10_12入力シート!P91</f>
        <v>0</v>
      </c>
    </row>
    <row r="69" spans="1:17" x14ac:dyDescent="0.2">
      <c r="A69">
        <f>JOC10_12入力シート!AZ92</f>
        <v>0</v>
      </c>
      <c r="B69" s="3">
        <f>JOC10_12入力シート!P92</f>
        <v>0</v>
      </c>
      <c r="D69">
        <f>JOC10_12入力シート!BB92</f>
        <v>0</v>
      </c>
      <c r="E69">
        <f>JOC10_12入力シート!BD92</f>
        <v>0</v>
      </c>
      <c r="F69" t="str">
        <f>D69&amp;E69</f>
        <v>00</v>
      </c>
      <c r="G69" s="3">
        <f>JOC10_12入力シート!P92</f>
        <v>0</v>
      </c>
      <c r="I69">
        <f>JOC10_12入力シート!BF92</f>
        <v>0</v>
      </c>
      <c r="J69">
        <f>JOC10_12入力シート!BH92</f>
        <v>0</v>
      </c>
      <c r="K69" t="str">
        <f>I69&amp;J69</f>
        <v>00</v>
      </c>
      <c r="L69" s="3">
        <f>JOC10_12入力シート!P92</f>
        <v>0</v>
      </c>
      <c r="N69" t="str">
        <f>JOC10_12入力シート!BJ92</f>
        <v>A</v>
      </c>
      <c r="O69">
        <f>JOC10_12入力シート!BL92</f>
        <v>0</v>
      </c>
      <c r="P69" t="str">
        <f>N69&amp;O69</f>
        <v>A0</v>
      </c>
      <c r="Q69" s="3">
        <f>JOC10_12入力シート!P92</f>
        <v>0</v>
      </c>
    </row>
    <row r="70" spans="1:17" x14ac:dyDescent="0.2">
      <c r="A70">
        <f>JOC10_12入力シート!AZ93</f>
        <v>0</v>
      </c>
      <c r="B70" s="3">
        <f>JOC10_12入力シート!P93</f>
        <v>0</v>
      </c>
      <c r="D70">
        <f>JOC10_12入力シート!BB93</f>
        <v>0</v>
      </c>
      <c r="E70">
        <f>JOC10_12入力シート!BD93</f>
        <v>0</v>
      </c>
      <c r="F70" t="str">
        <f>D70&amp;E70</f>
        <v>00</v>
      </c>
      <c r="G70" s="3">
        <f>JOC10_12入力シート!P93</f>
        <v>0</v>
      </c>
      <c r="I70">
        <f>JOC10_12入力シート!BF93</f>
        <v>0</v>
      </c>
      <c r="J70">
        <f>JOC10_12入力シート!BH93</f>
        <v>0</v>
      </c>
      <c r="K70" t="str">
        <f>I70&amp;J70</f>
        <v>00</v>
      </c>
      <c r="L70" s="3">
        <f>JOC10_12入力シート!P93</f>
        <v>0</v>
      </c>
      <c r="N70" t="str">
        <f>JOC10_12入力シート!BJ93</f>
        <v>A</v>
      </c>
      <c r="O70">
        <f>JOC10_12入力シート!BL93</f>
        <v>0</v>
      </c>
      <c r="P70" t="str">
        <f>N70&amp;O70</f>
        <v>A0</v>
      </c>
      <c r="Q70" s="3">
        <f>JOC10_12入力シート!P93</f>
        <v>0</v>
      </c>
    </row>
    <row r="71" spans="1:17" x14ac:dyDescent="0.2">
      <c r="A71">
        <f>JOC10_12入力シート!AZ94</f>
        <v>0</v>
      </c>
      <c r="B71" s="3">
        <f>JOC10_12入力シート!P94</f>
        <v>0</v>
      </c>
      <c r="D71">
        <f>JOC10_12入力シート!BB94</f>
        <v>0</v>
      </c>
      <c r="E71">
        <f>JOC10_12入力シート!BD94</f>
        <v>0</v>
      </c>
      <c r="F71" t="str">
        <f>D71&amp;E71</f>
        <v>00</v>
      </c>
      <c r="G71" s="3">
        <f>JOC10_12入力シート!P94</f>
        <v>0</v>
      </c>
      <c r="I71">
        <f>JOC10_12入力シート!BF94</f>
        <v>0</v>
      </c>
      <c r="J71">
        <f>JOC10_12入力シート!BH94</f>
        <v>0</v>
      </c>
      <c r="K71" t="str">
        <f>I71&amp;J71</f>
        <v>00</v>
      </c>
      <c r="L71" s="3">
        <f>JOC10_12入力シート!P94</f>
        <v>0</v>
      </c>
      <c r="N71" t="str">
        <f>JOC10_12入力シート!BJ94</f>
        <v>A</v>
      </c>
      <c r="O71">
        <f>JOC10_12入力シート!BL94</f>
        <v>0</v>
      </c>
      <c r="P71" t="str">
        <f>N71&amp;O71</f>
        <v>A0</v>
      </c>
      <c r="Q71" s="3">
        <f>JOC10_12入力シート!P94</f>
        <v>0</v>
      </c>
    </row>
    <row r="72" spans="1:17" x14ac:dyDescent="0.2">
      <c r="A72">
        <f>JOC10_12入力シート!AZ95</f>
        <v>0</v>
      </c>
      <c r="B72" s="3">
        <f>JOC10_12入力シート!P95</f>
        <v>0</v>
      </c>
      <c r="D72">
        <f>JOC10_12入力シート!BB95</f>
        <v>0</v>
      </c>
      <c r="E72">
        <f>JOC10_12入力シート!BD95</f>
        <v>0</v>
      </c>
      <c r="F72" t="str">
        <f>D72&amp;E72</f>
        <v>00</v>
      </c>
      <c r="G72" s="3">
        <f>JOC10_12入力シート!P95</f>
        <v>0</v>
      </c>
      <c r="I72">
        <f>JOC10_12入力シート!BF95</f>
        <v>0</v>
      </c>
      <c r="J72">
        <f>JOC10_12入力シート!BH95</f>
        <v>0</v>
      </c>
      <c r="K72" t="str">
        <f>I72&amp;J72</f>
        <v>00</v>
      </c>
      <c r="L72" s="3">
        <f>JOC10_12入力シート!P95</f>
        <v>0</v>
      </c>
      <c r="N72" t="str">
        <f>JOC10_12入力シート!BJ95</f>
        <v>A</v>
      </c>
      <c r="O72">
        <f>JOC10_12入力シート!BL95</f>
        <v>0</v>
      </c>
      <c r="P72" t="str">
        <f>N72&amp;O72</f>
        <v>A0</v>
      </c>
      <c r="Q72" s="3">
        <f>JOC10_12入力シート!P95</f>
        <v>0</v>
      </c>
    </row>
  </sheetData>
  <sheetProtection sheet="1"/>
  <phoneticPr fontId="3"/>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G126"/>
  <sheetViews>
    <sheetView zoomScale="80" zoomScaleNormal="80" workbookViewId="0"/>
  </sheetViews>
  <sheetFormatPr defaultColWidth="13" defaultRowHeight="13" x14ac:dyDescent="0.2"/>
  <cols>
    <col min="1" max="65" width="2.36328125" customWidth="1"/>
    <col min="66" max="73" width="3.08984375" style="43" customWidth="1"/>
    <col min="74" max="103" width="2.36328125" customWidth="1"/>
    <col min="104" max="104" width="4" bestFit="1" customWidth="1"/>
    <col min="105" max="114" width="2.36328125" customWidth="1"/>
  </cols>
  <sheetData>
    <row r="1" spans="1:111" ht="19" x14ac:dyDescent="0.3">
      <c r="A1" s="5" t="s">
        <v>23</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41"/>
      <c r="BO1" s="41"/>
      <c r="BP1" s="41"/>
      <c r="BQ1" s="41"/>
      <c r="BR1" s="41"/>
      <c r="BS1" s="41"/>
      <c r="BT1" s="41"/>
      <c r="BU1" s="41"/>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row>
    <row r="2" spans="1:111" ht="18" customHeight="1" thickBot="1" x14ac:dyDescent="0.25">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41"/>
      <c r="BO2" s="41"/>
      <c r="BP2" s="41"/>
      <c r="BQ2" s="41"/>
      <c r="BR2" s="41"/>
      <c r="BS2" s="41"/>
      <c r="BT2" s="41"/>
      <c r="BU2" s="41"/>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row>
    <row r="3" spans="1:111" ht="18" customHeight="1" thickBot="1" x14ac:dyDescent="0.25">
      <c r="A3" s="671" t="s">
        <v>24</v>
      </c>
      <c r="B3" s="243"/>
      <c r="C3" s="243"/>
      <c r="D3" s="243"/>
      <c r="E3" s="672"/>
      <c r="F3" s="616" t="str">
        <f>JOC10_12入力シート!F3</f>
        <v>2020全国JOCジュニアオリンピックカップ</v>
      </c>
      <c r="G3" s="617"/>
      <c r="H3" s="617"/>
      <c r="I3" s="617"/>
      <c r="J3" s="617"/>
      <c r="K3" s="617"/>
      <c r="L3" s="617"/>
      <c r="M3" s="617"/>
      <c r="N3" s="617"/>
      <c r="O3" s="617"/>
      <c r="P3" s="617"/>
      <c r="Q3" s="617"/>
      <c r="R3" s="617"/>
      <c r="S3" s="617"/>
      <c r="T3" s="617"/>
      <c r="U3" s="617"/>
      <c r="V3" s="617"/>
      <c r="W3" s="618"/>
      <c r="X3" s="6"/>
      <c r="Y3" s="6"/>
      <c r="Z3" s="6"/>
      <c r="AA3" s="512" t="s">
        <v>209</v>
      </c>
      <c r="AB3" s="663"/>
      <c r="AC3" s="663"/>
      <c r="AD3" s="663"/>
      <c r="AE3" s="663"/>
      <c r="AF3" s="663"/>
      <c r="AG3" s="663"/>
      <c r="AH3" s="663"/>
      <c r="AI3" s="663"/>
      <c r="AJ3" s="663"/>
      <c r="AK3" s="663"/>
      <c r="AL3" s="663"/>
      <c r="AM3" s="663"/>
      <c r="AN3" s="663"/>
      <c r="AO3" s="663"/>
      <c r="AP3" s="663"/>
      <c r="AQ3" s="663"/>
      <c r="AR3" s="664"/>
      <c r="AS3" s="6"/>
      <c r="AT3" s="6"/>
      <c r="AU3" s="6"/>
      <c r="AV3" s="6"/>
      <c r="AW3" s="6"/>
      <c r="AX3" s="6"/>
      <c r="AY3" s="6"/>
      <c r="AZ3" s="6"/>
      <c r="BA3" s="6"/>
      <c r="BB3" s="6"/>
      <c r="BC3" s="6"/>
      <c r="BD3" s="6"/>
      <c r="BE3" s="6"/>
      <c r="BF3" s="6"/>
      <c r="BG3" s="6"/>
      <c r="BH3" s="6"/>
      <c r="BI3" s="6"/>
      <c r="BJ3" s="6"/>
      <c r="BK3" s="6"/>
      <c r="BL3" s="6"/>
      <c r="BM3" s="6"/>
      <c r="BN3" s="41"/>
      <c r="BO3" s="41"/>
      <c r="BP3" s="41"/>
      <c r="BQ3" s="41"/>
      <c r="BR3" s="41"/>
      <c r="BS3" s="41"/>
      <c r="BT3" s="41"/>
      <c r="BU3" s="41"/>
      <c r="BV3" s="6"/>
      <c r="BW3" s="6"/>
      <c r="BX3" s="619" t="s">
        <v>165</v>
      </c>
      <c r="BY3" s="620"/>
      <c r="BZ3" s="620"/>
      <c r="CA3" s="620"/>
      <c r="CB3" s="620"/>
      <c r="CC3" s="620"/>
      <c r="CD3" s="620"/>
      <c r="CE3" s="620"/>
      <c r="CF3" s="621"/>
      <c r="CG3" s="619" t="s">
        <v>166</v>
      </c>
      <c r="CH3" s="620"/>
      <c r="CI3" s="620"/>
      <c r="CJ3" s="620"/>
      <c r="CK3" s="620"/>
      <c r="CL3" s="620"/>
      <c r="CM3" s="620"/>
      <c r="CN3" s="620"/>
      <c r="CO3" s="621"/>
      <c r="CP3" s="619" t="s">
        <v>167</v>
      </c>
      <c r="CQ3" s="620"/>
      <c r="CR3" s="620"/>
      <c r="CS3" s="620"/>
      <c r="CT3" s="620"/>
      <c r="CU3" s="620"/>
      <c r="CV3" s="620"/>
      <c r="CW3" s="620"/>
      <c r="CX3" s="621"/>
      <c r="CY3" s="625" t="s">
        <v>168</v>
      </c>
      <c r="CZ3" s="626"/>
      <c r="DA3" s="626"/>
      <c r="DB3" s="626"/>
      <c r="DC3" s="626"/>
      <c r="DD3" s="626"/>
      <c r="DE3" s="626"/>
      <c r="DF3" s="626"/>
      <c r="DG3" s="627"/>
    </row>
    <row r="4" spans="1:111" ht="18" customHeight="1" thickTop="1" x14ac:dyDescent="0.2">
      <c r="A4" s="596" t="s">
        <v>25</v>
      </c>
      <c r="B4" s="245"/>
      <c r="C4" s="245"/>
      <c r="D4" s="245"/>
      <c r="E4" s="597"/>
      <c r="F4" s="628" t="str">
        <f>JOC10_12入力シート!F4</f>
        <v>2020年7月25日(土)～30日(水)</v>
      </c>
      <c r="G4" s="502"/>
      <c r="H4" s="502"/>
      <c r="I4" s="502"/>
      <c r="J4" s="502"/>
      <c r="K4" s="502"/>
      <c r="L4" s="502"/>
      <c r="M4" s="502"/>
      <c r="N4" s="502"/>
      <c r="O4" s="502"/>
      <c r="P4" s="502"/>
      <c r="Q4" s="502"/>
      <c r="R4" s="502"/>
      <c r="S4" s="502"/>
      <c r="T4" s="502"/>
      <c r="U4" s="502"/>
      <c r="V4" s="502"/>
      <c r="W4" s="629"/>
      <c r="X4" s="6"/>
      <c r="Y4" s="6"/>
      <c r="Z4" s="6"/>
      <c r="AA4" s="665"/>
      <c r="AB4" s="666"/>
      <c r="AC4" s="666"/>
      <c r="AD4" s="666"/>
      <c r="AE4" s="666"/>
      <c r="AF4" s="666"/>
      <c r="AG4" s="666"/>
      <c r="AH4" s="666"/>
      <c r="AI4" s="666"/>
      <c r="AJ4" s="666"/>
      <c r="AK4" s="666"/>
      <c r="AL4" s="666"/>
      <c r="AM4" s="666"/>
      <c r="AN4" s="666"/>
      <c r="AO4" s="666"/>
      <c r="AP4" s="666"/>
      <c r="AQ4" s="666"/>
      <c r="AR4" s="667"/>
      <c r="AS4" s="6"/>
      <c r="AT4" s="6"/>
      <c r="AU4" s="6"/>
      <c r="AV4" s="6"/>
      <c r="AW4" s="6"/>
      <c r="AX4" s="6"/>
      <c r="AY4" s="6"/>
      <c r="AZ4" s="6"/>
      <c r="BA4" s="6"/>
      <c r="BB4" s="6"/>
      <c r="BC4" s="6"/>
      <c r="BD4" s="6"/>
      <c r="BE4" s="6"/>
      <c r="BF4" s="6"/>
      <c r="BG4" s="6"/>
      <c r="BH4" s="6"/>
      <c r="BI4" s="6"/>
      <c r="BJ4" s="6"/>
      <c r="BK4" s="6"/>
      <c r="BL4" s="6"/>
      <c r="BM4" s="6"/>
      <c r="BN4" s="41"/>
      <c r="BO4" s="41"/>
      <c r="BP4" s="41"/>
      <c r="BQ4" s="41"/>
      <c r="BR4" s="41"/>
      <c r="BS4" s="41"/>
      <c r="BT4" s="41"/>
      <c r="BU4" s="41"/>
      <c r="BV4" s="6"/>
      <c r="BW4" s="6"/>
      <c r="BX4" s="630">
        <v>1</v>
      </c>
      <c r="BY4" s="631"/>
      <c r="BZ4" s="632" t="e">
        <f>VLOOKUP(1,WORK!A3:B72,2,FALSE)</f>
        <v>#N/A</v>
      </c>
      <c r="CA4" s="633"/>
      <c r="CB4" s="633"/>
      <c r="CC4" s="633"/>
      <c r="CD4" s="633"/>
      <c r="CE4" s="633"/>
      <c r="CF4" s="634"/>
      <c r="CG4" s="635">
        <v>1</v>
      </c>
      <c r="CH4" s="57">
        <v>1</v>
      </c>
      <c r="CI4" s="632" t="e">
        <f>VLOOKUP("11",WORK!F3:G72,2,FALSE)</f>
        <v>#N/A</v>
      </c>
      <c r="CJ4" s="633"/>
      <c r="CK4" s="633"/>
      <c r="CL4" s="633"/>
      <c r="CM4" s="633"/>
      <c r="CN4" s="633"/>
      <c r="CO4" s="634"/>
      <c r="CP4" s="635" t="s">
        <v>169</v>
      </c>
      <c r="CQ4" s="57">
        <v>1</v>
      </c>
      <c r="CR4" s="636" t="e">
        <f>VLOOKUP("A1",WORK!K3:L72,2,FALSE)</f>
        <v>#N/A</v>
      </c>
      <c r="CS4" s="637"/>
      <c r="CT4" s="637"/>
      <c r="CU4" s="637"/>
      <c r="CV4" s="637"/>
      <c r="CW4" s="637"/>
      <c r="CX4" s="638"/>
      <c r="CY4" s="639" t="s">
        <v>169</v>
      </c>
      <c r="CZ4" s="108">
        <v>1</v>
      </c>
      <c r="DA4" s="642" t="e">
        <f>VLOOKUP("A1",WORK!P3:Q72,2,FALSE)</f>
        <v>#N/A</v>
      </c>
      <c r="DB4" s="643"/>
      <c r="DC4" s="643"/>
      <c r="DD4" s="643"/>
      <c r="DE4" s="643"/>
      <c r="DF4" s="643"/>
      <c r="DG4" s="644"/>
    </row>
    <row r="5" spans="1:111" ht="18" customHeight="1" x14ac:dyDescent="0.2">
      <c r="A5" s="645" t="s">
        <v>26</v>
      </c>
      <c r="B5" s="646"/>
      <c r="C5" s="646"/>
      <c r="D5" s="646"/>
      <c r="E5" s="647"/>
      <c r="F5" s="648" t="str">
        <f>JOC10_12入力シート!F5</f>
        <v>47都道府県水泳場</v>
      </c>
      <c r="G5" s="502"/>
      <c r="H5" s="502"/>
      <c r="I5" s="502"/>
      <c r="J5" s="502"/>
      <c r="K5" s="502"/>
      <c r="L5" s="502"/>
      <c r="M5" s="502"/>
      <c r="N5" s="502"/>
      <c r="O5" s="502"/>
      <c r="P5" s="502"/>
      <c r="Q5" s="502"/>
      <c r="R5" s="502"/>
      <c r="S5" s="502"/>
      <c r="T5" s="502"/>
      <c r="U5" s="502"/>
      <c r="V5" s="502"/>
      <c r="W5" s="629"/>
      <c r="X5" s="6"/>
      <c r="Y5" s="6"/>
      <c r="Z5" s="6"/>
      <c r="AA5" s="665"/>
      <c r="AB5" s="666"/>
      <c r="AC5" s="666"/>
      <c r="AD5" s="666"/>
      <c r="AE5" s="666"/>
      <c r="AF5" s="666"/>
      <c r="AG5" s="666"/>
      <c r="AH5" s="666"/>
      <c r="AI5" s="666"/>
      <c r="AJ5" s="666"/>
      <c r="AK5" s="666"/>
      <c r="AL5" s="666"/>
      <c r="AM5" s="666"/>
      <c r="AN5" s="666"/>
      <c r="AO5" s="666"/>
      <c r="AP5" s="666"/>
      <c r="AQ5" s="666"/>
      <c r="AR5" s="667"/>
      <c r="AS5" s="6"/>
      <c r="AT5" s="6"/>
      <c r="AU5" s="6"/>
      <c r="AV5" s="6"/>
      <c r="AW5" s="6"/>
      <c r="AX5" s="6"/>
      <c r="AY5" s="6"/>
      <c r="AZ5" s="6"/>
      <c r="BA5" s="6"/>
      <c r="BB5" s="6"/>
      <c r="BC5" s="6"/>
      <c r="BD5" s="6"/>
      <c r="BE5" s="6"/>
      <c r="BF5" s="6"/>
      <c r="BG5" s="6"/>
      <c r="BH5" s="6"/>
      <c r="BI5" s="6"/>
      <c r="BJ5" s="6"/>
      <c r="BK5" s="6"/>
      <c r="BL5" s="6"/>
      <c r="BM5" s="6"/>
      <c r="BN5" s="41"/>
      <c r="BO5" s="41"/>
      <c r="BP5" s="41"/>
      <c r="BQ5" s="41"/>
      <c r="BR5" s="41"/>
      <c r="BS5" s="41"/>
      <c r="BT5" s="41"/>
      <c r="BU5" s="41"/>
      <c r="BV5" s="6"/>
      <c r="BW5" s="6"/>
      <c r="BX5" s="612">
        <v>2</v>
      </c>
      <c r="BY5" s="613"/>
      <c r="BZ5" s="559" t="e">
        <f>VLOOKUP(2,WORK!A3:B72,2,FALSE)</f>
        <v>#N/A</v>
      </c>
      <c r="CA5" s="560"/>
      <c r="CB5" s="560"/>
      <c r="CC5" s="560"/>
      <c r="CD5" s="560"/>
      <c r="CE5" s="560"/>
      <c r="CF5" s="561"/>
      <c r="CG5" s="541"/>
      <c r="CH5" s="58">
        <v>2</v>
      </c>
      <c r="CI5" s="559" t="e">
        <f>VLOOKUP("12",WORK!F3:G72,2,FALSE)</f>
        <v>#N/A</v>
      </c>
      <c r="CJ5" s="560"/>
      <c r="CK5" s="560"/>
      <c r="CL5" s="560"/>
      <c r="CM5" s="560"/>
      <c r="CN5" s="560"/>
      <c r="CO5" s="561"/>
      <c r="CP5" s="541"/>
      <c r="CQ5" s="58">
        <v>2</v>
      </c>
      <c r="CR5" s="535" t="e">
        <f>VLOOKUP("A2",WORK!K3:L72,2,FALSE)</f>
        <v>#N/A</v>
      </c>
      <c r="CS5" s="536"/>
      <c r="CT5" s="536"/>
      <c r="CU5" s="536"/>
      <c r="CV5" s="536"/>
      <c r="CW5" s="536"/>
      <c r="CX5" s="540"/>
      <c r="CY5" s="640"/>
      <c r="CZ5" s="108">
        <v>2</v>
      </c>
      <c r="DA5" s="537" t="e">
        <f>VLOOKUP("A2",WORK!P3:Q72,2,FALSE)</f>
        <v>#N/A</v>
      </c>
      <c r="DB5" s="538"/>
      <c r="DC5" s="538"/>
      <c r="DD5" s="538"/>
      <c r="DE5" s="538"/>
      <c r="DF5" s="538"/>
      <c r="DG5" s="539"/>
    </row>
    <row r="6" spans="1:111" ht="18" customHeight="1" x14ac:dyDescent="0.2">
      <c r="A6" s="622" t="s">
        <v>42</v>
      </c>
      <c r="B6" s="623"/>
      <c r="C6" s="623"/>
      <c r="D6" s="623"/>
      <c r="E6" s="624"/>
      <c r="F6" s="598">
        <f>JOC10_12入力シート!F20</f>
        <v>0</v>
      </c>
      <c r="G6" s="599"/>
      <c r="H6" s="599"/>
      <c r="I6" s="599"/>
      <c r="J6" s="599"/>
      <c r="K6" s="599"/>
      <c r="L6" s="599"/>
      <c r="M6" s="599"/>
      <c r="N6" s="599"/>
      <c r="O6" s="599"/>
      <c r="P6" s="599"/>
      <c r="Q6" s="599"/>
      <c r="R6" s="599"/>
      <c r="S6" s="599"/>
      <c r="T6" s="599"/>
      <c r="U6" s="599"/>
      <c r="V6" s="599"/>
      <c r="W6" s="600"/>
      <c r="X6" s="6"/>
      <c r="Y6" s="6"/>
      <c r="Z6" s="6"/>
      <c r="AA6" s="665"/>
      <c r="AB6" s="666"/>
      <c r="AC6" s="666"/>
      <c r="AD6" s="666"/>
      <c r="AE6" s="666"/>
      <c r="AF6" s="666"/>
      <c r="AG6" s="666"/>
      <c r="AH6" s="666"/>
      <c r="AI6" s="666"/>
      <c r="AJ6" s="666"/>
      <c r="AK6" s="666"/>
      <c r="AL6" s="666"/>
      <c r="AM6" s="666"/>
      <c r="AN6" s="666"/>
      <c r="AO6" s="666"/>
      <c r="AP6" s="666"/>
      <c r="AQ6" s="666"/>
      <c r="AR6" s="667"/>
      <c r="AS6" s="6"/>
      <c r="AT6" s="6"/>
      <c r="AU6" s="6"/>
      <c r="AV6" s="6"/>
      <c r="AW6" s="6"/>
      <c r="AX6" s="6"/>
      <c r="AY6" s="6"/>
      <c r="AZ6" s="6"/>
      <c r="BA6" s="6"/>
      <c r="BB6" s="6"/>
      <c r="BC6" s="6"/>
      <c r="BD6" s="6"/>
      <c r="BE6" s="6"/>
      <c r="BF6" s="6"/>
      <c r="BG6" s="6"/>
      <c r="BH6" s="6"/>
      <c r="BI6" s="6"/>
      <c r="BJ6" s="6"/>
      <c r="BK6" s="6"/>
      <c r="BL6" s="6"/>
      <c r="BM6" s="6"/>
      <c r="BN6" s="41"/>
      <c r="BO6" s="41"/>
      <c r="BP6" s="41"/>
      <c r="BQ6" s="41"/>
      <c r="BR6" s="41"/>
      <c r="BS6" s="41"/>
      <c r="BT6" s="41"/>
      <c r="BU6" s="41"/>
      <c r="BV6" s="6"/>
      <c r="BW6" s="6"/>
      <c r="BX6" s="612">
        <v>3</v>
      </c>
      <c r="BY6" s="613"/>
      <c r="BZ6" s="559" t="e">
        <f>VLOOKUP(3,WORK!A3:B72,2,FALSE)</f>
        <v>#N/A</v>
      </c>
      <c r="CA6" s="560"/>
      <c r="CB6" s="560"/>
      <c r="CC6" s="560"/>
      <c r="CD6" s="560"/>
      <c r="CE6" s="560"/>
      <c r="CF6" s="561"/>
      <c r="CG6" s="541"/>
      <c r="CH6" s="59" t="s">
        <v>170</v>
      </c>
      <c r="CI6" s="657" t="e">
        <f>VLOOKUP("1R",WORK!F3:G72,2,FALSE)</f>
        <v>#N/A</v>
      </c>
      <c r="CJ6" s="658"/>
      <c r="CK6" s="658"/>
      <c r="CL6" s="658"/>
      <c r="CM6" s="658"/>
      <c r="CN6" s="658"/>
      <c r="CO6" s="659"/>
      <c r="CP6" s="541"/>
      <c r="CQ6" s="58">
        <v>3</v>
      </c>
      <c r="CR6" s="535" t="e">
        <f>VLOOKUP("A3",WORK!K3:L72,2,FALSE)</f>
        <v>#N/A</v>
      </c>
      <c r="CS6" s="536"/>
      <c r="CT6" s="536"/>
      <c r="CU6" s="536"/>
      <c r="CV6" s="536"/>
      <c r="CW6" s="536"/>
      <c r="CX6" s="540"/>
      <c r="CY6" s="640"/>
      <c r="CZ6" s="108">
        <v>3</v>
      </c>
      <c r="DA6" s="537" t="e">
        <f>VLOOKUP("A3",WORK!P3:Q72,2,FALSE)</f>
        <v>#N/A</v>
      </c>
      <c r="DB6" s="538"/>
      <c r="DC6" s="538"/>
      <c r="DD6" s="538"/>
      <c r="DE6" s="538"/>
      <c r="DF6" s="538"/>
      <c r="DG6" s="539"/>
    </row>
    <row r="7" spans="1:111" ht="18" customHeight="1" x14ac:dyDescent="0.2">
      <c r="A7" s="660" t="s">
        <v>30</v>
      </c>
      <c r="B7" s="661"/>
      <c r="C7" s="661"/>
      <c r="D7" s="661"/>
      <c r="E7" s="662"/>
      <c r="F7" s="598">
        <f>JOC10_12入力シート!F6</f>
        <v>0</v>
      </c>
      <c r="G7" s="599"/>
      <c r="H7" s="599"/>
      <c r="I7" s="599"/>
      <c r="J7" s="599"/>
      <c r="K7" s="599"/>
      <c r="L7" s="599"/>
      <c r="M7" s="599"/>
      <c r="N7" s="599"/>
      <c r="O7" s="599"/>
      <c r="P7" s="599"/>
      <c r="Q7" s="599"/>
      <c r="R7" s="599"/>
      <c r="S7" s="599"/>
      <c r="T7" s="599"/>
      <c r="U7" s="599"/>
      <c r="V7" s="599"/>
      <c r="W7" s="600"/>
      <c r="X7" s="6"/>
      <c r="Y7" s="6"/>
      <c r="Z7" s="6"/>
      <c r="AA7" s="665"/>
      <c r="AB7" s="666"/>
      <c r="AC7" s="666"/>
      <c r="AD7" s="666"/>
      <c r="AE7" s="666"/>
      <c r="AF7" s="666"/>
      <c r="AG7" s="666"/>
      <c r="AH7" s="666"/>
      <c r="AI7" s="666"/>
      <c r="AJ7" s="666"/>
      <c r="AK7" s="666"/>
      <c r="AL7" s="666"/>
      <c r="AM7" s="666"/>
      <c r="AN7" s="666"/>
      <c r="AO7" s="666"/>
      <c r="AP7" s="666"/>
      <c r="AQ7" s="666"/>
      <c r="AR7" s="667"/>
      <c r="AS7" s="6"/>
      <c r="AT7" s="6"/>
      <c r="AU7" s="6"/>
      <c r="AV7" s="6"/>
      <c r="AW7" s="6"/>
      <c r="AX7" s="6"/>
      <c r="AY7" s="6"/>
      <c r="AZ7" s="6"/>
      <c r="BA7" s="6"/>
      <c r="BB7" s="6"/>
      <c r="BC7" s="6"/>
      <c r="BD7" s="6"/>
      <c r="BE7" s="6"/>
      <c r="BF7" s="6"/>
      <c r="BG7" s="6"/>
      <c r="BH7" s="6"/>
      <c r="BI7" s="6"/>
      <c r="BJ7" s="6"/>
      <c r="BK7" s="6"/>
      <c r="BL7" s="6"/>
      <c r="BM7" s="6"/>
      <c r="BN7" s="41"/>
      <c r="BO7" s="41"/>
      <c r="BP7" s="41"/>
      <c r="BQ7" s="41"/>
      <c r="BR7" s="41"/>
      <c r="BS7" s="41"/>
      <c r="BT7" s="41"/>
      <c r="BU7" s="41"/>
      <c r="BV7" s="6"/>
      <c r="BW7" s="6"/>
      <c r="BX7" s="612">
        <v>4</v>
      </c>
      <c r="BY7" s="613"/>
      <c r="BZ7" s="559" t="e">
        <f>VLOOKUP(4,WORK!A3:B72,2,FALSE)</f>
        <v>#N/A</v>
      </c>
      <c r="CA7" s="560"/>
      <c r="CB7" s="560"/>
      <c r="CC7" s="560"/>
      <c r="CD7" s="560"/>
      <c r="CE7" s="560"/>
      <c r="CF7" s="561"/>
      <c r="CG7" s="546">
        <v>2</v>
      </c>
      <c r="CH7" s="58">
        <v>1</v>
      </c>
      <c r="CI7" s="559" t="e">
        <f>VLOOKUP("21",WORK!F3:G72,2,FALSE)</f>
        <v>#N/A</v>
      </c>
      <c r="CJ7" s="560"/>
      <c r="CK7" s="560"/>
      <c r="CL7" s="560"/>
      <c r="CM7" s="560"/>
      <c r="CN7" s="560"/>
      <c r="CO7" s="561"/>
      <c r="CP7" s="541"/>
      <c r="CQ7" s="58">
        <v>4</v>
      </c>
      <c r="CR7" s="535" t="e">
        <f>VLOOKUP("A4",WORK!K3:L72,2,FALSE)</f>
        <v>#N/A</v>
      </c>
      <c r="CS7" s="536"/>
      <c r="CT7" s="536"/>
      <c r="CU7" s="536"/>
      <c r="CV7" s="536"/>
      <c r="CW7" s="536"/>
      <c r="CX7" s="540"/>
      <c r="CY7" s="640"/>
      <c r="CZ7" s="108">
        <v>4</v>
      </c>
      <c r="DA7" s="537" t="e">
        <f>VLOOKUP("A4",WORK!P3:Q72,2,FALSE)</f>
        <v>#N/A</v>
      </c>
      <c r="DB7" s="538"/>
      <c r="DC7" s="538"/>
      <c r="DD7" s="538"/>
      <c r="DE7" s="538"/>
      <c r="DF7" s="538"/>
      <c r="DG7" s="539"/>
    </row>
    <row r="8" spans="1:111" ht="18" customHeight="1" x14ac:dyDescent="0.2">
      <c r="A8" s="660" t="s">
        <v>126</v>
      </c>
      <c r="B8" s="661"/>
      <c r="C8" s="661"/>
      <c r="D8" s="661"/>
      <c r="E8" s="662"/>
      <c r="F8" s="598">
        <f>JOC10_12入力シート!F7</f>
        <v>0</v>
      </c>
      <c r="G8" s="599"/>
      <c r="H8" s="599"/>
      <c r="I8" s="599"/>
      <c r="J8" s="599"/>
      <c r="K8" s="599"/>
      <c r="L8" s="599"/>
      <c r="M8" s="599"/>
      <c r="N8" s="599"/>
      <c r="O8" s="599"/>
      <c r="P8" s="599"/>
      <c r="Q8" s="599"/>
      <c r="R8" s="599"/>
      <c r="S8" s="599"/>
      <c r="T8" s="599"/>
      <c r="U8" s="599"/>
      <c r="V8" s="599"/>
      <c r="W8" s="600"/>
      <c r="X8" s="6"/>
      <c r="Y8" s="6"/>
      <c r="Z8" s="6"/>
      <c r="AA8" s="665"/>
      <c r="AB8" s="666"/>
      <c r="AC8" s="666"/>
      <c r="AD8" s="666"/>
      <c r="AE8" s="666"/>
      <c r="AF8" s="666"/>
      <c r="AG8" s="666"/>
      <c r="AH8" s="666"/>
      <c r="AI8" s="666"/>
      <c r="AJ8" s="666"/>
      <c r="AK8" s="666"/>
      <c r="AL8" s="666"/>
      <c r="AM8" s="666"/>
      <c r="AN8" s="666"/>
      <c r="AO8" s="666"/>
      <c r="AP8" s="666"/>
      <c r="AQ8" s="666"/>
      <c r="AR8" s="667"/>
      <c r="AS8" s="6"/>
      <c r="AT8" s="6"/>
      <c r="AU8" s="6"/>
      <c r="AV8" s="6"/>
      <c r="AW8" s="6"/>
      <c r="AX8" s="6"/>
      <c r="AY8" s="6"/>
      <c r="AZ8" s="6"/>
      <c r="BA8" s="6"/>
      <c r="BB8" s="6"/>
      <c r="BC8" s="6"/>
      <c r="BD8" s="6"/>
      <c r="BE8" s="6"/>
      <c r="BF8" s="6"/>
      <c r="BG8" s="6"/>
      <c r="BH8" s="6"/>
      <c r="BI8" s="6"/>
      <c r="BJ8" s="6"/>
      <c r="BK8" s="6"/>
      <c r="BL8" s="6"/>
      <c r="BM8" s="6"/>
      <c r="BN8" s="41"/>
      <c r="BO8" s="41"/>
      <c r="BP8" s="41"/>
      <c r="BQ8" s="41"/>
      <c r="BR8" s="41"/>
      <c r="BS8" s="41"/>
      <c r="BT8" s="41"/>
      <c r="BU8" s="41"/>
      <c r="BV8" s="6"/>
      <c r="BW8" s="6"/>
      <c r="BX8" s="612">
        <v>5</v>
      </c>
      <c r="BY8" s="613"/>
      <c r="BZ8" s="559" t="e">
        <f>VLOOKUP(5,WORK!A3:B72,2,FALSE)</f>
        <v>#N/A</v>
      </c>
      <c r="CA8" s="560"/>
      <c r="CB8" s="560"/>
      <c r="CC8" s="560"/>
      <c r="CD8" s="560"/>
      <c r="CE8" s="560"/>
      <c r="CF8" s="561"/>
      <c r="CG8" s="541"/>
      <c r="CH8" s="58">
        <v>2</v>
      </c>
      <c r="CI8" s="559" t="e">
        <f>VLOOKUP("22",WORK!F3:G72,2,FALSE)</f>
        <v>#N/A</v>
      </c>
      <c r="CJ8" s="560"/>
      <c r="CK8" s="560"/>
      <c r="CL8" s="560"/>
      <c r="CM8" s="560"/>
      <c r="CN8" s="560"/>
      <c r="CO8" s="561"/>
      <c r="CP8" s="541"/>
      <c r="CQ8" s="58">
        <v>5</v>
      </c>
      <c r="CR8" s="535" t="e">
        <f>VLOOKUP("A5",WORK!K3:L72,2,FALSE)</f>
        <v>#N/A</v>
      </c>
      <c r="CS8" s="536"/>
      <c r="CT8" s="536"/>
      <c r="CU8" s="536"/>
      <c r="CV8" s="536"/>
      <c r="CW8" s="536"/>
      <c r="CX8" s="540"/>
      <c r="CY8" s="640"/>
      <c r="CZ8" s="108">
        <v>5</v>
      </c>
      <c r="DA8" s="537" t="e">
        <f>VLOOKUP("A5",WORK!P3:Q72,2,FALSE)</f>
        <v>#N/A</v>
      </c>
      <c r="DB8" s="538"/>
      <c r="DC8" s="538"/>
      <c r="DD8" s="538"/>
      <c r="DE8" s="538"/>
      <c r="DF8" s="538"/>
      <c r="DG8" s="539"/>
    </row>
    <row r="9" spans="1:111" ht="18" customHeight="1" thickBot="1" x14ac:dyDescent="0.25">
      <c r="A9" s="596" t="s">
        <v>31</v>
      </c>
      <c r="B9" s="245"/>
      <c r="C9" s="245"/>
      <c r="D9" s="245"/>
      <c r="E9" s="597"/>
      <c r="F9" s="598">
        <f>JOC10_12入力シート!F8</f>
        <v>0</v>
      </c>
      <c r="G9" s="599"/>
      <c r="H9" s="599"/>
      <c r="I9" s="599"/>
      <c r="J9" s="599"/>
      <c r="K9" s="599"/>
      <c r="L9" s="599"/>
      <c r="M9" s="599"/>
      <c r="N9" s="599"/>
      <c r="O9" s="599"/>
      <c r="P9" s="599"/>
      <c r="Q9" s="599"/>
      <c r="R9" s="599"/>
      <c r="S9" s="599"/>
      <c r="T9" s="599"/>
      <c r="U9" s="599"/>
      <c r="V9" s="599"/>
      <c r="W9" s="600"/>
      <c r="X9" s="6"/>
      <c r="Y9" s="6"/>
      <c r="Z9" s="6"/>
      <c r="AA9" s="668"/>
      <c r="AB9" s="669"/>
      <c r="AC9" s="669"/>
      <c r="AD9" s="669"/>
      <c r="AE9" s="669"/>
      <c r="AF9" s="669"/>
      <c r="AG9" s="669"/>
      <c r="AH9" s="669"/>
      <c r="AI9" s="669"/>
      <c r="AJ9" s="669"/>
      <c r="AK9" s="669"/>
      <c r="AL9" s="669"/>
      <c r="AM9" s="669"/>
      <c r="AN9" s="669"/>
      <c r="AO9" s="669"/>
      <c r="AP9" s="669"/>
      <c r="AQ9" s="669"/>
      <c r="AR9" s="670"/>
      <c r="AS9" s="6"/>
      <c r="AT9" s="6"/>
      <c r="AU9" s="6"/>
      <c r="AV9" s="6"/>
      <c r="AW9" s="6"/>
      <c r="AX9" s="6"/>
      <c r="AY9" s="6"/>
      <c r="AZ9" s="6"/>
      <c r="BA9" s="6"/>
      <c r="BB9" s="6"/>
      <c r="BC9" s="6"/>
      <c r="BD9" s="6"/>
      <c r="BE9" s="6"/>
      <c r="BF9" s="6"/>
      <c r="BG9" s="6"/>
      <c r="BH9" s="6"/>
      <c r="BI9" s="6"/>
      <c r="BJ9" s="6"/>
      <c r="BK9" s="6"/>
      <c r="BL9" s="6"/>
      <c r="BM9" s="6"/>
      <c r="BN9" s="41"/>
      <c r="BO9" s="41"/>
      <c r="BP9" s="41"/>
      <c r="BQ9" s="41"/>
      <c r="BR9" s="41"/>
      <c r="BS9" s="41"/>
      <c r="BT9" s="41"/>
      <c r="BU9" s="41"/>
      <c r="BV9" s="6"/>
      <c r="BW9" s="6"/>
      <c r="BX9" s="612">
        <v>6</v>
      </c>
      <c r="BY9" s="613"/>
      <c r="BZ9" s="559" t="e">
        <f>VLOOKUP(6,WORK!A3:B72,2,FALSE)</f>
        <v>#N/A</v>
      </c>
      <c r="CA9" s="560"/>
      <c r="CB9" s="560"/>
      <c r="CC9" s="560"/>
      <c r="CD9" s="560"/>
      <c r="CE9" s="560"/>
      <c r="CF9" s="561"/>
      <c r="CG9" s="547"/>
      <c r="CH9" s="60" t="s">
        <v>170</v>
      </c>
      <c r="CI9" s="559" t="e">
        <f>VLOOKUP("2R",WORK!F3:G72,2,FALSE)</f>
        <v>#N/A</v>
      </c>
      <c r="CJ9" s="560"/>
      <c r="CK9" s="560"/>
      <c r="CL9" s="560"/>
      <c r="CM9" s="560"/>
      <c r="CN9" s="560"/>
      <c r="CO9" s="561"/>
      <c r="CP9" s="541"/>
      <c r="CQ9" s="58">
        <v>6</v>
      </c>
      <c r="CR9" s="535" t="e">
        <f>VLOOKUP("A6",WORK!K3:L72,2,FALSE)</f>
        <v>#N/A</v>
      </c>
      <c r="CS9" s="536"/>
      <c r="CT9" s="536"/>
      <c r="CU9" s="536"/>
      <c r="CV9" s="536"/>
      <c r="CW9" s="536"/>
      <c r="CX9" s="540"/>
      <c r="CY9" s="640"/>
      <c r="CZ9" s="108">
        <v>6</v>
      </c>
      <c r="DA9" s="537" t="e">
        <f>VLOOKUP("A6",WORK!P3:Q72,2,FALSE)</f>
        <v>#N/A</v>
      </c>
      <c r="DB9" s="538"/>
      <c r="DC9" s="538"/>
      <c r="DD9" s="538"/>
      <c r="DE9" s="538"/>
      <c r="DF9" s="538"/>
      <c r="DG9" s="539"/>
    </row>
    <row r="10" spans="1:111" ht="18" customHeight="1" thickBot="1" x14ac:dyDescent="0.25">
      <c r="A10" s="596" t="s">
        <v>32</v>
      </c>
      <c r="B10" s="245"/>
      <c r="C10" s="245"/>
      <c r="D10" s="245"/>
      <c r="E10" s="597"/>
      <c r="F10" s="649">
        <f>JOC10_12入力シート!F9</f>
        <v>0</v>
      </c>
      <c r="G10" s="599"/>
      <c r="H10" s="599"/>
      <c r="I10" s="599"/>
      <c r="J10" s="599"/>
      <c r="K10" s="599"/>
      <c r="L10" s="599"/>
      <c r="M10" s="599"/>
      <c r="N10" s="648"/>
      <c r="O10" s="650" t="s">
        <v>128</v>
      </c>
      <c r="P10" s="599"/>
      <c r="Q10" s="648"/>
      <c r="R10" s="651">
        <f>JOC10_12入力シート!R9</f>
        <v>0</v>
      </c>
      <c r="S10" s="652"/>
      <c r="T10" s="652"/>
      <c r="U10" s="652"/>
      <c r="V10" s="652"/>
      <c r="W10" s="653"/>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41"/>
      <c r="BO10" s="41"/>
      <c r="BP10" s="41"/>
      <c r="BQ10" s="41"/>
      <c r="BR10" s="41"/>
      <c r="BS10" s="41"/>
      <c r="BT10" s="41"/>
      <c r="BU10" s="41"/>
      <c r="BV10" s="6"/>
      <c r="BW10" s="6"/>
      <c r="BX10" s="612">
        <v>7</v>
      </c>
      <c r="BY10" s="613"/>
      <c r="BZ10" s="559" t="e">
        <f>VLOOKUP(7,WORK!A3:B72,2,FALSE)</f>
        <v>#N/A</v>
      </c>
      <c r="CA10" s="560"/>
      <c r="CB10" s="560"/>
      <c r="CC10" s="560"/>
      <c r="CD10" s="560"/>
      <c r="CE10" s="560"/>
      <c r="CF10" s="561"/>
      <c r="CG10" s="546">
        <v>3</v>
      </c>
      <c r="CH10" s="58">
        <v>1</v>
      </c>
      <c r="CI10" s="559" t="e">
        <f>VLOOKUP("31",WORK!F3:G72,2,FALSE)</f>
        <v>#N/A</v>
      </c>
      <c r="CJ10" s="560"/>
      <c r="CK10" s="560"/>
      <c r="CL10" s="560"/>
      <c r="CM10" s="560"/>
      <c r="CN10" s="560"/>
      <c r="CO10" s="561"/>
      <c r="CP10" s="541"/>
      <c r="CQ10" s="58">
        <v>7</v>
      </c>
      <c r="CR10" s="535" t="e">
        <f>VLOOKUP("A7",WORK!K3:L72,2,FALSE)</f>
        <v>#N/A</v>
      </c>
      <c r="CS10" s="536"/>
      <c r="CT10" s="536"/>
      <c r="CU10" s="536"/>
      <c r="CV10" s="536"/>
      <c r="CW10" s="536"/>
      <c r="CX10" s="540"/>
      <c r="CY10" s="640"/>
      <c r="CZ10" s="108">
        <v>7</v>
      </c>
      <c r="DA10" s="537" t="e">
        <f>VLOOKUP("A7",WORK!P3:Q72,2,FALSE)</f>
        <v>#N/A</v>
      </c>
      <c r="DB10" s="538"/>
      <c r="DC10" s="538"/>
      <c r="DD10" s="538"/>
      <c r="DE10" s="538"/>
      <c r="DF10" s="538"/>
      <c r="DG10" s="539"/>
    </row>
    <row r="11" spans="1:111" ht="18" customHeight="1" x14ac:dyDescent="0.2">
      <c r="A11" s="654" t="s">
        <v>33</v>
      </c>
      <c r="B11" s="655"/>
      <c r="C11" s="655"/>
      <c r="D11" s="655"/>
      <c r="E11" s="656"/>
      <c r="F11" s="598">
        <f>JOC10_12入力シート!F10</f>
        <v>0</v>
      </c>
      <c r="G11" s="599"/>
      <c r="H11" s="599"/>
      <c r="I11" s="599"/>
      <c r="J11" s="599"/>
      <c r="K11" s="599"/>
      <c r="L11" s="599"/>
      <c r="M11" s="599"/>
      <c r="N11" s="599"/>
      <c r="O11" s="599"/>
      <c r="P11" s="599"/>
      <c r="Q11" s="599"/>
      <c r="R11" s="599"/>
      <c r="S11" s="599"/>
      <c r="T11" s="599"/>
      <c r="U11" s="599"/>
      <c r="V11" s="599"/>
      <c r="W11" s="600"/>
      <c r="X11" s="6"/>
      <c r="Y11" s="6"/>
      <c r="Z11" s="6"/>
      <c r="AA11" s="402" t="s">
        <v>27</v>
      </c>
      <c r="AB11" s="249"/>
      <c r="AC11" s="249"/>
      <c r="AD11" s="249"/>
      <c r="AE11" s="249"/>
      <c r="AF11" s="249"/>
      <c r="AG11" s="249"/>
      <c r="AH11" s="249"/>
      <c r="AI11" s="249"/>
      <c r="AJ11" s="249"/>
      <c r="AK11" s="249"/>
      <c r="AL11" s="249"/>
      <c r="AM11" s="249"/>
      <c r="AN11" s="249"/>
      <c r="AO11" s="249"/>
      <c r="AP11" s="249"/>
      <c r="AQ11" s="249"/>
      <c r="AR11" s="595"/>
      <c r="AS11" s="6"/>
      <c r="AT11" s="6"/>
      <c r="AU11" s="6"/>
      <c r="AV11" s="6"/>
      <c r="AW11" s="6"/>
      <c r="AX11" s="6"/>
      <c r="AY11" s="6"/>
      <c r="AZ11" s="6"/>
      <c r="BA11" s="6"/>
      <c r="BB11" s="6"/>
      <c r="BC11" s="6"/>
      <c r="BD11" s="6"/>
      <c r="BE11" s="6"/>
      <c r="BF11" s="6"/>
      <c r="BG11" s="6"/>
      <c r="BH11" s="6"/>
      <c r="BI11" s="6"/>
      <c r="BJ11" s="6"/>
      <c r="BK11" s="6"/>
      <c r="BL11" s="6"/>
      <c r="BM11" s="6"/>
      <c r="BN11" s="41"/>
      <c r="BO11" s="41"/>
      <c r="BP11" s="41"/>
      <c r="BQ11" s="41"/>
      <c r="BR11" s="41"/>
      <c r="BS11" s="41"/>
      <c r="BT11" s="41"/>
      <c r="BU11" s="41"/>
      <c r="BV11" s="6"/>
      <c r="BW11" s="6"/>
      <c r="BX11" s="612">
        <v>8</v>
      </c>
      <c r="BY11" s="613"/>
      <c r="BZ11" s="559" t="e">
        <f>VLOOKUP(8,WORK!A3:B72,2,FALSE)</f>
        <v>#N/A</v>
      </c>
      <c r="CA11" s="560"/>
      <c r="CB11" s="560"/>
      <c r="CC11" s="560"/>
      <c r="CD11" s="560"/>
      <c r="CE11" s="560"/>
      <c r="CF11" s="561"/>
      <c r="CG11" s="541"/>
      <c r="CH11" s="58">
        <v>2</v>
      </c>
      <c r="CI11" s="559" t="e">
        <f>VLOOKUP("32",WORK!F3:G72,2,FALSE)</f>
        <v>#N/A</v>
      </c>
      <c r="CJ11" s="560"/>
      <c r="CK11" s="560"/>
      <c r="CL11" s="560"/>
      <c r="CM11" s="560"/>
      <c r="CN11" s="560"/>
      <c r="CO11" s="561"/>
      <c r="CP11" s="541"/>
      <c r="CQ11" s="58">
        <v>8</v>
      </c>
      <c r="CR11" s="535" t="e">
        <f>VLOOKUP("A8",WORK!K3:L72,2,FALSE)</f>
        <v>#N/A</v>
      </c>
      <c r="CS11" s="536"/>
      <c r="CT11" s="536"/>
      <c r="CU11" s="536"/>
      <c r="CV11" s="536"/>
      <c r="CW11" s="536"/>
      <c r="CX11" s="540"/>
      <c r="CY11" s="640"/>
      <c r="CZ11" s="108">
        <v>8</v>
      </c>
      <c r="DA11" s="537" t="e">
        <f>VLOOKUP("A8",WORK!P3:Q72,2,FALSE)</f>
        <v>#N/A</v>
      </c>
      <c r="DB11" s="538"/>
      <c r="DC11" s="538"/>
      <c r="DD11" s="538"/>
      <c r="DE11" s="538"/>
      <c r="DF11" s="538"/>
      <c r="DG11" s="539"/>
    </row>
    <row r="12" spans="1:111" ht="18" customHeight="1" thickBot="1" x14ac:dyDescent="0.25">
      <c r="A12" s="596" t="s">
        <v>34</v>
      </c>
      <c r="B12" s="245"/>
      <c r="C12" s="245"/>
      <c r="D12" s="245"/>
      <c r="E12" s="597"/>
      <c r="F12" s="598">
        <f>JOC10_12入力シート!F11</f>
        <v>0</v>
      </c>
      <c r="G12" s="599"/>
      <c r="H12" s="599"/>
      <c r="I12" s="599"/>
      <c r="J12" s="599"/>
      <c r="K12" s="599"/>
      <c r="L12" s="599"/>
      <c r="M12" s="599"/>
      <c r="N12" s="599"/>
      <c r="O12" s="599"/>
      <c r="P12" s="599"/>
      <c r="Q12" s="599"/>
      <c r="R12" s="599"/>
      <c r="S12" s="599"/>
      <c r="T12" s="599"/>
      <c r="U12" s="599"/>
      <c r="V12" s="599"/>
      <c r="W12" s="600"/>
      <c r="X12" s="6"/>
      <c r="Y12" s="6"/>
      <c r="Z12" s="6"/>
      <c r="AA12" s="614" t="s">
        <v>28</v>
      </c>
      <c r="AB12" s="250"/>
      <c r="AC12" s="250"/>
      <c r="AD12" s="250"/>
      <c r="AE12" s="250" t="s">
        <v>29</v>
      </c>
      <c r="AF12" s="250"/>
      <c r="AG12" s="250"/>
      <c r="AH12" s="250"/>
      <c r="AI12" s="250"/>
      <c r="AJ12" s="250" t="s">
        <v>11</v>
      </c>
      <c r="AK12" s="250"/>
      <c r="AL12" s="250"/>
      <c r="AM12" s="250"/>
      <c r="AN12" s="250" t="s">
        <v>12</v>
      </c>
      <c r="AO12" s="246"/>
      <c r="AP12" s="246"/>
      <c r="AQ12" s="246"/>
      <c r="AR12" s="615"/>
      <c r="AS12" s="6"/>
      <c r="AT12" s="6"/>
      <c r="AU12" s="6"/>
      <c r="AV12" s="6"/>
      <c r="AW12" s="6"/>
      <c r="AX12" s="6"/>
      <c r="AY12" s="6"/>
      <c r="AZ12" s="6"/>
      <c r="BA12" s="6"/>
      <c r="BB12" s="6"/>
      <c r="BC12" s="6"/>
      <c r="BD12" s="6"/>
      <c r="BE12" s="6"/>
      <c r="BF12" s="6"/>
      <c r="BG12" s="6"/>
      <c r="BH12" s="6"/>
      <c r="BI12" s="6"/>
      <c r="BJ12" s="6"/>
      <c r="BK12" s="6"/>
      <c r="BL12" s="6"/>
      <c r="BM12" s="6"/>
      <c r="BN12" s="41"/>
      <c r="BO12" s="41"/>
      <c r="BP12" s="41"/>
      <c r="BQ12" s="41"/>
      <c r="BR12" s="41"/>
      <c r="BS12" s="41"/>
      <c r="BT12" s="41"/>
      <c r="BU12" s="41"/>
      <c r="BV12" s="6"/>
      <c r="BW12" s="6"/>
      <c r="BX12" s="612">
        <v>9</v>
      </c>
      <c r="BY12" s="613"/>
      <c r="BZ12" s="559" t="e">
        <f>VLOOKUP(9,WORK!A3:B72,2,FALSE)</f>
        <v>#N/A</v>
      </c>
      <c r="CA12" s="560"/>
      <c r="CB12" s="560"/>
      <c r="CC12" s="560"/>
      <c r="CD12" s="560"/>
      <c r="CE12" s="560"/>
      <c r="CF12" s="561"/>
      <c r="CG12" s="547"/>
      <c r="CH12" s="60" t="s">
        <v>170</v>
      </c>
      <c r="CI12" s="559" t="e">
        <f>VLOOKUP("3R",WORK!F3:G72,2,FALSE)</f>
        <v>#N/A</v>
      </c>
      <c r="CJ12" s="560"/>
      <c r="CK12" s="560"/>
      <c r="CL12" s="560"/>
      <c r="CM12" s="560"/>
      <c r="CN12" s="560"/>
      <c r="CO12" s="561"/>
      <c r="CP12" s="541"/>
      <c r="CQ12" s="61" t="s">
        <v>171</v>
      </c>
      <c r="CR12" s="535" t="e">
        <f>VLOOKUP("AR1",WORK!K3:L72,2,FALSE)</f>
        <v>#N/A</v>
      </c>
      <c r="CS12" s="536"/>
      <c r="CT12" s="536"/>
      <c r="CU12" s="536"/>
      <c r="CV12" s="536"/>
      <c r="CW12" s="536"/>
      <c r="CX12" s="540"/>
      <c r="CY12" s="640"/>
      <c r="CZ12" s="108">
        <v>9</v>
      </c>
      <c r="DA12" s="537" t="e">
        <f>VLOOKUP("A9",WORK!P3:Q72,2,FALSE)</f>
        <v>#N/A</v>
      </c>
      <c r="DB12" s="538"/>
      <c r="DC12" s="538"/>
      <c r="DD12" s="538"/>
      <c r="DE12" s="538"/>
      <c r="DF12" s="538"/>
      <c r="DG12" s="539"/>
    </row>
    <row r="13" spans="1:111" ht="18" customHeight="1" thickTop="1" x14ac:dyDescent="0.2">
      <c r="A13" s="596" t="s">
        <v>35</v>
      </c>
      <c r="B13" s="245"/>
      <c r="C13" s="245"/>
      <c r="D13" s="245"/>
      <c r="E13" s="597"/>
      <c r="F13" s="598">
        <f>JOC10_12入力シート!F12</f>
        <v>0</v>
      </c>
      <c r="G13" s="599"/>
      <c r="H13" s="599"/>
      <c r="I13" s="599"/>
      <c r="J13" s="599"/>
      <c r="K13" s="599"/>
      <c r="L13" s="599"/>
      <c r="M13" s="599"/>
      <c r="N13" s="599"/>
      <c r="O13" s="599"/>
      <c r="P13" s="599"/>
      <c r="Q13" s="599"/>
      <c r="R13" s="599"/>
      <c r="S13" s="599"/>
      <c r="T13" s="599"/>
      <c r="U13" s="599"/>
      <c r="V13" s="599"/>
      <c r="W13" s="600"/>
      <c r="X13" s="6"/>
      <c r="Y13" s="6"/>
      <c r="Z13" s="6"/>
      <c r="AA13" s="605" t="s">
        <v>174</v>
      </c>
      <c r="AB13" s="606"/>
      <c r="AC13" s="606"/>
      <c r="AD13" s="606"/>
      <c r="AE13" s="607">
        <f>COUNTIF(AZ25:BA94,"&gt;0")</f>
        <v>0</v>
      </c>
      <c r="AF13" s="606"/>
      <c r="AG13" s="606"/>
      <c r="AH13" s="606"/>
      <c r="AI13" s="606"/>
      <c r="AJ13" s="606">
        <f>COUNTIF(AZ25:BA94,"&gt;0")</f>
        <v>0</v>
      </c>
      <c r="AK13" s="606"/>
      <c r="AL13" s="606"/>
      <c r="AM13" s="606"/>
      <c r="AN13" s="608">
        <f>AE13*1000</f>
        <v>0</v>
      </c>
      <c r="AO13" s="608"/>
      <c r="AP13" s="608"/>
      <c r="AQ13" s="608"/>
      <c r="AR13" s="609"/>
      <c r="AS13" s="6"/>
      <c r="AT13" s="6"/>
      <c r="AU13" s="6"/>
      <c r="AV13" s="6"/>
      <c r="AW13" s="6"/>
      <c r="AX13" s="6"/>
      <c r="AY13" s="6"/>
      <c r="AZ13" s="6"/>
      <c r="BA13" s="6"/>
      <c r="BB13" s="6"/>
      <c r="BC13" s="6"/>
      <c r="BD13" s="6"/>
      <c r="BE13" s="6"/>
      <c r="BF13" s="6"/>
      <c r="BG13" s="6"/>
      <c r="BH13" s="6"/>
      <c r="BI13" s="6"/>
      <c r="BJ13" s="6"/>
      <c r="BK13" s="6"/>
      <c r="BL13" s="6"/>
      <c r="BM13" s="6"/>
      <c r="BN13" s="41"/>
      <c r="BO13" s="41"/>
      <c r="BP13" s="41"/>
      <c r="BQ13" s="41"/>
      <c r="BR13" s="41"/>
      <c r="BS13" s="41"/>
      <c r="BT13" s="41"/>
      <c r="BU13" s="41"/>
      <c r="BV13" s="6"/>
      <c r="BW13" s="6"/>
      <c r="BX13" s="562">
        <v>10</v>
      </c>
      <c r="BY13" s="563"/>
      <c r="BZ13" s="557" t="e">
        <f>VLOOKUP(10,WORK!A3:B72,2,FALSE)</f>
        <v>#N/A</v>
      </c>
      <c r="CA13" s="557"/>
      <c r="CB13" s="557"/>
      <c r="CC13" s="557"/>
      <c r="CD13" s="557"/>
      <c r="CE13" s="557"/>
      <c r="CF13" s="558"/>
      <c r="CG13" s="546">
        <v>4</v>
      </c>
      <c r="CH13" s="58">
        <v>1</v>
      </c>
      <c r="CI13" s="559" t="e">
        <f>VLOOKUP("41",WORK!F3:G72,2,FALSE)</f>
        <v>#N/A</v>
      </c>
      <c r="CJ13" s="560"/>
      <c r="CK13" s="560"/>
      <c r="CL13" s="560"/>
      <c r="CM13" s="560"/>
      <c r="CN13" s="560"/>
      <c r="CO13" s="561"/>
      <c r="CP13" s="547"/>
      <c r="CQ13" s="61" t="s">
        <v>172</v>
      </c>
      <c r="CR13" s="535" t="e">
        <f>VLOOKUP("AR2",WORK!K3:L72,2,FALSE)</f>
        <v>#N/A</v>
      </c>
      <c r="CS13" s="536"/>
      <c r="CT13" s="536"/>
      <c r="CU13" s="536"/>
      <c r="CV13" s="536"/>
      <c r="CW13" s="536"/>
      <c r="CX13" s="540"/>
      <c r="CY13" s="640"/>
      <c r="CZ13" s="108">
        <v>10</v>
      </c>
      <c r="DA13" s="537" t="e">
        <f>VLOOKUP("A10",WORK!P3:Q72,2,FALSE)</f>
        <v>#N/A</v>
      </c>
      <c r="DB13" s="538"/>
      <c r="DC13" s="538"/>
      <c r="DD13" s="538"/>
      <c r="DE13" s="538"/>
      <c r="DF13" s="538"/>
      <c r="DG13" s="539"/>
    </row>
    <row r="14" spans="1:111" ht="18" customHeight="1" x14ac:dyDescent="0.2">
      <c r="A14" s="596" t="s">
        <v>36</v>
      </c>
      <c r="B14" s="245"/>
      <c r="C14" s="245"/>
      <c r="D14" s="245"/>
      <c r="E14" s="597"/>
      <c r="F14" s="598">
        <f>JOC10_12入力シート!F13</f>
        <v>0</v>
      </c>
      <c r="G14" s="599"/>
      <c r="H14" s="599"/>
      <c r="I14" s="599"/>
      <c r="J14" s="599"/>
      <c r="K14" s="599"/>
      <c r="L14" s="599"/>
      <c r="M14" s="599"/>
      <c r="N14" s="599"/>
      <c r="O14" s="599"/>
      <c r="P14" s="599"/>
      <c r="Q14" s="599"/>
      <c r="R14" s="599"/>
      <c r="S14" s="599"/>
      <c r="T14" s="599"/>
      <c r="U14" s="599"/>
      <c r="V14" s="599"/>
      <c r="W14" s="600"/>
      <c r="X14" s="6"/>
      <c r="Y14" s="6"/>
      <c r="Z14" s="6"/>
      <c r="AA14" s="403" t="s">
        <v>166</v>
      </c>
      <c r="AB14" s="244"/>
      <c r="AC14" s="244"/>
      <c r="AD14" s="244"/>
      <c r="AE14" s="503">
        <f>COUNTIF(BD25:BE94,1)</f>
        <v>0</v>
      </c>
      <c r="AF14" s="504"/>
      <c r="AG14" s="504"/>
      <c r="AH14" s="504"/>
      <c r="AI14" s="505"/>
      <c r="AJ14" s="244">
        <f>COUNTIF(BB25:BC94,"&gt;0")</f>
        <v>0</v>
      </c>
      <c r="AK14" s="244"/>
      <c r="AL14" s="244"/>
      <c r="AM14" s="244"/>
      <c r="AN14" s="610">
        <f>AJ14*1000</f>
        <v>0</v>
      </c>
      <c r="AO14" s="610"/>
      <c r="AP14" s="610"/>
      <c r="AQ14" s="610"/>
      <c r="AR14" s="611"/>
      <c r="AS14" s="6"/>
      <c r="AT14" s="6"/>
      <c r="AU14" s="6"/>
      <c r="AV14" s="6"/>
      <c r="AW14" s="6"/>
      <c r="AX14" s="6"/>
      <c r="AY14" s="6"/>
      <c r="AZ14" s="6"/>
      <c r="BA14" s="6"/>
      <c r="BB14" s="6"/>
      <c r="BC14" s="6"/>
      <c r="BD14" s="6"/>
      <c r="BE14" s="6"/>
      <c r="BF14" s="6"/>
      <c r="BG14" s="6"/>
      <c r="BH14" s="6"/>
      <c r="BI14" s="6"/>
      <c r="BJ14" s="6"/>
      <c r="BK14" s="6"/>
      <c r="BL14" s="6"/>
      <c r="BM14" s="6"/>
      <c r="BN14" s="41"/>
      <c r="BO14" s="41"/>
      <c r="BP14" s="41"/>
      <c r="BQ14" s="41"/>
      <c r="BR14" s="41"/>
      <c r="BS14" s="41"/>
      <c r="BT14" s="41"/>
      <c r="BU14" s="41"/>
      <c r="BV14" s="6"/>
      <c r="BW14" s="6"/>
      <c r="BX14" s="562">
        <v>11</v>
      </c>
      <c r="BY14" s="563"/>
      <c r="BZ14" s="557" t="e">
        <f>VLOOKUP(11,WORK!A3:B72,2,FALSE)</f>
        <v>#N/A</v>
      </c>
      <c r="CA14" s="557"/>
      <c r="CB14" s="557"/>
      <c r="CC14" s="557"/>
      <c r="CD14" s="557"/>
      <c r="CE14" s="557"/>
      <c r="CF14" s="558"/>
      <c r="CG14" s="541"/>
      <c r="CH14" s="58">
        <v>2</v>
      </c>
      <c r="CI14" s="559" t="e">
        <f>VLOOKUP("42",WORK!F3:G72,2,FALSE)</f>
        <v>#N/A</v>
      </c>
      <c r="CJ14" s="560"/>
      <c r="CK14" s="560"/>
      <c r="CL14" s="560"/>
      <c r="CM14" s="560"/>
      <c r="CN14" s="560"/>
      <c r="CO14" s="561"/>
      <c r="CP14" s="546" t="s">
        <v>173</v>
      </c>
      <c r="CQ14" s="58">
        <v>1</v>
      </c>
      <c r="CR14" s="535" t="e">
        <f>VLOOKUP("B1",WORK!K3:L72,2,FALSE)</f>
        <v>#N/A</v>
      </c>
      <c r="CS14" s="536"/>
      <c r="CT14" s="536"/>
      <c r="CU14" s="536"/>
      <c r="CV14" s="536"/>
      <c r="CW14" s="536"/>
      <c r="CX14" s="540"/>
      <c r="CY14" s="640"/>
      <c r="CZ14" s="108">
        <v>11</v>
      </c>
      <c r="DA14" s="537" t="e">
        <f>VLOOKUP("A11",WORK!P3:Q72,2,FALSE)</f>
        <v>#N/A</v>
      </c>
      <c r="DB14" s="538"/>
      <c r="DC14" s="538"/>
      <c r="DD14" s="538"/>
      <c r="DE14" s="538"/>
      <c r="DF14" s="538"/>
      <c r="DG14" s="539"/>
    </row>
    <row r="15" spans="1:111" ht="18" customHeight="1" thickBot="1" x14ac:dyDescent="0.25">
      <c r="A15" s="596" t="s">
        <v>37</v>
      </c>
      <c r="B15" s="245"/>
      <c r="C15" s="245"/>
      <c r="D15" s="245"/>
      <c r="E15" s="597"/>
      <c r="F15" s="598">
        <f>JOC10_12入力シート!F14</f>
        <v>0</v>
      </c>
      <c r="G15" s="599"/>
      <c r="H15" s="599"/>
      <c r="I15" s="599"/>
      <c r="J15" s="599"/>
      <c r="K15" s="599"/>
      <c r="L15" s="599"/>
      <c r="M15" s="599"/>
      <c r="N15" s="599"/>
      <c r="O15" s="599"/>
      <c r="P15" s="599"/>
      <c r="Q15" s="599"/>
      <c r="R15" s="599"/>
      <c r="S15" s="599"/>
      <c r="T15" s="599"/>
      <c r="U15" s="599"/>
      <c r="V15" s="599"/>
      <c r="W15" s="600"/>
      <c r="X15" s="6"/>
      <c r="Y15" s="6"/>
      <c r="Z15" s="6"/>
      <c r="AA15" s="601" t="s">
        <v>177</v>
      </c>
      <c r="AB15" s="602"/>
      <c r="AC15" s="602"/>
      <c r="AD15" s="602"/>
      <c r="AE15" s="509">
        <f>COUNTIF(BH25:BI94,1)</f>
        <v>0</v>
      </c>
      <c r="AF15" s="504"/>
      <c r="AG15" s="504"/>
      <c r="AH15" s="504"/>
      <c r="AI15" s="505"/>
      <c r="AJ15" s="503">
        <f>COUNTIF(BH25:BI94,"&gt;0")+COUNTIF(BH25:BI94,"R1")+COUNTIF(BH25:BI94,"R2")</f>
        <v>0</v>
      </c>
      <c r="AK15" s="504"/>
      <c r="AL15" s="504"/>
      <c r="AM15" s="505"/>
      <c r="AN15" s="603">
        <f>AJ15*1000</f>
        <v>0</v>
      </c>
      <c r="AO15" s="603"/>
      <c r="AP15" s="603"/>
      <c r="AQ15" s="603"/>
      <c r="AR15" s="604"/>
      <c r="AS15" s="6"/>
      <c r="AT15" s="6"/>
      <c r="AU15" s="6"/>
      <c r="AV15" s="6"/>
      <c r="AW15" s="6"/>
      <c r="AX15" s="6"/>
      <c r="AY15" s="6"/>
      <c r="AZ15" s="6"/>
      <c r="BA15" s="6"/>
      <c r="BB15" s="6"/>
      <c r="BC15" s="6"/>
      <c r="BD15" s="6"/>
      <c r="BE15" s="6"/>
      <c r="BF15" s="6"/>
      <c r="BG15" s="6"/>
      <c r="BH15" s="6"/>
      <c r="BI15" s="6"/>
      <c r="BJ15" s="6"/>
      <c r="BK15" s="6"/>
      <c r="BL15" s="6"/>
      <c r="BM15" s="6"/>
      <c r="BN15" s="41"/>
      <c r="BO15" s="41"/>
      <c r="BP15" s="41"/>
      <c r="BQ15" s="41"/>
      <c r="BR15" s="41"/>
      <c r="BS15" s="41"/>
      <c r="BT15" s="41"/>
      <c r="BU15" s="41"/>
      <c r="BV15" s="6"/>
      <c r="BW15" s="6"/>
      <c r="BX15" s="562">
        <v>12</v>
      </c>
      <c r="BY15" s="563"/>
      <c r="BZ15" s="557" t="e">
        <f>VLOOKUP(12,WORK!A3:B72,2,FALSE)</f>
        <v>#N/A</v>
      </c>
      <c r="CA15" s="557"/>
      <c r="CB15" s="557"/>
      <c r="CC15" s="557"/>
      <c r="CD15" s="557"/>
      <c r="CE15" s="557"/>
      <c r="CF15" s="558"/>
      <c r="CG15" s="547"/>
      <c r="CH15" s="60" t="s">
        <v>170</v>
      </c>
      <c r="CI15" s="559" t="e">
        <f>VLOOKUP("4R",WORK!F3:G72,2,FALSE)</f>
        <v>#N/A</v>
      </c>
      <c r="CJ15" s="560"/>
      <c r="CK15" s="560"/>
      <c r="CL15" s="560"/>
      <c r="CM15" s="560"/>
      <c r="CN15" s="560"/>
      <c r="CO15" s="561"/>
      <c r="CP15" s="541"/>
      <c r="CQ15" s="58">
        <v>2</v>
      </c>
      <c r="CR15" s="535" t="e">
        <f>VLOOKUP("B2",WORK!K3:L72,2,FALSE)</f>
        <v>#N/A</v>
      </c>
      <c r="CS15" s="536"/>
      <c r="CT15" s="536"/>
      <c r="CU15" s="536"/>
      <c r="CV15" s="536"/>
      <c r="CW15" s="536"/>
      <c r="CX15" s="540"/>
      <c r="CY15" s="640"/>
      <c r="CZ15" s="108">
        <v>12</v>
      </c>
      <c r="DA15" s="537" t="e">
        <f>VLOOKUP("A12",WORK!P3:Q72,2,FALSE)</f>
        <v>#N/A</v>
      </c>
      <c r="DB15" s="538"/>
      <c r="DC15" s="538"/>
      <c r="DD15" s="538"/>
      <c r="DE15" s="538"/>
      <c r="DF15" s="538"/>
      <c r="DG15" s="539"/>
    </row>
    <row r="16" spans="1:111" ht="18" customHeight="1" thickTop="1" thickBot="1" x14ac:dyDescent="0.25">
      <c r="A16" s="596" t="s">
        <v>175</v>
      </c>
      <c r="B16" s="245"/>
      <c r="C16" s="245"/>
      <c r="D16" s="245"/>
      <c r="E16" s="597"/>
      <c r="F16" s="598">
        <f>JOC10_12入力シート!F15</f>
        <v>0</v>
      </c>
      <c r="G16" s="599"/>
      <c r="H16" s="599"/>
      <c r="I16" s="599"/>
      <c r="J16" s="599"/>
      <c r="K16" s="599"/>
      <c r="L16" s="599"/>
      <c r="M16" s="599"/>
      <c r="N16" s="599"/>
      <c r="O16" s="599"/>
      <c r="P16" s="599"/>
      <c r="Q16" s="599"/>
      <c r="R16" s="599"/>
      <c r="S16" s="599"/>
      <c r="T16" s="599"/>
      <c r="U16" s="599"/>
      <c r="V16" s="599"/>
      <c r="W16" s="600"/>
      <c r="X16" s="6"/>
      <c r="Y16" s="6"/>
      <c r="Z16" s="6"/>
      <c r="AA16" s="587" t="s">
        <v>13</v>
      </c>
      <c r="AB16" s="588"/>
      <c r="AC16" s="588"/>
      <c r="AD16" s="588"/>
      <c r="AE16" s="589">
        <f>SUM(AE13:AI15)</f>
        <v>0</v>
      </c>
      <c r="AF16" s="590"/>
      <c r="AG16" s="590"/>
      <c r="AH16" s="590"/>
      <c r="AI16" s="591"/>
      <c r="AJ16" s="589">
        <f>SUM(AJ13:AM15)</f>
        <v>0</v>
      </c>
      <c r="AK16" s="590"/>
      <c r="AL16" s="590"/>
      <c r="AM16" s="591"/>
      <c r="AN16" s="592">
        <f>SUM(AN13:AR15)</f>
        <v>0</v>
      </c>
      <c r="AO16" s="593"/>
      <c r="AP16" s="593"/>
      <c r="AQ16" s="593"/>
      <c r="AR16" s="594"/>
      <c r="AS16" s="6"/>
      <c r="AT16" s="6"/>
      <c r="AU16" s="6"/>
      <c r="AV16" s="6"/>
      <c r="AW16" s="6"/>
      <c r="AX16" s="6"/>
      <c r="AY16" s="6"/>
      <c r="AZ16" s="6"/>
      <c r="BA16" s="6"/>
      <c r="BB16" s="6"/>
      <c r="BC16" s="6"/>
      <c r="BD16" s="6"/>
      <c r="BE16" s="6"/>
      <c r="BF16" s="6"/>
      <c r="BG16" s="6"/>
      <c r="BH16" s="6"/>
      <c r="BI16" s="6"/>
      <c r="BJ16" s="6"/>
      <c r="BK16" s="6"/>
      <c r="BL16" s="6"/>
      <c r="BM16" s="6"/>
      <c r="BN16" s="41"/>
      <c r="BO16" s="41"/>
      <c r="BP16" s="41"/>
      <c r="BQ16" s="41"/>
      <c r="BR16" s="41"/>
      <c r="BS16" s="41"/>
      <c r="BT16" s="41"/>
      <c r="BU16" s="41"/>
      <c r="BV16" s="6"/>
      <c r="BW16" s="6"/>
      <c r="BX16" s="562">
        <v>13</v>
      </c>
      <c r="BY16" s="563"/>
      <c r="BZ16" s="557" t="e">
        <f>VLOOKUP(13,WORK!A3:B72,2,FALSE)</f>
        <v>#N/A</v>
      </c>
      <c r="CA16" s="557"/>
      <c r="CB16" s="557"/>
      <c r="CC16" s="557"/>
      <c r="CD16" s="557"/>
      <c r="CE16" s="557"/>
      <c r="CF16" s="558"/>
      <c r="CG16" s="546">
        <v>5</v>
      </c>
      <c r="CH16" s="58">
        <v>1</v>
      </c>
      <c r="CI16" s="559" t="e">
        <f>VLOOKUP("51",WORK!F3:G72,2,FALSE)</f>
        <v>#N/A</v>
      </c>
      <c r="CJ16" s="560"/>
      <c r="CK16" s="560"/>
      <c r="CL16" s="560"/>
      <c r="CM16" s="560"/>
      <c r="CN16" s="560"/>
      <c r="CO16" s="561"/>
      <c r="CP16" s="541"/>
      <c r="CQ16" s="58">
        <v>3</v>
      </c>
      <c r="CR16" s="535" t="e">
        <f>VLOOKUP("B3",WORK!K3:L72,2,FALSE)</f>
        <v>#N/A</v>
      </c>
      <c r="CS16" s="536"/>
      <c r="CT16" s="536"/>
      <c r="CU16" s="536"/>
      <c r="CV16" s="536"/>
      <c r="CW16" s="536"/>
      <c r="CX16" s="540"/>
      <c r="CY16" s="640"/>
      <c r="CZ16" s="108">
        <v>13</v>
      </c>
      <c r="DA16" s="537" t="e">
        <f>VLOOKUP("A13",WORK!P3:Q72,2,FALSE)</f>
        <v>#N/A</v>
      </c>
      <c r="DB16" s="538"/>
      <c r="DC16" s="538"/>
      <c r="DD16" s="538"/>
      <c r="DE16" s="538"/>
      <c r="DF16" s="538"/>
      <c r="DG16" s="539"/>
    </row>
    <row r="17" spans="1:111" ht="18" customHeight="1" thickBot="1" x14ac:dyDescent="0.25">
      <c r="A17" s="596" t="s">
        <v>176</v>
      </c>
      <c r="B17" s="245"/>
      <c r="C17" s="245"/>
      <c r="D17" s="245"/>
      <c r="E17" s="597"/>
      <c r="F17" s="598">
        <f>JOC10_12入力シート!F16</f>
        <v>0</v>
      </c>
      <c r="G17" s="599"/>
      <c r="H17" s="599"/>
      <c r="I17" s="599"/>
      <c r="J17" s="599"/>
      <c r="K17" s="599"/>
      <c r="L17" s="599"/>
      <c r="M17" s="599"/>
      <c r="N17" s="599"/>
      <c r="O17" s="599"/>
      <c r="P17" s="599"/>
      <c r="Q17" s="599"/>
      <c r="R17" s="599"/>
      <c r="S17" s="599"/>
      <c r="T17" s="599"/>
      <c r="U17" s="599"/>
      <c r="V17" s="599"/>
      <c r="W17" s="600"/>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41"/>
      <c r="BO17" s="41"/>
      <c r="BP17" s="41"/>
      <c r="BQ17" s="41"/>
      <c r="BR17" s="41"/>
      <c r="BS17" s="41"/>
      <c r="BT17" s="41"/>
      <c r="BU17" s="41"/>
      <c r="BV17" s="6"/>
      <c r="BW17" s="6"/>
      <c r="BX17" s="562">
        <v>14</v>
      </c>
      <c r="BY17" s="563"/>
      <c r="BZ17" s="557" t="e">
        <f>VLOOKUP(14,WORK!A3:B72,2,FALSE)</f>
        <v>#N/A</v>
      </c>
      <c r="CA17" s="557"/>
      <c r="CB17" s="557"/>
      <c r="CC17" s="557"/>
      <c r="CD17" s="557"/>
      <c r="CE17" s="557"/>
      <c r="CF17" s="558"/>
      <c r="CG17" s="541"/>
      <c r="CH17" s="58">
        <v>2</v>
      </c>
      <c r="CI17" s="559" t="e">
        <f>VLOOKUP("52",WORK!F3:G72,2,FALSE)</f>
        <v>#N/A</v>
      </c>
      <c r="CJ17" s="560"/>
      <c r="CK17" s="560"/>
      <c r="CL17" s="560"/>
      <c r="CM17" s="560"/>
      <c r="CN17" s="560"/>
      <c r="CO17" s="561"/>
      <c r="CP17" s="541"/>
      <c r="CQ17" s="58">
        <v>4</v>
      </c>
      <c r="CR17" s="535" t="e">
        <f>VLOOKUP("B4",WORK!K3:L72,2,FALSE)</f>
        <v>#N/A</v>
      </c>
      <c r="CS17" s="536"/>
      <c r="CT17" s="536"/>
      <c r="CU17" s="536"/>
      <c r="CV17" s="536"/>
      <c r="CW17" s="536"/>
      <c r="CX17" s="540"/>
      <c r="CY17" s="640"/>
      <c r="CZ17" s="108">
        <v>14</v>
      </c>
      <c r="DA17" s="537" t="e">
        <f>VLOOKUP("A14",WORK!P3:Q72,2,FALSE)</f>
        <v>#N/A</v>
      </c>
      <c r="DB17" s="538"/>
      <c r="DC17" s="538"/>
      <c r="DD17" s="538"/>
      <c r="DE17" s="538"/>
      <c r="DF17" s="538"/>
      <c r="DG17" s="539"/>
    </row>
    <row r="18" spans="1:111" ht="18" customHeight="1" thickBot="1" x14ac:dyDescent="0.25">
      <c r="A18" s="596" t="s">
        <v>40</v>
      </c>
      <c r="B18" s="245"/>
      <c r="C18" s="245"/>
      <c r="D18" s="245"/>
      <c r="E18" s="597"/>
      <c r="F18" s="598">
        <f>JOC10_12入力シート!F17</f>
        <v>0</v>
      </c>
      <c r="G18" s="599"/>
      <c r="H18" s="599"/>
      <c r="I18" s="599"/>
      <c r="J18" s="599"/>
      <c r="K18" s="599"/>
      <c r="L18" s="599"/>
      <c r="M18" s="599"/>
      <c r="N18" s="599"/>
      <c r="O18" s="599"/>
      <c r="P18" s="599"/>
      <c r="Q18" s="599"/>
      <c r="R18" s="599"/>
      <c r="S18" s="599"/>
      <c r="T18" s="599"/>
      <c r="U18" s="599"/>
      <c r="V18" s="599"/>
      <c r="W18" s="600"/>
      <c r="X18" s="6"/>
      <c r="Y18" s="6"/>
      <c r="Z18" s="6"/>
      <c r="AA18" s="402" t="s">
        <v>27</v>
      </c>
      <c r="AB18" s="249"/>
      <c r="AC18" s="249"/>
      <c r="AD18" s="249"/>
      <c r="AE18" s="249"/>
      <c r="AF18" s="249"/>
      <c r="AG18" s="249"/>
      <c r="AH18" s="249"/>
      <c r="AI18" s="249"/>
      <c r="AJ18" s="249"/>
      <c r="AK18" s="249"/>
      <c r="AL18" s="249"/>
      <c r="AM18" s="249"/>
      <c r="AN18" s="249"/>
      <c r="AO18" s="249"/>
      <c r="AP18" s="249"/>
      <c r="AQ18" s="249"/>
      <c r="AR18" s="595"/>
      <c r="AS18" s="6"/>
      <c r="AT18" s="6"/>
      <c r="AU18" s="6"/>
      <c r="AV18" s="6"/>
      <c r="AW18" s="6"/>
      <c r="AX18" s="6"/>
      <c r="AY18" s="6"/>
      <c r="AZ18" s="6"/>
      <c r="BA18" s="6"/>
      <c r="BB18" s="6"/>
      <c r="BC18" s="6"/>
      <c r="BD18" s="6"/>
      <c r="BE18" s="6"/>
      <c r="BF18" s="6"/>
      <c r="BG18" s="6"/>
      <c r="BH18" s="6"/>
      <c r="BI18" s="6"/>
      <c r="BJ18" s="6"/>
      <c r="BK18" s="6"/>
      <c r="BL18" s="6"/>
      <c r="BM18" s="6"/>
      <c r="BN18" s="41"/>
      <c r="BO18" s="41"/>
      <c r="BP18" s="41"/>
      <c r="BQ18" s="41"/>
      <c r="BR18" s="41"/>
      <c r="BS18" s="41"/>
      <c r="BT18" s="41"/>
      <c r="BU18" s="41"/>
      <c r="BV18" s="6"/>
      <c r="BW18" s="6"/>
      <c r="BX18" s="562">
        <v>15</v>
      </c>
      <c r="BY18" s="563"/>
      <c r="BZ18" s="557" t="e">
        <f>VLOOKUP(15,WORK!A3:B72,2,FALSE)</f>
        <v>#N/A</v>
      </c>
      <c r="CA18" s="557"/>
      <c r="CB18" s="557"/>
      <c r="CC18" s="557"/>
      <c r="CD18" s="557"/>
      <c r="CE18" s="557"/>
      <c r="CF18" s="558"/>
      <c r="CG18" s="547"/>
      <c r="CH18" s="60" t="s">
        <v>170</v>
      </c>
      <c r="CI18" s="559" t="e">
        <f>VLOOKUP("5R",WORK!F3:G72,2,FALSE)</f>
        <v>#N/A</v>
      </c>
      <c r="CJ18" s="560"/>
      <c r="CK18" s="560"/>
      <c r="CL18" s="560"/>
      <c r="CM18" s="560"/>
      <c r="CN18" s="560"/>
      <c r="CO18" s="561"/>
      <c r="CP18" s="541"/>
      <c r="CQ18" s="58">
        <v>5</v>
      </c>
      <c r="CR18" s="535" t="e">
        <f>VLOOKUP("B5",WORK!K3:L72,2,FALSE)</f>
        <v>#N/A</v>
      </c>
      <c r="CS18" s="536"/>
      <c r="CT18" s="536"/>
      <c r="CU18" s="536"/>
      <c r="CV18" s="536"/>
      <c r="CW18" s="536"/>
      <c r="CX18" s="540"/>
      <c r="CY18" s="640"/>
      <c r="CZ18" s="108">
        <v>15</v>
      </c>
      <c r="DA18" s="537" t="e">
        <f>VLOOKUP("A15",WORK!P3:Q72,2,FALSE)</f>
        <v>#N/A</v>
      </c>
      <c r="DB18" s="538"/>
      <c r="DC18" s="538"/>
      <c r="DD18" s="538"/>
      <c r="DE18" s="538"/>
      <c r="DF18" s="538"/>
      <c r="DG18" s="539"/>
    </row>
    <row r="19" spans="1:111" ht="18" customHeight="1" thickTop="1" thickBot="1" x14ac:dyDescent="0.25">
      <c r="A19" s="581" t="s">
        <v>178</v>
      </c>
      <c r="B19" s="582"/>
      <c r="C19" s="582"/>
      <c r="D19" s="582"/>
      <c r="E19" s="583"/>
      <c r="F19" s="584">
        <f>JOC10_12入力シート!F18</f>
        <v>0</v>
      </c>
      <c r="G19" s="585"/>
      <c r="H19" s="585"/>
      <c r="I19" s="585"/>
      <c r="J19" s="585"/>
      <c r="K19" s="585"/>
      <c r="L19" s="585"/>
      <c r="M19" s="585"/>
      <c r="N19" s="585"/>
      <c r="O19" s="585"/>
      <c r="P19" s="585"/>
      <c r="Q19" s="585"/>
      <c r="R19" s="585"/>
      <c r="S19" s="585"/>
      <c r="T19" s="585"/>
      <c r="U19" s="585"/>
      <c r="V19" s="585"/>
      <c r="W19" s="586"/>
      <c r="X19" s="6"/>
      <c r="Y19" s="6"/>
      <c r="Z19" s="6"/>
      <c r="AA19" s="587" t="s">
        <v>358</v>
      </c>
      <c r="AB19" s="588"/>
      <c r="AC19" s="588"/>
      <c r="AD19" s="588"/>
      <c r="AE19" s="589" t="s">
        <v>359</v>
      </c>
      <c r="AF19" s="590"/>
      <c r="AG19" s="590"/>
      <c r="AH19" s="590"/>
      <c r="AI19" s="591"/>
      <c r="AJ19" s="589">
        <f>JOC10_12入力シート!AL19</f>
        <v>0</v>
      </c>
      <c r="AK19" s="590"/>
      <c r="AL19" s="590"/>
      <c r="AM19" s="591"/>
      <c r="AN19" s="592">
        <f>AJ19*1500</f>
        <v>0</v>
      </c>
      <c r="AO19" s="593"/>
      <c r="AP19" s="593"/>
      <c r="AQ19" s="593"/>
      <c r="AR19" s="594"/>
      <c r="AS19" s="6"/>
      <c r="AT19" s="6"/>
      <c r="AU19" s="6"/>
      <c r="AV19" s="6"/>
      <c r="AW19" s="6"/>
      <c r="AX19" s="6"/>
      <c r="AY19" s="6"/>
      <c r="AZ19" s="6"/>
      <c r="BA19" s="6"/>
      <c r="BB19" s="6"/>
      <c r="BC19" s="6"/>
      <c r="BD19" s="6"/>
      <c r="BE19" s="6"/>
      <c r="BF19" s="6"/>
      <c r="BG19" s="6"/>
      <c r="BH19" s="6"/>
      <c r="BI19" s="6"/>
      <c r="BJ19" s="6"/>
      <c r="BK19" s="6"/>
      <c r="BL19" s="6"/>
      <c r="BM19" s="6"/>
      <c r="BN19" s="41"/>
      <c r="BO19" s="41"/>
      <c r="BP19" s="41"/>
      <c r="BQ19" s="41"/>
      <c r="BR19" s="41"/>
      <c r="BS19" s="41"/>
      <c r="BT19" s="41"/>
      <c r="BU19" s="41"/>
      <c r="BV19" s="6"/>
      <c r="BW19" s="6"/>
      <c r="BX19" s="562">
        <v>16</v>
      </c>
      <c r="BY19" s="563"/>
      <c r="BZ19" s="557" t="e">
        <f>VLOOKUP(16,WORK!A3:B72,2,FALSE)</f>
        <v>#N/A</v>
      </c>
      <c r="CA19" s="557"/>
      <c r="CB19" s="557"/>
      <c r="CC19" s="557"/>
      <c r="CD19" s="557"/>
      <c r="CE19" s="557"/>
      <c r="CF19" s="558"/>
      <c r="CG19" s="541">
        <v>6</v>
      </c>
      <c r="CH19" s="62">
        <v>1</v>
      </c>
      <c r="CI19" s="567" t="e">
        <f>VLOOKUP("61",WORK!F3:G72,2,FALSE)</f>
        <v>#N/A</v>
      </c>
      <c r="CJ19" s="568"/>
      <c r="CK19" s="568"/>
      <c r="CL19" s="568"/>
      <c r="CM19" s="568"/>
      <c r="CN19" s="568"/>
      <c r="CO19" s="569"/>
      <c r="CP19" s="541"/>
      <c r="CQ19" s="58">
        <v>6</v>
      </c>
      <c r="CR19" s="535" t="e">
        <f>VLOOKUP("B6",WORK!K3:L72,2,FALSE)</f>
        <v>#N/A</v>
      </c>
      <c r="CS19" s="536"/>
      <c r="CT19" s="536"/>
      <c r="CU19" s="536"/>
      <c r="CV19" s="536"/>
      <c r="CW19" s="536"/>
      <c r="CX19" s="540"/>
      <c r="CY19" s="640"/>
      <c r="CZ19" s="108">
        <v>16</v>
      </c>
      <c r="DA19" s="537" t="e">
        <f>VLOOKUP("A16",WORK!P3:Q72,2,FALSE)</f>
        <v>#N/A</v>
      </c>
      <c r="DB19" s="538"/>
      <c r="DC19" s="538"/>
      <c r="DD19" s="538"/>
      <c r="DE19" s="538"/>
      <c r="DF19" s="538"/>
      <c r="DG19" s="539"/>
    </row>
    <row r="20" spans="1:111" ht="18" customHeight="1" x14ac:dyDescent="0.2">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41"/>
      <c r="BO20" s="41"/>
      <c r="BP20" s="41"/>
      <c r="BQ20" s="41"/>
      <c r="BR20" s="41"/>
      <c r="BS20" s="41"/>
      <c r="BT20" s="41"/>
      <c r="BU20" s="41"/>
      <c r="BV20" s="6"/>
      <c r="BW20" s="6"/>
      <c r="BX20" s="562">
        <v>17</v>
      </c>
      <c r="BY20" s="563"/>
      <c r="BZ20" s="557" t="e">
        <f>VLOOKUP(17,WORK!A3:B72,2,FALSE)</f>
        <v>#N/A</v>
      </c>
      <c r="CA20" s="557"/>
      <c r="CB20" s="557"/>
      <c r="CC20" s="557"/>
      <c r="CD20" s="557"/>
      <c r="CE20" s="557"/>
      <c r="CF20" s="558"/>
      <c r="CG20" s="541"/>
      <c r="CH20" s="58">
        <v>2</v>
      </c>
      <c r="CI20" s="559" t="e">
        <f>VLOOKUP("62",WORK!F3:G72,2,FALSE)</f>
        <v>#N/A</v>
      </c>
      <c r="CJ20" s="560"/>
      <c r="CK20" s="560"/>
      <c r="CL20" s="560"/>
      <c r="CM20" s="560"/>
      <c r="CN20" s="560"/>
      <c r="CO20" s="561"/>
      <c r="CP20" s="541"/>
      <c r="CQ20" s="58">
        <v>7</v>
      </c>
      <c r="CR20" s="535" t="e">
        <f>VLOOKUP("B7",WORK!K3:L72,2,FALSE)</f>
        <v>#N/A</v>
      </c>
      <c r="CS20" s="536"/>
      <c r="CT20" s="536"/>
      <c r="CU20" s="536"/>
      <c r="CV20" s="536"/>
      <c r="CW20" s="536"/>
      <c r="CX20" s="540"/>
      <c r="CY20" s="640"/>
      <c r="CZ20" s="108">
        <v>17</v>
      </c>
      <c r="DA20" s="537" t="e">
        <f>VLOOKUP("A17",WORK!P3:Q72,2,FALSE)</f>
        <v>#N/A</v>
      </c>
      <c r="DB20" s="538"/>
      <c r="DC20" s="538"/>
      <c r="DD20" s="538"/>
      <c r="DE20" s="538"/>
      <c r="DF20" s="538"/>
      <c r="DG20" s="539"/>
    </row>
    <row r="21" spans="1:111" ht="18" customHeight="1" thickBot="1" x14ac:dyDescent="0.25">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42"/>
      <c r="BO21" s="42"/>
      <c r="BP21" s="42"/>
      <c r="BQ21" s="42"/>
      <c r="BR21" s="42"/>
      <c r="BS21" s="42"/>
      <c r="BT21" s="42"/>
      <c r="BU21" s="42"/>
      <c r="BV21" s="6"/>
      <c r="BW21" s="6"/>
      <c r="BX21" s="562">
        <v>18</v>
      </c>
      <c r="BY21" s="563"/>
      <c r="BZ21" s="557" t="e">
        <f>VLOOKUP(18,WORK!A3:B72,2,FALSE)</f>
        <v>#N/A</v>
      </c>
      <c r="CA21" s="557"/>
      <c r="CB21" s="557"/>
      <c r="CC21" s="557"/>
      <c r="CD21" s="557"/>
      <c r="CE21" s="557"/>
      <c r="CF21" s="558"/>
      <c r="CG21" s="547"/>
      <c r="CH21" s="60" t="s">
        <v>170</v>
      </c>
      <c r="CI21" s="559" t="e">
        <f>VLOOKUP("6R",WORK!F3:G72,2,FALSE)</f>
        <v>#N/A</v>
      </c>
      <c r="CJ21" s="560"/>
      <c r="CK21" s="560"/>
      <c r="CL21" s="560"/>
      <c r="CM21" s="560"/>
      <c r="CN21" s="560"/>
      <c r="CO21" s="561"/>
      <c r="CP21" s="541"/>
      <c r="CQ21" s="58">
        <v>8</v>
      </c>
      <c r="CR21" s="535" t="e">
        <f>VLOOKUP("B8",WORK!K3:L72,2,FALSE)</f>
        <v>#N/A</v>
      </c>
      <c r="CS21" s="536"/>
      <c r="CT21" s="536"/>
      <c r="CU21" s="536"/>
      <c r="CV21" s="536"/>
      <c r="CW21" s="536"/>
      <c r="CX21" s="540"/>
      <c r="CY21" s="640"/>
      <c r="CZ21" s="108">
        <v>18</v>
      </c>
      <c r="DA21" s="537" t="e">
        <f>VLOOKUP("A18",WORK!P3:Q72,2,FALSE)</f>
        <v>#N/A</v>
      </c>
      <c r="DB21" s="538"/>
      <c r="DC21" s="538"/>
      <c r="DD21" s="538"/>
      <c r="DE21" s="538"/>
      <c r="DF21" s="538"/>
      <c r="DG21" s="539"/>
    </row>
    <row r="22" spans="1:111" ht="18" customHeight="1" x14ac:dyDescent="0.2">
      <c r="A22" s="402" t="s">
        <v>44</v>
      </c>
      <c r="B22" s="243"/>
      <c r="C22" s="249" t="s">
        <v>45</v>
      </c>
      <c r="D22" s="243"/>
      <c r="E22" s="243"/>
      <c r="F22" s="243"/>
      <c r="G22" s="249" t="s">
        <v>46</v>
      </c>
      <c r="H22" s="243"/>
      <c r="I22" s="243"/>
      <c r="J22" s="243"/>
      <c r="K22" s="579" t="s">
        <v>47</v>
      </c>
      <c r="L22" s="243"/>
      <c r="M22" s="243"/>
      <c r="N22" s="243"/>
      <c r="O22" s="243"/>
      <c r="P22" s="249" t="s">
        <v>343</v>
      </c>
      <c r="Q22" s="249"/>
      <c r="R22" s="249"/>
      <c r="S22" s="249"/>
      <c r="T22" s="249"/>
      <c r="U22" s="249"/>
      <c r="V22" s="249"/>
      <c r="W22" s="580" t="s">
        <v>208</v>
      </c>
      <c r="X22" s="233"/>
      <c r="Y22" s="233"/>
      <c r="Z22" s="233"/>
      <c r="AA22" s="233"/>
      <c r="AB22" s="233"/>
      <c r="AC22" s="233"/>
      <c r="AD22" s="233"/>
      <c r="AE22" s="234"/>
      <c r="AF22" s="249" t="s">
        <v>49</v>
      </c>
      <c r="AG22" s="249"/>
      <c r="AH22" s="249"/>
      <c r="AI22" s="249"/>
      <c r="AJ22" s="249"/>
      <c r="AK22" s="249"/>
      <c r="AL22" s="249"/>
      <c r="AM22" s="249"/>
      <c r="AN22" s="249"/>
      <c r="AO22" s="249" t="s">
        <v>50</v>
      </c>
      <c r="AP22" s="249"/>
      <c r="AQ22" s="249" t="s">
        <v>51</v>
      </c>
      <c r="AR22" s="249"/>
      <c r="AS22" s="249"/>
      <c r="AT22" s="249"/>
      <c r="AU22" s="249"/>
      <c r="AV22" s="249"/>
      <c r="AW22" s="249"/>
      <c r="AX22" s="249" t="s">
        <v>127</v>
      </c>
      <c r="AY22" s="249"/>
      <c r="AZ22" s="382" t="s">
        <v>179</v>
      </c>
      <c r="BA22" s="383"/>
      <c r="BB22" s="383"/>
      <c r="BC22" s="383"/>
      <c r="BD22" s="383"/>
      <c r="BE22" s="383"/>
      <c r="BF22" s="383"/>
      <c r="BG22" s="383"/>
      <c r="BH22" s="383"/>
      <c r="BI22" s="383"/>
      <c r="BJ22" s="383"/>
      <c r="BK22" s="383"/>
      <c r="BL22" s="383"/>
      <c r="BM22" s="384"/>
      <c r="BN22" s="110" t="s">
        <v>180</v>
      </c>
      <c r="BO22" s="111"/>
      <c r="BP22" s="111"/>
      <c r="BQ22" s="111"/>
      <c r="BR22" s="111"/>
      <c r="BS22" s="111"/>
      <c r="BT22" s="111"/>
      <c r="BU22" s="112"/>
      <c r="BV22" s="6"/>
      <c r="BW22" s="6"/>
      <c r="BX22" s="562">
        <v>19</v>
      </c>
      <c r="BY22" s="563"/>
      <c r="BZ22" s="557" t="e">
        <f>VLOOKUP(19,WORK!A3:B72,2,FALSE)</f>
        <v>#N/A</v>
      </c>
      <c r="CA22" s="557"/>
      <c r="CB22" s="557"/>
      <c r="CC22" s="557"/>
      <c r="CD22" s="557"/>
      <c r="CE22" s="557"/>
      <c r="CF22" s="558"/>
      <c r="CG22" s="541">
        <v>7</v>
      </c>
      <c r="CH22" s="62">
        <v>1</v>
      </c>
      <c r="CI22" s="567" t="e">
        <f>VLOOKUP("71",WORK!F3:G72,2,FALSE)</f>
        <v>#N/A</v>
      </c>
      <c r="CJ22" s="568"/>
      <c r="CK22" s="568"/>
      <c r="CL22" s="568"/>
      <c r="CM22" s="568"/>
      <c r="CN22" s="568"/>
      <c r="CO22" s="569"/>
      <c r="CP22" s="541"/>
      <c r="CQ22" s="61" t="s">
        <v>181</v>
      </c>
      <c r="CR22" s="535" t="e">
        <f>VLOOKUP("BR1",WORK!K3:L72,2,FALSE)</f>
        <v>#N/A</v>
      </c>
      <c r="CS22" s="536"/>
      <c r="CT22" s="536"/>
      <c r="CU22" s="536"/>
      <c r="CV22" s="536"/>
      <c r="CW22" s="536"/>
      <c r="CX22" s="540"/>
      <c r="CY22" s="640"/>
      <c r="CZ22" s="108">
        <v>19</v>
      </c>
      <c r="DA22" s="537" t="e">
        <f>VLOOKUP("A19",WORK!P3:Q72,2,FALSE)</f>
        <v>#N/A</v>
      </c>
      <c r="DB22" s="538"/>
      <c r="DC22" s="538"/>
      <c r="DD22" s="538"/>
      <c r="DE22" s="538"/>
      <c r="DF22" s="538"/>
      <c r="DG22" s="539"/>
    </row>
    <row r="23" spans="1:111" ht="18" customHeight="1" x14ac:dyDescent="0.2">
      <c r="A23" s="403"/>
      <c r="B23" s="245"/>
      <c r="C23" s="244"/>
      <c r="D23" s="245"/>
      <c r="E23" s="245"/>
      <c r="F23" s="245"/>
      <c r="G23" s="244"/>
      <c r="H23" s="245"/>
      <c r="I23" s="245"/>
      <c r="J23" s="245"/>
      <c r="K23" s="248"/>
      <c r="L23" s="245"/>
      <c r="M23" s="245"/>
      <c r="N23" s="245"/>
      <c r="O23" s="245"/>
      <c r="P23" s="244"/>
      <c r="Q23" s="244"/>
      <c r="R23" s="244"/>
      <c r="S23" s="244"/>
      <c r="T23" s="244"/>
      <c r="U23" s="244"/>
      <c r="V23" s="244"/>
      <c r="W23" s="235"/>
      <c r="X23" s="236"/>
      <c r="Y23" s="236"/>
      <c r="Z23" s="236"/>
      <c r="AA23" s="236"/>
      <c r="AB23" s="236"/>
      <c r="AC23" s="236"/>
      <c r="AD23" s="236"/>
      <c r="AE23" s="237"/>
      <c r="AF23" s="244"/>
      <c r="AG23" s="244"/>
      <c r="AH23" s="244"/>
      <c r="AI23" s="244"/>
      <c r="AJ23" s="244"/>
      <c r="AK23" s="244"/>
      <c r="AL23" s="244"/>
      <c r="AM23" s="244"/>
      <c r="AN23" s="244"/>
      <c r="AO23" s="244"/>
      <c r="AP23" s="244"/>
      <c r="AQ23" s="244" t="s">
        <v>52</v>
      </c>
      <c r="AR23" s="244"/>
      <c r="AS23" s="244"/>
      <c r="AT23" s="244" t="s">
        <v>53</v>
      </c>
      <c r="AU23" s="244"/>
      <c r="AV23" s="244" t="s">
        <v>54</v>
      </c>
      <c r="AW23" s="244"/>
      <c r="AX23" s="244"/>
      <c r="AY23" s="244"/>
      <c r="AZ23" s="244" t="s">
        <v>182</v>
      </c>
      <c r="BA23" s="244"/>
      <c r="BB23" s="244" t="s">
        <v>183</v>
      </c>
      <c r="BC23" s="244"/>
      <c r="BD23" s="244"/>
      <c r="BE23" s="244"/>
      <c r="BF23" s="244" t="s">
        <v>184</v>
      </c>
      <c r="BG23" s="244"/>
      <c r="BH23" s="244"/>
      <c r="BI23" s="244"/>
      <c r="BJ23" s="417" t="s">
        <v>185</v>
      </c>
      <c r="BK23" s="417"/>
      <c r="BL23" s="417"/>
      <c r="BM23" s="418"/>
      <c r="BN23" s="378" t="s">
        <v>118</v>
      </c>
      <c r="BO23" s="379"/>
      <c r="BP23" s="379"/>
      <c r="BQ23" s="380"/>
      <c r="BR23" s="381" t="s">
        <v>117</v>
      </c>
      <c r="BS23" s="114"/>
      <c r="BT23" s="114"/>
      <c r="BU23" s="115"/>
      <c r="BV23" s="6"/>
      <c r="BW23" s="6"/>
      <c r="BX23" s="562">
        <v>20</v>
      </c>
      <c r="BY23" s="563"/>
      <c r="BZ23" s="557" t="e">
        <f>VLOOKUP(20,WORK!A3:B72,2,FALSE)</f>
        <v>#N/A</v>
      </c>
      <c r="CA23" s="557"/>
      <c r="CB23" s="557"/>
      <c r="CC23" s="557"/>
      <c r="CD23" s="557"/>
      <c r="CE23" s="557"/>
      <c r="CF23" s="558"/>
      <c r="CG23" s="541"/>
      <c r="CH23" s="58">
        <v>2</v>
      </c>
      <c r="CI23" s="559" t="e">
        <f>VLOOKUP("72",WORK!F3:G72,2,FALSE)</f>
        <v>#N/A</v>
      </c>
      <c r="CJ23" s="560"/>
      <c r="CK23" s="560"/>
      <c r="CL23" s="560"/>
      <c r="CM23" s="560"/>
      <c r="CN23" s="560"/>
      <c r="CO23" s="561"/>
      <c r="CP23" s="547"/>
      <c r="CQ23" s="61" t="s">
        <v>186</v>
      </c>
      <c r="CR23" s="535" t="e">
        <f>VLOOKUP("BR2",WORK!K3:L72,2,FALSE)</f>
        <v>#N/A</v>
      </c>
      <c r="CS23" s="536"/>
      <c r="CT23" s="536"/>
      <c r="CU23" s="536"/>
      <c r="CV23" s="536"/>
      <c r="CW23" s="536"/>
      <c r="CX23" s="540"/>
      <c r="CY23" s="640"/>
      <c r="CZ23" s="108">
        <v>20</v>
      </c>
      <c r="DA23" s="537" t="e">
        <f>VLOOKUP("A20",WORK!P3:Q72,2,FALSE)</f>
        <v>#N/A</v>
      </c>
      <c r="DB23" s="538"/>
      <c r="DC23" s="538"/>
      <c r="DD23" s="538"/>
      <c r="DE23" s="538"/>
      <c r="DF23" s="538"/>
      <c r="DG23" s="539"/>
    </row>
    <row r="24" spans="1:111" ht="18" customHeight="1" thickBot="1" x14ac:dyDescent="0.25">
      <c r="A24" s="404"/>
      <c r="B24" s="246"/>
      <c r="C24" s="246"/>
      <c r="D24" s="246"/>
      <c r="E24" s="246"/>
      <c r="F24" s="246"/>
      <c r="G24" s="246"/>
      <c r="H24" s="246"/>
      <c r="I24" s="246"/>
      <c r="J24" s="246"/>
      <c r="K24" s="246"/>
      <c r="L24" s="246"/>
      <c r="M24" s="246"/>
      <c r="N24" s="246"/>
      <c r="O24" s="246"/>
      <c r="P24" s="250"/>
      <c r="Q24" s="250"/>
      <c r="R24" s="250"/>
      <c r="S24" s="250"/>
      <c r="T24" s="250"/>
      <c r="U24" s="250"/>
      <c r="V24" s="250"/>
      <c r="W24" s="238"/>
      <c r="X24" s="239"/>
      <c r="Y24" s="239"/>
      <c r="Z24" s="239"/>
      <c r="AA24" s="239"/>
      <c r="AB24" s="239"/>
      <c r="AC24" s="239"/>
      <c r="AD24" s="239"/>
      <c r="AE24" s="240"/>
      <c r="AF24" s="250"/>
      <c r="AG24" s="250"/>
      <c r="AH24" s="250"/>
      <c r="AI24" s="250"/>
      <c r="AJ24" s="250"/>
      <c r="AK24" s="250"/>
      <c r="AL24" s="250"/>
      <c r="AM24" s="250"/>
      <c r="AN24" s="250"/>
      <c r="AO24" s="250"/>
      <c r="AP24" s="250"/>
      <c r="AQ24" s="250"/>
      <c r="AR24" s="250"/>
      <c r="AS24" s="250"/>
      <c r="AT24" s="250"/>
      <c r="AU24" s="250"/>
      <c r="AV24" s="250"/>
      <c r="AW24" s="250"/>
      <c r="AX24" s="250"/>
      <c r="AY24" s="250"/>
      <c r="AZ24" s="391" t="s">
        <v>17</v>
      </c>
      <c r="BA24" s="250"/>
      <c r="BB24" s="391" t="s">
        <v>20</v>
      </c>
      <c r="BC24" s="250"/>
      <c r="BD24" s="574" t="s">
        <v>17</v>
      </c>
      <c r="BE24" s="575"/>
      <c r="BF24" s="391" t="s">
        <v>20</v>
      </c>
      <c r="BG24" s="250"/>
      <c r="BH24" s="574" t="s">
        <v>17</v>
      </c>
      <c r="BI24" s="576"/>
      <c r="BJ24" s="392" t="s">
        <v>20</v>
      </c>
      <c r="BK24" s="393"/>
      <c r="BL24" s="392" t="s">
        <v>17</v>
      </c>
      <c r="BM24" s="500"/>
      <c r="BN24" s="258" t="s">
        <v>115</v>
      </c>
      <c r="BO24" s="259"/>
      <c r="BP24" s="259"/>
      <c r="BQ24" s="577"/>
      <c r="BR24" s="578" t="s">
        <v>71</v>
      </c>
      <c r="BS24" s="117"/>
      <c r="BT24" s="116" t="s">
        <v>159</v>
      </c>
      <c r="BU24" s="118"/>
      <c r="BV24" s="6"/>
      <c r="BW24" s="6"/>
      <c r="BX24" s="562">
        <v>21</v>
      </c>
      <c r="BY24" s="563"/>
      <c r="BZ24" s="557" t="e">
        <f>VLOOKUP(21,WORK!A3:B72,2,FALSE)</f>
        <v>#N/A</v>
      </c>
      <c r="CA24" s="557"/>
      <c r="CB24" s="557"/>
      <c r="CC24" s="557"/>
      <c r="CD24" s="557"/>
      <c r="CE24" s="557"/>
      <c r="CF24" s="558"/>
      <c r="CG24" s="547"/>
      <c r="CH24" s="60" t="s">
        <v>187</v>
      </c>
      <c r="CI24" s="559" t="e">
        <f>VLOOKUP("7R",WORK!F3:G72,2,FALSE)</f>
        <v>#N/A</v>
      </c>
      <c r="CJ24" s="560"/>
      <c r="CK24" s="560"/>
      <c r="CL24" s="560"/>
      <c r="CM24" s="560"/>
      <c r="CN24" s="560"/>
      <c r="CO24" s="561"/>
      <c r="CP24" s="546" t="s">
        <v>188</v>
      </c>
      <c r="CQ24" s="58">
        <v>1</v>
      </c>
      <c r="CR24" s="535" t="e">
        <f>VLOOKUP("C1",WORK!K3:L72,2,FALSE)</f>
        <v>#N/A</v>
      </c>
      <c r="CS24" s="536"/>
      <c r="CT24" s="536"/>
      <c r="CU24" s="536"/>
      <c r="CV24" s="536"/>
      <c r="CW24" s="536"/>
      <c r="CX24" s="540"/>
      <c r="CY24" s="640"/>
      <c r="CZ24" s="108">
        <v>21</v>
      </c>
      <c r="DA24" s="537" t="e">
        <f>VLOOKUP("A21",WORK!P3:Q72,2,FALSE)</f>
        <v>#N/A</v>
      </c>
      <c r="DB24" s="538"/>
      <c r="DC24" s="538"/>
      <c r="DD24" s="538"/>
      <c r="DE24" s="538"/>
      <c r="DF24" s="538"/>
      <c r="DG24" s="539"/>
    </row>
    <row r="25" spans="1:111" ht="18" customHeight="1" thickTop="1" x14ac:dyDescent="0.2">
      <c r="A25" s="406">
        <v>1</v>
      </c>
      <c r="B25" s="407"/>
      <c r="C25" s="485">
        <f>JOC10_12入力シート!C26</f>
        <v>0</v>
      </c>
      <c r="D25" s="495"/>
      <c r="E25" s="495"/>
      <c r="F25" s="495"/>
      <c r="G25" s="486">
        <f>JOC10_12入力シート!G26</f>
        <v>0</v>
      </c>
      <c r="H25" s="495"/>
      <c r="I25" s="495"/>
      <c r="J25" s="495"/>
      <c r="K25" s="486">
        <f>JOC10_12入力シート!K26</f>
        <v>0</v>
      </c>
      <c r="L25" s="495"/>
      <c r="M25" s="495"/>
      <c r="N25" s="495"/>
      <c r="O25" s="493"/>
      <c r="P25" s="488">
        <f>JOC10_12入力シート!P26</f>
        <v>0</v>
      </c>
      <c r="Q25" s="570"/>
      <c r="R25" s="570"/>
      <c r="S25" s="570"/>
      <c r="T25" s="570"/>
      <c r="U25" s="570"/>
      <c r="V25" s="570"/>
      <c r="W25" s="489">
        <f>JOC10_12入力シート!W26</f>
        <v>0</v>
      </c>
      <c r="X25" s="570"/>
      <c r="Y25" s="570"/>
      <c r="Z25" s="570"/>
      <c r="AA25" s="570"/>
      <c r="AB25" s="570"/>
      <c r="AC25" s="570"/>
      <c r="AD25" s="570"/>
      <c r="AE25" s="571"/>
      <c r="AF25" s="488">
        <f>JOC10_12入力シート!AF26</f>
        <v>0</v>
      </c>
      <c r="AG25" s="570"/>
      <c r="AH25" s="570"/>
      <c r="AI25" s="570"/>
      <c r="AJ25" s="570"/>
      <c r="AK25" s="570"/>
      <c r="AL25" s="570"/>
      <c r="AM25" s="570"/>
      <c r="AN25" s="572"/>
      <c r="AO25" s="573">
        <f>JOC10_12入力シート!AO26</f>
        <v>0</v>
      </c>
      <c r="AP25" s="493"/>
      <c r="AQ25" s="485">
        <f>JOC10_12入力シート!AQ26</f>
        <v>0</v>
      </c>
      <c r="AR25" s="495"/>
      <c r="AS25" s="495"/>
      <c r="AT25" s="486">
        <f>JOC10_12入力シート!AT26</f>
        <v>0</v>
      </c>
      <c r="AU25" s="495"/>
      <c r="AV25" s="486">
        <f>JOC10_12入力シート!AV26</f>
        <v>0</v>
      </c>
      <c r="AW25" s="493"/>
      <c r="AX25" s="573">
        <f>JOC10_12入力シート!AX26</f>
        <v>0</v>
      </c>
      <c r="AY25" s="493"/>
      <c r="AZ25" s="492">
        <f>JOC10_12入力シート!AZ26</f>
        <v>0</v>
      </c>
      <c r="BA25" s="493"/>
      <c r="BB25" s="494">
        <f>JOC10_12入力シート!BB26</f>
        <v>0</v>
      </c>
      <c r="BC25" s="495"/>
      <c r="BD25" s="495">
        <f>JOC10_12入力シート!BD26</f>
        <v>0</v>
      </c>
      <c r="BE25" s="496"/>
      <c r="BF25" s="492">
        <f>JOC10_12入力シート!BF26</f>
        <v>0</v>
      </c>
      <c r="BG25" s="495"/>
      <c r="BH25" s="495">
        <f>JOC10_12入力シート!BH26</f>
        <v>0</v>
      </c>
      <c r="BI25" s="493"/>
      <c r="BJ25" s="479" t="str">
        <f>JOC10_12入力シート!BJ26</f>
        <v>A</v>
      </c>
      <c r="BK25" s="480"/>
      <c r="BL25" s="480">
        <f>JOC10_12入力シート!BL26</f>
        <v>0</v>
      </c>
      <c r="BM25" s="481"/>
      <c r="BN25" s="482">
        <f>JOC10_12入力シート!BN26</f>
        <v>0</v>
      </c>
      <c r="BO25" s="368"/>
      <c r="BP25" s="368">
        <f>JOC10_12入力シート!BP26</f>
        <v>0</v>
      </c>
      <c r="BQ25" s="483"/>
      <c r="BR25" s="398">
        <f>JOC10_12入力シート!BR26</f>
        <v>0</v>
      </c>
      <c r="BS25" s="484"/>
      <c r="BT25" s="484">
        <f>JOC10_12入力シート!BT26</f>
        <v>0</v>
      </c>
      <c r="BU25" s="400"/>
      <c r="BV25" s="6"/>
      <c r="BW25" s="6"/>
      <c r="BX25" s="562">
        <v>22</v>
      </c>
      <c r="BY25" s="563"/>
      <c r="BZ25" s="557" t="e">
        <f>VLOOKUP(22,WORK!A3:B72,2,FALSE)</f>
        <v>#N/A</v>
      </c>
      <c r="CA25" s="557"/>
      <c r="CB25" s="557"/>
      <c r="CC25" s="557"/>
      <c r="CD25" s="557"/>
      <c r="CE25" s="557"/>
      <c r="CF25" s="558"/>
      <c r="CG25" s="541">
        <v>8</v>
      </c>
      <c r="CH25" s="62">
        <v>1</v>
      </c>
      <c r="CI25" s="567" t="e">
        <f>VLOOKUP("81",WORK!F3:G72,2,FALSE)</f>
        <v>#N/A</v>
      </c>
      <c r="CJ25" s="568"/>
      <c r="CK25" s="568"/>
      <c r="CL25" s="568"/>
      <c r="CM25" s="568"/>
      <c r="CN25" s="568"/>
      <c r="CO25" s="569"/>
      <c r="CP25" s="541"/>
      <c r="CQ25" s="58">
        <v>2</v>
      </c>
      <c r="CR25" s="535" t="e">
        <f>VLOOKUP("C2",WORK!K3:L72,2,FALSE)</f>
        <v>#N/A</v>
      </c>
      <c r="CS25" s="536"/>
      <c r="CT25" s="536"/>
      <c r="CU25" s="536"/>
      <c r="CV25" s="536"/>
      <c r="CW25" s="536"/>
      <c r="CX25" s="540"/>
      <c r="CY25" s="640"/>
      <c r="CZ25" s="108">
        <v>22</v>
      </c>
      <c r="DA25" s="537" t="e">
        <f>VLOOKUP("A22",WORK!P3:Q72,2,FALSE)</f>
        <v>#N/A</v>
      </c>
      <c r="DB25" s="538"/>
      <c r="DC25" s="538"/>
      <c r="DD25" s="538"/>
      <c r="DE25" s="538"/>
      <c r="DF25" s="538"/>
      <c r="DG25" s="539"/>
    </row>
    <row r="26" spans="1:111" ht="18" customHeight="1" x14ac:dyDescent="0.2">
      <c r="A26" s="325">
        <v>2</v>
      </c>
      <c r="B26" s="326"/>
      <c r="C26" s="327">
        <f>JOC10_12入力シート!C27</f>
        <v>0</v>
      </c>
      <c r="D26" s="294"/>
      <c r="E26" s="294"/>
      <c r="F26" s="294"/>
      <c r="G26" s="328">
        <f>JOC10_12入力シート!G27</f>
        <v>0</v>
      </c>
      <c r="H26" s="294"/>
      <c r="I26" s="294"/>
      <c r="J26" s="294"/>
      <c r="K26" s="328">
        <f>JOC10_12入力シート!K27</f>
        <v>0</v>
      </c>
      <c r="L26" s="294"/>
      <c r="M26" s="294"/>
      <c r="N26" s="294"/>
      <c r="O26" s="295"/>
      <c r="P26" s="322">
        <f>JOC10_12入力シート!P27</f>
        <v>0</v>
      </c>
      <c r="Q26" s="521"/>
      <c r="R26" s="521"/>
      <c r="S26" s="521"/>
      <c r="T26" s="521"/>
      <c r="U26" s="521"/>
      <c r="V26" s="521"/>
      <c r="W26" s="330">
        <f>JOC10_12入力シート!W27</f>
        <v>0</v>
      </c>
      <c r="X26" s="527"/>
      <c r="Y26" s="527"/>
      <c r="Z26" s="527"/>
      <c r="AA26" s="527"/>
      <c r="AB26" s="527"/>
      <c r="AC26" s="527"/>
      <c r="AD26" s="527"/>
      <c r="AE26" s="528"/>
      <c r="AF26" s="322">
        <f>JOC10_12入力シート!AF27</f>
        <v>0</v>
      </c>
      <c r="AG26" s="521"/>
      <c r="AH26" s="521"/>
      <c r="AI26" s="521"/>
      <c r="AJ26" s="521"/>
      <c r="AK26" s="521"/>
      <c r="AL26" s="521"/>
      <c r="AM26" s="521"/>
      <c r="AN26" s="529"/>
      <c r="AO26" s="333">
        <f>JOC10_12入力シート!AO27</f>
        <v>0</v>
      </c>
      <c r="AP26" s="295"/>
      <c r="AQ26" s="327">
        <f>JOC10_12入力シート!AQ27</f>
        <v>0</v>
      </c>
      <c r="AR26" s="294"/>
      <c r="AS26" s="294"/>
      <c r="AT26" s="328">
        <f>JOC10_12入力シート!AT27</f>
        <v>0</v>
      </c>
      <c r="AU26" s="294"/>
      <c r="AV26" s="328">
        <f>JOC10_12入力シート!AV27</f>
        <v>0</v>
      </c>
      <c r="AW26" s="295"/>
      <c r="AX26" s="333">
        <f>JOC10_12入力シート!AX27</f>
        <v>0</v>
      </c>
      <c r="AY26" s="295"/>
      <c r="AZ26" s="293">
        <f>JOC10_12入力シート!AZ27</f>
        <v>0</v>
      </c>
      <c r="BA26" s="295"/>
      <c r="BB26" s="304">
        <f>JOC10_12入力シート!BB27</f>
        <v>0</v>
      </c>
      <c r="BC26" s="294"/>
      <c r="BD26" s="294">
        <f>JOC10_12入力シート!BD27</f>
        <v>0</v>
      </c>
      <c r="BE26" s="305"/>
      <c r="BF26" s="293">
        <f>JOC10_12入力シート!BF27</f>
        <v>0</v>
      </c>
      <c r="BG26" s="294"/>
      <c r="BH26" s="294">
        <f>JOC10_12入力シート!BH27</f>
        <v>0</v>
      </c>
      <c r="BI26" s="295"/>
      <c r="BJ26" s="298" t="str">
        <f>JOC10_12入力シート!BJ27</f>
        <v>A</v>
      </c>
      <c r="BK26" s="471"/>
      <c r="BL26" s="471">
        <f>JOC10_12入力シート!BL27</f>
        <v>0</v>
      </c>
      <c r="BM26" s="299"/>
      <c r="BN26" s="300">
        <f>JOC10_12入力シート!BN27</f>
        <v>0</v>
      </c>
      <c r="BO26" s="301"/>
      <c r="BP26" s="301">
        <f>JOC10_12入力シート!BP27</f>
        <v>0</v>
      </c>
      <c r="BQ26" s="302"/>
      <c r="BR26" s="290">
        <f>JOC10_12入力シート!BR27</f>
        <v>0</v>
      </c>
      <c r="BS26" s="303"/>
      <c r="BT26" s="303">
        <f>JOC10_12入力シート!BT27</f>
        <v>0</v>
      </c>
      <c r="BU26" s="292"/>
      <c r="BV26" s="6"/>
      <c r="BW26" s="6"/>
      <c r="BX26" s="562">
        <v>23</v>
      </c>
      <c r="BY26" s="563"/>
      <c r="BZ26" s="557" t="e">
        <f>VLOOKUP(23,WORK!A3:B72,2,FALSE)</f>
        <v>#N/A</v>
      </c>
      <c r="CA26" s="557"/>
      <c r="CB26" s="557"/>
      <c r="CC26" s="557"/>
      <c r="CD26" s="557"/>
      <c r="CE26" s="557"/>
      <c r="CF26" s="558"/>
      <c r="CG26" s="541"/>
      <c r="CH26" s="58">
        <v>2</v>
      </c>
      <c r="CI26" s="559" t="e">
        <f>VLOOKUP("82",WORK!F3:G72,2,FALSE)</f>
        <v>#N/A</v>
      </c>
      <c r="CJ26" s="560"/>
      <c r="CK26" s="560"/>
      <c r="CL26" s="560"/>
      <c r="CM26" s="560"/>
      <c r="CN26" s="560"/>
      <c r="CO26" s="561"/>
      <c r="CP26" s="541"/>
      <c r="CQ26" s="58">
        <v>3</v>
      </c>
      <c r="CR26" s="535" t="e">
        <f>VLOOKUP("C3",WORK!K3:L72,2,FALSE)</f>
        <v>#N/A</v>
      </c>
      <c r="CS26" s="536"/>
      <c r="CT26" s="536"/>
      <c r="CU26" s="536"/>
      <c r="CV26" s="536"/>
      <c r="CW26" s="536"/>
      <c r="CX26" s="540"/>
      <c r="CY26" s="640"/>
      <c r="CZ26" s="108">
        <v>23</v>
      </c>
      <c r="DA26" s="537" t="e">
        <f>VLOOKUP("A23",WORK!P3:Q72,2,FALSE)</f>
        <v>#N/A</v>
      </c>
      <c r="DB26" s="538"/>
      <c r="DC26" s="538"/>
      <c r="DD26" s="538"/>
      <c r="DE26" s="538"/>
      <c r="DF26" s="538"/>
      <c r="DG26" s="539"/>
    </row>
    <row r="27" spans="1:111" ht="18" customHeight="1" x14ac:dyDescent="0.2">
      <c r="A27" s="325">
        <v>3</v>
      </c>
      <c r="B27" s="326"/>
      <c r="C27" s="327">
        <f>JOC10_12入力シート!C28</f>
        <v>0</v>
      </c>
      <c r="D27" s="294"/>
      <c r="E27" s="294"/>
      <c r="F27" s="294"/>
      <c r="G27" s="328">
        <f>JOC10_12入力シート!G28</f>
        <v>0</v>
      </c>
      <c r="H27" s="294"/>
      <c r="I27" s="294"/>
      <c r="J27" s="294"/>
      <c r="K27" s="328">
        <f>JOC10_12入力シート!K28</f>
        <v>0</v>
      </c>
      <c r="L27" s="294"/>
      <c r="M27" s="294"/>
      <c r="N27" s="294"/>
      <c r="O27" s="295"/>
      <c r="P27" s="322">
        <f>JOC10_12入力シート!P28</f>
        <v>0</v>
      </c>
      <c r="Q27" s="521"/>
      <c r="R27" s="521"/>
      <c r="S27" s="521"/>
      <c r="T27" s="521"/>
      <c r="U27" s="521"/>
      <c r="V27" s="521"/>
      <c r="W27" s="330">
        <f>JOC10_12入力シート!W28</f>
        <v>0</v>
      </c>
      <c r="X27" s="527"/>
      <c r="Y27" s="527"/>
      <c r="Z27" s="527"/>
      <c r="AA27" s="527"/>
      <c r="AB27" s="527"/>
      <c r="AC27" s="527"/>
      <c r="AD27" s="527"/>
      <c r="AE27" s="528"/>
      <c r="AF27" s="322">
        <f>JOC10_12入力シート!AF28</f>
        <v>0</v>
      </c>
      <c r="AG27" s="521"/>
      <c r="AH27" s="521"/>
      <c r="AI27" s="521"/>
      <c r="AJ27" s="521"/>
      <c r="AK27" s="521"/>
      <c r="AL27" s="521"/>
      <c r="AM27" s="521"/>
      <c r="AN27" s="529"/>
      <c r="AO27" s="333">
        <f>JOC10_12入力シート!AO28</f>
        <v>0</v>
      </c>
      <c r="AP27" s="295"/>
      <c r="AQ27" s="327">
        <f>JOC10_12入力シート!AQ28</f>
        <v>0</v>
      </c>
      <c r="AR27" s="294"/>
      <c r="AS27" s="294"/>
      <c r="AT27" s="328">
        <f>JOC10_12入力シート!AT28</f>
        <v>0</v>
      </c>
      <c r="AU27" s="294"/>
      <c r="AV27" s="328">
        <f>JOC10_12入力シート!AV28</f>
        <v>0</v>
      </c>
      <c r="AW27" s="295"/>
      <c r="AX27" s="333">
        <f>JOC10_12入力シート!AX28</f>
        <v>0</v>
      </c>
      <c r="AY27" s="295"/>
      <c r="AZ27" s="293">
        <f>JOC10_12入力シート!AZ28</f>
        <v>0</v>
      </c>
      <c r="BA27" s="295"/>
      <c r="BB27" s="304">
        <f>JOC10_12入力シート!BB28</f>
        <v>0</v>
      </c>
      <c r="BC27" s="294"/>
      <c r="BD27" s="294">
        <f>JOC10_12入力シート!BD28</f>
        <v>0</v>
      </c>
      <c r="BE27" s="305"/>
      <c r="BF27" s="293">
        <f>JOC10_12入力シート!BF28</f>
        <v>0</v>
      </c>
      <c r="BG27" s="294"/>
      <c r="BH27" s="294">
        <f>JOC10_12入力シート!BH28</f>
        <v>0</v>
      </c>
      <c r="BI27" s="295"/>
      <c r="BJ27" s="298" t="str">
        <f>JOC10_12入力シート!BJ28</f>
        <v>A</v>
      </c>
      <c r="BK27" s="471"/>
      <c r="BL27" s="471">
        <f>JOC10_12入力シート!BL28</f>
        <v>0</v>
      </c>
      <c r="BM27" s="299"/>
      <c r="BN27" s="300">
        <f>JOC10_12入力シート!BN28</f>
        <v>0</v>
      </c>
      <c r="BO27" s="301"/>
      <c r="BP27" s="301">
        <f>JOC10_12入力シート!BP28</f>
        <v>0</v>
      </c>
      <c r="BQ27" s="302"/>
      <c r="BR27" s="290">
        <f>JOC10_12入力シート!BR28</f>
        <v>0</v>
      </c>
      <c r="BS27" s="303"/>
      <c r="BT27" s="303">
        <f>JOC10_12入力シート!BT28</f>
        <v>0</v>
      </c>
      <c r="BU27" s="292"/>
      <c r="BV27" s="6"/>
      <c r="BW27" s="6"/>
      <c r="BX27" s="562">
        <v>24</v>
      </c>
      <c r="BY27" s="563"/>
      <c r="BZ27" s="557" t="e">
        <f>VLOOKUP(24,WORK!A3:B72,2,FALSE)</f>
        <v>#N/A</v>
      </c>
      <c r="CA27" s="557"/>
      <c r="CB27" s="557"/>
      <c r="CC27" s="557"/>
      <c r="CD27" s="557"/>
      <c r="CE27" s="557"/>
      <c r="CF27" s="558"/>
      <c r="CG27" s="547"/>
      <c r="CH27" s="60" t="s">
        <v>170</v>
      </c>
      <c r="CI27" s="559" t="e">
        <f>VLOOKUP("8R",WORK!F3:G72,2,FALSE)</f>
        <v>#N/A</v>
      </c>
      <c r="CJ27" s="560"/>
      <c r="CK27" s="560"/>
      <c r="CL27" s="560"/>
      <c r="CM27" s="560"/>
      <c r="CN27" s="560"/>
      <c r="CO27" s="561"/>
      <c r="CP27" s="541"/>
      <c r="CQ27" s="58">
        <v>4</v>
      </c>
      <c r="CR27" s="535" t="e">
        <f>VLOOKUP("C4",WORK!K3:L72,2,FALSE)</f>
        <v>#N/A</v>
      </c>
      <c r="CS27" s="536"/>
      <c r="CT27" s="536"/>
      <c r="CU27" s="536"/>
      <c r="CV27" s="536"/>
      <c r="CW27" s="536"/>
      <c r="CX27" s="540"/>
      <c r="CY27" s="640"/>
      <c r="CZ27" s="108">
        <v>24</v>
      </c>
      <c r="DA27" s="537" t="e">
        <f>VLOOKUP("A24",WORK!P3:Q72,2,FALSE)</f>
        <v>#N/A</v>
      </c>
      <c r="DB27" s="538"/>
      <c r="DC27" s="538"/>
      <c r="DD27" s="538"/>
      <c r="DE27" s="538"/>
      <c r="DF27" s="538"/>
      <c r="DG27" s="539"/>
    </row>
    <row r="28" spans="1:111" ht="18" customHeight="1" x14ac:dyDescent="0.2">
      <c r="A28" s="325">
        <v>4</v>
      </c>
      <c r="B28" s="326"/>
      <c r="C28" s="327">
        <f>JOC10_12入力シート!C29</f>
        <v>0</v>
      </c>
      <c r="D28" s="294"/>
      <c r="E28" s="294"/>
      <c r="F28" s="294"/>
      <c r="G28" s="328">
        <f>JOC10_12入力シート!G29</f>
        <v>0</v>
      </c>
      <c r="H28" s="294"/>
      <c r="I28" s="294"/>
      <c r="J28" s="294"/>
      <c r="K28" s="328">
        <f>JOC10_12入力シート!K29</f>
        <v>0</v>
      </c>
      <c r="L28" s="294"/>
      <c r="M28" s="294"/>
      <c r="N28" s="294"/>
      <c r="O28" s="295"/>
      <c r="P28" s="322">
        <f>JOC10_12入力シート!P29</f>
        <v>0</v>
      </c>
      <c r="Q28" s="521"/>
      <c r="R28" s="521"/>
      <c r="S28" s="521"/>
      <c r="T28" s="521"/>
      <c r="U28" s="521"/>
      <c r="V28" s="521"/>
      <c r="W28" s="330">
        <f>JOC10_12入力シート!W29</f>
        <v>0</v>
      </c>
      <c r="X28" s="527"/>
      <c r="Y28" s="527"/>
      <c r="Z28" s="527"/>
      <c r="AA28" s="527"/>
      <c r="AB28" s="527"/>
      <c r="AC28" s="527"/>
      <c r="AD28" s="527"/>
      <c r="AE28" s="528"/>
      <c r="AF28" s="322">
        <f>JOC10_12入力シート!AF29</f>
        <v>0</v>
      </c>
      <c r="AG28" s="521"/>
      <c r="AH28" s="521"/>
      <c r="AI28" s="521"/>
      <c r="AJ28" s="521"/>
      <c r="AK28" s="521"/>
      <c r="AL28" s="521"/>
      <c r="AM28" s="521"/>
      <c r="AN28" s="529"/>
      <c r="AO28" s="333">
        <f>JOC10_12入力シート!AO29</f>
        <v>0</v>
      </c>
      <c r="AP28" s="295"/>
      <c r="AQ28" s="327">
        <f>JOC10_12入力シート!AQ29</f>
        <v>0</v>
      </c>
      <c r="AR28" s="294"/>
      <c r="AS28" s="294"/>
      <c r="AT28" s="328">
        <f>JOC10_12入力シート!AT29</f>
        <v>0</v>
      </c>
      <c r="AU28" s="294"/>
      <c r="AV28" s="328">
        <f>JOC10_12入力シート!AV29</f>
        <v>0</v>
      </c>
      <c r="AW28" s="295"/>
      <c r="AX28" s="333">
        <f>JOC10_12入力シート!AX29</f>
        <v>0</v>
      </c>
      <c r="AY28" s="295"/>
      <c r="AZ28" s="293">
        <f>JOC10_12入力シート!AZ29</f>
        <v>0</v>
      </c>
      <c r="BA28" s="295"/>
      <c r="BB28" s="304">
        <f>JOC10_12入力シート!BB29</f>
        <v>0</v>
      </c>
      <c r="BC28" s="294"/>
      <c r="BD28" s="294">
        <f>JOC10_12入力シート!BD29</f>
        <v>0</v>
      </c>
      <c r="BE28" s="305"/>
      <c r="BF28" s="293">
        <f>JOC10_12入力シート!BF29</f>
        <v>0</v>
      </c>
      <c r="BG28" s="294"/>
      <c r="BH28" s="294">
        <f>JOC10_12入力シート!BH29</f>
        <v>0</v>
      </c>
      <c r="BI28" s="295"/>
      <c r="BJ28" s="298" t="str">
        <f>JOC10_12入力シート!BJ29</f>
        <v>A</v>
      </c>
      <c r="BK28" s="471"/>
      <c r="BL28" s="471">
        <f>JOC10_12入力シート!BL29</f>
        <v>0</v>
      </c>
      <c r="BM28" s="299"/>
      <c r="BN28" s="300">
        <f>JOC10_12入力シート!BN29</f>
        <v>0</v>
      </c>
      <c r="BO28" s="301"/>
      <c r="BP28" s="301">
        <f>JOC10_12入力シート!BP29</f>
        <v>0</v>
      </c>
      <c r="BQ28" s="302"/>
      <c r="BR28" s="290">
        <f>JOC10_12入力シート!BR29</f>
        <v>0</v>
      </c>
      <c r="BS28" s="303"/>
      <c r="BT28" s="303">
        <f>JOC10_12入力シート!BT29</f>
        <v>0</v>
      </c>
      <c r="BU28" s="292"/>
      <c r="BV28" s="6"/>
      <c r="BW28" s="6"/>
      <c r="BX28" s="562">
        <v>25</v>
      </c>
      <c r="BY28" s="563"/>
      <c r="BZ28" s="557" t="e">
        <f>VLOOKUP(25,WORK!A3:B72,2,FALSE)</f>
        <v>#N/A</v>
      </c>
      <c r="CA28" s="557"/>
      <c r="CB28" s="557"/>
      <c r="CC28" s="557"/>
      <c r="CD28" s="557"/>
      <c r="CE28" s="557"/>
      <c r="CF28" s="558"/>
      <c r="CG28" s="546">
        <v>9</v>
      </c>
      <c r="CH28" s="58">
        <v>1</v>
      </c>
      <c r="CI28" s="559" t="e">
        <f>VLOOKUP("91",WORK!F3:G72,2,FALSE)</f>
        <v>#N/A</v>
      </c>
      <c r="CJ28" s="560"/>
      <c r="CK28" s="560"/>
      <c r="CL28" s="560"/>
      <c r="CM28" s="560"/>
      <c r="CN28" s="560"/>
      <c r="CO28" s="561"/>
      <c r="CP28" s="541"/>
      <c r="CQ28" s="58">
        <v>5</v>
      </c>
      <c r="CR28" s="535" t="e">
        <f>VLOOKUP("C5",WORK!K3:L72,2,FALSE)</f>
        <v>#N/A</v>
      </c>
      <c r="CS28" s="536"/>
      <c r="CT28" s="536"/>
      <c r="CU28" s="536"/>
      <c r="CV28" s="536"/>
      <c r="CW28" s="536"/>
      <c r="CX28" s="536"/>
      <c r="CY28" s="640"/>
      <c r="CZ28" s="108">
        <v>25</v>
      </c>
      <c r="DA28" s="537" t="e">
        <f>VLOOKUP("A25",WORK!P3:Q72,2,FALSE)</f>
        <v>#N/A</v>
      </c>
      <c r="DB28" s="538"/>
      <c r="DC28" s="538"/>
      <c r="DD28" s="538"/>
      <c r="DE28" s="538"/>
      <c r="DF28" s="538"/>
      <c r="DG28" s="539"/>
    </row>
    <row r="29" spans="1:111" ht="18" customHeight="1" x14ac:dyDescent="0.2">
      <c r="A29" s="325">
        <v>5</v>
      </c>
      <c r="B29" s="326"/>
      <c r="C29" s="327">
        <f>JOC10_12入力シート!C30</f>
        <v>0</v>
      </c>
      <c r="D29" s="294"/>
      <c r="E29" s="294"/>
      <c r="F29" s="294"/>
      <c r="G29" s="328">
        <f>JOC10_12入力シート!G30</f>
        <v>0</v>
      </c>
      <c r="H29" s="294"/>
      <c r="I29" s="294"/>
      <c r="J29" s="294"/>
      <c r="K29" s="328">
        <f>JOC10_12入力シート!K30</f>
        <v>0</v>
      </c>
      <c r="L29" s="294"/>
      <c r="M29" s="294"/>
      <c r="N29" s="294"/>
      <c r="O29" s="295"/>
      <c r="P29" s="322">
        <f>JOC10_12入力シート!P30</f>
        <v>0</v>
      </c>
      <c r="Q29" s="521"/>
      <c r="R29" s="521"/>
      <c r="S29" s="521"/>
      <c r="T29" s="521"/>
      <c r="U29" s="521"/>
      <c r="V29" s="521"/>
      <c r="W29" s="330">
        <f>JOC10_12入力シート!W30</f>
        <v>0</v>
      </c>
      <c r="X29" s="527"/>
      <c r="Y29" s="527"/>
      <c r="Z29" s="527"/>
      <c r="AA29" s="527"/>
      <c r="AB29" s="527"/>
      <c r="AC29" s="527"/>
      <c r="AD29" s="527"/>
      <c r="AE29" s="528"/>
      <c r="AF29" s="322">
        <f>JOC10_12入力シート!AF30</f>
        <v>0</v>
      </c>
      <c r="AG29" s="521"/>
      <c r="AH29" s="521"/>
      <c r="AI29" s="521"/>
      <c r="AJ29" s="521"/>
      <c r="AK29" s="521"/>
      <c r="AL29" s="521"/>
      <c r="AM29" s="521"/>
      <c r="AN29" s="529"/>
      <c r="AO29" s="333">
        <f>JOC10_12入力シート!AO30</f>
        <v>0</v>
      </c>
      <c r="AP29" s="295"/>
      <c r="AQ29" s="327">
        <f>JOC10_12入力シート!AQ30</f>
        <v>0</v>
      </c>
      <c r="AR29" s="294"/>
      <c r="AS29" s="294"/>
      <c r="AT29" s="328">
        <f>JOC10_12入力シート!AT30</f>
        <v>0</v>
      </c>
      <c r="AU29" s="294"/>
      <c r="AV29" s="328">
        <f>JOC10_12入力シート!AV30</f>
        <v>0</v>
      </c>
      <c r="AW29" s="295"/>
      <c r="AX29" s="333">
        <f>JOC10_12入力シート!AX30</f>
        <v>0</v>
      </c>
      <c r="AY29" s="295"/>
      <c r="AZ29" s="293">
        <f>JOC10_12入力シート!AZ30</f>
        <v>0</v>
      </c>
      <c r="BA29" s="295"/>
      <c r="BB29" s="304">
        <f>JOC10_12入力シート!BB30</f>
        <v>0</v>
      </c>
      <c r="BC29" s="294"/>
      <c r="BD29" s="294">
        <f>JOC10_12入力シート!BD30</f>
        <v>0</v>
      </c>
      <c r="BE29" s="305"/>
      <c r="BF29" s="293">
        <f>JOC10_12入力シート!BF30</f>
        <v>0</v>
      </c>
      <c r="BG29" s="294"/>
      <c r="BH29" s="294">
        <f>JOC10_12入力シート!BH30</f>
        <v>0</v>
      </c>
      <c r="BI29" s="295"/>
      <c r="BJ29" s="298" t="str">
        <f>JOC10_12入力シート!BJ30</f>
        <v>A</v>
      </c>
      <c r="BK29" s="471"/>
      <c r="BL29" s="471">
        <f>JOC10_12入力シート!BL30</f>
        <v>0</v>
      </c>
      <c r="BM29" s="299"/>
      <c r="BN29" s="300">
        <f>JOC10_12入力シート!BN30</f>
        <v>0</v>
      </c>
      <c r="BO29" s="301"/>
      <c r="BP29" s="301">
        <f>JOC10_12入力シート!BP30</f>
        <v>0</v>
      </c>
      <c r="BQ29" s="302"/>
      <c r="BR29" s="290">
        <f>JOC10_12入力シート!BR30</f>
        <v>0</v>
      </c>
      <c r="BS29" s="303"/>
      <c r="BT29" s="303">
        <f>JOC10_12入力シート!BT30</f>
        <v>0</v>
      </c>
      <c r="BU29" s="292"/>
      <c r="BV29" s="6"/>
      <c r="BW29" s="6"/>
      <c r="BX29" s="562">
        <v>26</v>
      </c>
      <c r="BY29" s="563"/>
      <c r="BZ29" s="557" t="e">
        <f>VLOOKUP(26,WORK!A3:B72,2,FALSE)</f>
        <v>#N/A</v>
      </c>
      <c r="CA29" s="557"/>
      <c r="CB29" s="557"/>
      <c r="CC29" s="557"/>
      <c r="CD29" s="557"/>
      <c r="CE29" s="557"/>
      <c r="CF29" s="558"/>
      <c r="CG29" s="541"/>
      <c r="CH29" s="58">
        <v>2</v>
      </c>
      <c r="CI29" s="559" t="e">
        <f>VLOOKUP("92",WORK!F3:G72,2,FALSE)</f>
        <v>#N/A</v>
      </c>
      <c r="CJ29" s="560"/>
      <c r="CK29" s="560"/>
      <c r="CL29" s="560"/>
      <c r="CM29" s="560"/>
      <c r="CN29" s="560"/>
      <c r="CO29" s="561"/>
      <c r="CP29" s="541"/>
      <c r="CQ29" s="58">
        <v>6</v>
      </c>
      <c r="CR29" s="535" t="e">
        <f>VLOOKUP("C6",WORK!K3:L72,2,FALSE)</f>
        <v>#N/A</v>
      </c>
      <c r="CS29" s="536"/>
      <c r="CT29" s="536"/>
      <c r="CU29" s="536"/>
      <c r="CV29" s="536"/>
      <c r="CW29" s="536"/>
      <c r="CX29" s="536"/>
      <c r="CY29" s="640"/>
      <c r="CZ29" s="108">
        <v>26</v>
      </c>
      <c r="DA29" s="537" t="e">
        <f>VLOOKUP("A26",WORK!P3:Q72,2,FALSE)</f>
        <v>#N/A</v>
      </c>
      <c r="DB29" s="538"/>
      <c r="DC29" s="538"/>
      <c r="DD29" s="538"/>
      <c r="DE29" s="538"/>
      <c r="DF29" s="538"/>
      <c r="DG29" s="539"/>
    </row>
    <row r="30" spans="1:111" ht="18" customHeight="1" x14ac:dyDescent="0.2">
      <c r="A30" s="325">
        <v>6</v>
      </c>
      <c r="B30" s="326"/>
      <c r="C30" s="327">
        <f>JOC10_12入力シート!C31</f>
        <v>0</v>
      </c>
      <c r="D30" s="294"/>
      <c r="E30" s="294"/>
      <c r="F30" s="294"/>
      <c r="G30" s="328">
        <f>JOC10_12入力シート!G31</f>
        <v>0</v>
      </c>
      <c r="H30" s="294"/>
      <c r="I30" s="294"/>
      <c r="J30" s="294"/>
      <c r="K30" s="328">
        <f>JOC10_12入力シート!K31</f>
        <v>0</v>
      </c>
      <c r="L30" s="294"/>
      <c r="M30" s="294"/>
      <c r="N30" s="294"/>
      <c r="O30" s="295"/>
      <c r="P30" s="322">
        <f>JOC10_12入力シート!P31</f>
        <v>0</v>
      </c>
      <c r="Q30" s="521"/>
      <c r="R30" s="521"/>
      <c r="S30" s="521"/>
      <c r="T30" s="521"/>
      <c r="U30" s="521"/>
      <c r="V30" s="521"/>
      <c r="W30" s="330">
        <f>JOC10_12入力シート!W31</f>
        <v>0</v>
      </c>
      <c r="X30" s="527"/>
      <c r="Y30" s="527"/>
      <c r="Z30" s="527"/>
      <c r="AA30" s="527"/>
      <c r="AB30" s="527"/>
      <c r="AC30" s="527"/>
      <c r="AD30" s="527"/>
      <c r="AE30" s="528"/>
      <c r="AF30" s="322">
        <f>JOC10_12入力シート!AF31</f>
        <v>0</v>
      </c>
      <c r="AG30" s="521"/>
      <c r="AH30" s="521"/>
      <c r="AI30" s="521"/>
      <c r="AJ30" s="521"/>
      <c r="AK30" s="521"/>
      <c r="AL30" s="521"/>
      <c r="AM30" s="521"/>
      <c r="AN30" s="529"/>
      <c r="AO30" s="333">
        <f>JOC10_12入力シート!AO31</f>
        <v>0</v>
      </c>
      <c r="AP30" s="295"/>
      <c r="AQ30" s="327">
        <f>JOC10_12入力シート!AQ31</f>
        <v>0</v>
      </c>
      <c r="AR30" s="294"/>
      <c r="AS30" s="294"/>
      <c r="AT30" s="328">
        <f>JOC10_12入力シート!AT31</f>
        <v>0</v>
      </c>
      <c r="AU30" s="294"/>
      <c r="AV30" s="328">
        <f>JOC10_12入力シート!AV31</f>
        <v>0</v>
      </c>
      <c r="AW30" s="295"/>
      <c r="AX30" s="333">
        <f>JOC10_12入力シート!AX31</f>
        <v>0</v>
      </c>
      <c r="AY30" s="295"/>
      <c r="AZ30" s="293">
        <f>JOC10_12入力シート!AZ31</f>
        <v>0</v>
      </c>
      <c r="BA30" s="295"/>
      <c r="BB30" s="304">
        <f>JOC10_12入力シート!BB31</f>
        <v>0</v>
      </c>
      <c r="BC30" s="294"/>
      <c r="BD30" s="294">
        <f>JOC10_12入力シート!BD31</f>
        <v>0</v>
      </c>
      <c r="BE30" s="305"/>
      <c r="BF30" s="293">
        <f>JOC10_12入力シート!BF31</f>
        <v>0</v>
      </c>
      <c r="BG30" s="294"/>
      <c r="BH30" s="294">
        <f>JOC10_12入力シート!BH31</f>
        <v>0</v>
      </c>
      <c r="BI30" s="295"/>
      <c r="BJ30" s="298" t="str">
        <f>JOC10_12入力シート!BJ31</f>
        <v>A</v>
      </c>
      <c r="BK30" s="471"/>
      <c r="BL30" s="471">
        <f>JOC10_12入力シート!BL31</f>
        <v>0</v>
      </c>
      <c r="BM30" s="299"/>
      <c r="BN30" s="300">
        <f>JOC10_12入力シート!BN31</f>
        <v>0</v>
      </c>
      <c r="BO30" s="301"/>
      <c r="BP30" s="301">
        <f>JOC10_12入力シート!BP31</f>
        <v>0</v>
      </c>
      <c r="BQ30" s="302"/>
      <c r="BR30" s="290">
        <f>JOC10_12入力シート!BR31</f>
        <v>0</v>
      </c>
      <c r="BS30" s="303"/>
      <c r="BT30" s="303">
        <f>JOC10_12入力シート!BT31</f>
        <v>0</v>
      </c>
      <c r="BU30" s="292"/>
      <c r="BV30" s="6"/>
      <c r="BW30" s="6"/>
      <c r="BX30" s="562">
        <v>27</v>
      </c>
      <c r="BY30" s="563"/>
      <c r="BZ30" s="557" t="e">
        <f>VLOOKUP(27,WORK!A3:B72,2,FALSE)</f>
        <v>#N/A</v>
      </c>
      <c r="CA30" s="557"/>
      <c r="CB30" s="557"/>
      <c r="CC30" s="557"/>
      <c r="CD30" s="557"/>
      <c r="CE30" s="557"/>
      <c r="CF30" s="558"/>
      <c r="CG30" s="547"/>
      <c r="CH30" s="60" t="s">
        <v>170</v>
      </c>
      <c r="CI30" s="559" t="e">
        <f>VLOOKUP("9R",WORK!F3:G72,2,FALSE)</f>
        <v>#N/A</v>
      </c>
      <c r="CJ30" s="560"/>
      <c r="CK30" s="560"/>
      <c r="CL30" s="560"/>
      <c r="CM30" s="560"/>
      <c r="CN30" s="560"/>
      <c r="CO30" s="561"/>
      <c r="CP30" s="541"/>
      <c r="CQ30" s="58">
        <v>7</v>
      </c>
      <c r="CR30" s="535" t="e">
        <f>VLOOKUP("C7",WORK!K3:L72,2,FALSE)</f>
        <v>#N/A</v>
      </c>
      <c r="CS30" s="536"/>
      <c r="CT30" s="536"/>
      <c r="CU30" s="536"/>
      <c r="CV30" s="536"/>
      <c r="CW30" s="536"/>
      <c r="CX30" s="536"/>
      <c r="CY30" s="640"/>
      <c r="CZ30" s="108">
        <v>27</v>
      </c>
      <c r="DA30" s="537" t="e">
        <f>VLOOKUP("A27",WORK!P3:Q72,2,FALSE)</f>
        <v>#N/A</v>
      </c>
      <c r="DB30" s="538"/>
      <c r="DC30" s="538"/>
      <c r="DD30" s="538"/>
      <c r="DE30" s="538"/>
      <c r="DF30" s="538"/>
      <c r="DG30" s="539"/>
    </row>
    <row r="31" spans="1:111" ht="18" customHeight="1" x14ac:dyDescent="0.2">
      <c r="A31" s="325">
        <v>7</v>
      </c>
      <c r="B31" s="326"/>
      <c r="C31" s="327">
        <f>JOC10_12入力シート!C32</f>
        <v>0</v>
      </c>
      <c r="D31" s="294"/>
      <c r="E31" s="294"/>
      <c r="F31" s="294"/>
      <c r="G31" s="328">
        <f>JOC10_12入力シート!G32</f>
        <v>0</v>
      </c>
      <c r="H31" s="294"/>
      <c r="I31" s="294"/>
      <c r="J31" s="294"/>
      <c r="K31" s="328">
        <f>JOC10_12入力シート!K32</f>
        <v>0</v>
      </c>
      <c r="L31" s="294"/>
      <c r="M31" s="294"/>
      <c r="N31" s="294"/>
      <c r="O31" s="295"/>
      <c r="P31" s="322">
        <f>JOC10_12入力シート!P32</f>
        <v>0</v>
      </c>
      <c r="Q31" s="521"/>
      <c r="R31" s="521"/>
      <c r="S31" s="521"/>
      <c r="T31" s="521"/>
      <c r="U31" s="521"/>
      <c r="V31" s="521"/>
      <c r="W31" s="330">
        <f>JOC10_12入力シート!W32</f>
        <v>0</v>
      </c>
      <c r="X31" s="527"/>
      <c r="Y31" s="527"/>
      <c r="Z31" s="527"/>
      <c r="AA31" s="527"/>
      <c r="AB31" s="527"/>
      <c r="AC31" s="527"/>
      <c r="AD31" s="527"/>
      <c r="AE31" s="528"/>
      <c r="AF31" s="322">
        <f>JOC10_12入力シート!AF32</f>
        <v>0</v>
      </c>
      <c r="AG31" s="521"/>
      <c r="AH31" s="521"/>
      <c r="AI31" s="521"/>
      <c r="AJ31" s="521"/>
      <c r="AK31" s="521"/>
      <c r="AL31" s="521"/>
      <c r="AM31" s="521"/>
      <c r="AN31" s="529"/>
      <c r="AO31" s="333">
        <f>JOC10_12入力シート!AO32</f>
        <v>0</v>
      </c>
      <c r="AP31" s="295"/>
      <c r="AQ31" s="327">
        <f>JOC10_12入力シート!AQ32</f>
        <v>0</v>
      </c>
      <c r="AR31" s="294"/>
      <c r="AS31" s="294"/>
      <c r="AT31" s="328">
        <f>JOC10_12入力シート!AT32</f>
        <v>0</v>
      </c>
      <c r="AU31" s="294"/>
      <c r="AV31" s="328">
        <f>JOC10_12入力シート!AV32</f>
        <v>0</v>
      </c>
      <c r="AW31" s="295"/>
      <c r="AX31" s="333">
        <f>JOC10_12入力シート!AX32</f>
        <v>0</v>
      </c>
      <c r="AY31" s="295"/>
      <c r="AZ31" s="293">
        <f>JOC10_12入力シート!AZ32</f>
        <v>0</v>
      </c>
      <c r="BA31" s="295"/>
      <c r="BB31" s="304">
        <f>JOC10_12入力シート!BB32</f>
        <v>0</v>
      </c>
      <c r="BC31" s="294"/>
      <c r="BD31" s="294">
        <f>JOC10_12入力シート!BD32</f>
        <v>0</v>
      </c>
      <c r="BE31" s="305"/>
      <c r="BF31" s="293">
        <f>JOC10_12入力シート!BF32</f>
        <v>0</v>
      </c>
      <c r="BG31" s="294"/>
      <c r="BH31" s="294">
        <f>JOC10_12入力シート!BH32</f>
        <v>0</v>
      </c>
      <c r="BI31" s="295"/>
      <c r="BJ31" s="298" t="str">
        <f>JOC10_12入力シート!BJ32</f>
        <v>A</v>
      </c>
      <c r="BK31" s="471"/>
      <c r="BL31" s="471">
        <f>JOC10_12入力シート!BL32</f>
        <v>0</v>
      </c>
      <c r="BM31" s="299"/>
      <c r="BN31" s="300">
        <f>JOC10_12入力シート!BN32</f>
        <v>0</v>
      </c>
      <c r="BO31" s="301"/>
      <c r="BP31" s="301">
        <f>JOC10_12入力シート!BP32</f>
        <v>0</v>
      </c>
      <c r="BQ31" s="302"/>
      <c r="BR31" s="290">
        <f>JOC10_12入力シート!BR32</f>
        <v>0</v>
      </c>
      <c r="BS31" s="303"/>
      <c r="BT31" s="303">
        <f>JOC10_12入力シート!BT32</f>
        <v>0</v>
      </c>
      <c r="BU31" s="292"/>
      <c r="BV31" s="6"/>
      <c r="BW31" s="6"/>
      <c r="BX31" s="562">
        <v>28</v>
      </c>
      <c r="BY31" s="563"/>
      <c r="BZ31" s="557" t="e">
        <f>VLOOKUP(28,WORK!A3:B72,2,FALSE)</f>
        <v>#N/A</v>
      </c>
      <c r="CA31" s="557"/>
      <c r="CB31" s="557"/>
      <c r="CC31" s="557"/>
      <c r="CD31" s="557"/>
      <c r="CE31" s="557"/>
      <c r="CF31" s="558"/>
      <c r="CG31" s="564">
        <v>10</v>
      </c>
      <c r="CH31" s="58">
        <v>1</v>
      </c>
      <c r="CI31" s="559" t="e">
        <f>VLOOKUP("101",WORK!F3:G72,2,FALSE)</f>
        <v>#N/A</v>
      </c>
      <c r="CJ31" s="560"/>
      <c r="CK31" s="560"/>
      <c r="CL31" s="560"/>
      <c r="CM31" s="560"/>
      <c r="CN31" s="560"/>
      <c r="CO31" s="561"/>
      <c r="CP31" s="541"/>
      <c r="CQ31" s="58">
        <v>8</v>
      </c>
      <c r="CR31" s="535" t="e">
        <f>VLOOKUP("C8",WORK!K3:L72,2,FALSE)</f>
        <v>#N/A</v>
      </c>
      <c r="CS31" s="536"/>
      <c r="CT31" s="536"/>
      <c r="CU31" s="536"/>
      <c r="CV31" s="536"/>
      <c r="CW31" s="536"/>
      <c r="CX31" s="536"/>
      <c r="CY31" s="640"/>
      <c r="CZ31" s="108">
        <v>28</v>
      </c>
      <c r="DA31" s="537" t="e">
        <f>VLOOKUP("A28",WORK!P3:Q72,2,FALSE)</f>
        <v>#N/A</v>
      </c>
      <c r="DB31" s="538"/>
      <c r="DC31" s="538"/>
      <c r="DD31" s="538"/>
      <c r="DE31" s="538"/>
      <c r="DF31" s="538"/>
      <c r="DG31" s="539"/>
    </row>
    <row r="32" spans="1:111" ht="18" customHeight="1" x14ac:dyDescent="0.2">
      <c r="A32" s="325">
        <v>8</v>
      </c>
      <c r="B32" s="326"/>
      <c r="C32" s="327">
        <f>JOC10_12入力シート!C33</f>
        <v>0</v>
      </c>
      <c r="D32" s="294"/>
      <c r="E32" s="294"/>
      <c r="F32" s="294"/>
      <c r="G32" s="328">
        <f>JOC10_12入力シート!G33</f>
        <v>0</v>
      </c>
      <c r="H32" s="294"/>
      <c r="I32" s="294"/>
      <c r="J32" s="294"/>
      <c r="K32" s="328">
        <f>JOC10_12入力シート!K33</f>
        <v>0</v>
      </c>
      <c r="L32" s="294"/>
      <c r="M32" s="294"/>
      <c r="N32" s="294"/>
      <c r="O32" s="295"/>
      <c r="P32" s="322">
        <f>JOC10_12入力シート!P33</f>
        <v>0</v>
      </c>
      <c r="Q32" s="521"/>
      <c r="R32" s="521"/>
      <c r="S32" s="521"/>
      <c r="T32" s="521"/>
      <c r="U32" s="521"/>
      <c r="V32" s="521"/>
      <c r="W32" s="330">
        <f>JOC10_12入力シート!W33</f>
        <v>0</v>
      </c>
      <c r="X32" s="527"/>
      <c r="Y32" s="527"/>
      <c r="Z32" s="527"/>
      <c r="AA32" s="527"/>
      <c r="AB32" s="527"/>
      <c r="AC32" s="527"/>
      <c r="AD32" s="527"/>
      <c r="AE32" s="528"/>
      <c r="AF32" s="322">
        <f>JOC10_12入力シート!AF33</f>
        <v>0</v>
      </c>
      <c r="AG32" s="521"/>
      <c r="AH32" s="521"/>
      <c r="AI32" s="521"/>
      <c r="AJ32" s="521"/>
      <c r="AK32" s="521"/>
      <c r="AL32" s="521"/>
      <c r="AM32" s="521"/>
      <c r="AN32" s="529"/>
      <c r="AO32" s="333">
        <f>JOC10_12入力シート!AO33</f>
        <v>0</v>
      </c>
      <c r="AP32" s="295"/>
      <c r="AQ32" s="327">
        <f>JOC10_12入力シート!AQ33</f>
        <v>0</v>
      </c>
      <c r="AR32" s="294"/>
      <c r="AS32" s="294"/>
      <c r="AT32" s="328">
        <f>JOC10_12入力シート!AT33</f>
        <v>0</v>
      </c>
      <c r="AU32" s="294"/>
      <c r="AV32" s="328">
        <f>JOC10_12入力シート!AV33</f>
        <v>0</v>
      </c>
      <c r="AW32" s="295"/>
      <c r="AX32" s="333">
        <f>JOC10_12入力シート!AX33</f>
        <v>0</v>
      </c>
      <c r="AY32" s="295"/>
      <c r="AZ32" s="293">
        <f>JOC10_12入力シート!AZ33</f>
        <v>0</v>
      </c>
      <c r="BA32" s="295"/>
      <c r="BB32" s="304">
        <f>JOC10_12入力シート!BB33</f>
        <v>0</v>
      </c>
      <c r="BC32" s="294"/>
      <c r="BD32" s="294">
        <f>JOC10_12入力シート!BD33</f>
        <v>0</v>
      </c>
      <c r="BE32" s="305"/>
      <c r="BF32" s="293">
        <f>JOC10_12入力シート!BF33</f>
        <v>0</v>
      </c>
      <c r="BG32" s="294"/>
      <c r="BH32" s="294">
        <f>JOC10_12入力シート!BH33</f>
        <v>0</v>
      </c>
      <c r="BI32" s="295"/>
      <c r="BJ32" s="298" t="str">
        <f>JOC10_12入力シート!BJ33</f>
        <v>A</v>
      </c>
      <c r="BK32" s="471"/>
      <c r="BL32" s="471">
        <f>JOC10_12入力シート!BL33</f>
        <v>0</v>
      </c>
      <c r="BM32" s="299"/>
      <c r="BN32" s="300">
        <f>JOC10_12入力シート!BN33</f>
        <v>0</v>
      </c>
      <c r="BO32" s="301"/>
      <c r="BP32" s="301">
        <f>JOC10_12入力シート!BP33</f>
        <v>0</v>
      </c>
      <c r="BQ32" s="302"/>
      <c r="BR32" s="290">
        <f>JOC10_12入力シート!BR33</f>
        <v>0</v>
      </c>
      <c r="BS32" s="303"/>
      <c r="BT32" s="303">
        <f>JOC10_12入力シート!BT33</f>
        <v>0</v>
      </c>
      <c r="BU32" s="292"/>
      <c r="BV32" s="6"/>
      <c r="BW32" s="6"/>
      <c r="BX32" s="562">
        <v>29</v>
      </c>
      <c r="BY32" s="563"/>
      <c r="BZ32" s="557" t="e">
        <f>VLOOKUP(29,WORK!A3:B72,2,FALSE)</f>
        <v>#N/A</v>
      </c>
      <c r="CA32" s="557"/>
      <c r="CB32" s="557"/>
      <c r="CC32" s="557"/>
      <c r="CD32" s="557"/>
      <c r="CE32" s="557"/>
      <c r="CF32" s="558"/>
      <c r="CG32" s="565"/>
      <c r="CH32" s="58">
        <v>2</v>
      </c>
      <c r="CI32" s="559" t="e">
        <f>VLOOKUP("102",WORK!F3:G72,2,FALSE)</f>
        <v>#N/A</v>
      </c>
      <c r="CJ32" s="560"/>
      <c r="CK32" s="560"/>
      <c r="CL32" s="560"/>
      <c r="CM32" s="560"/>
      <c r="CN32" s="560"/>
      <c r="CO32" s="561"/>
      <c r="CP32" s="541"/>
      <c r="CQ32" s="61" t="s">
        <v>171</v>
      </c>
      <c r="CR32" s="535" t="e">
        <f>VLOOKUP("CR1",WORK!K3:L72,2,FALSE)</f>
        <v>#N/A</v>
      </c>
      <c r="CS32" s="536"/>
      <c r="CT32" s="536"/>
      <c r="CU32" s="536"/>
      <c r="CV32" s="536"/>
      <c r="CW32" s="536"/>
      <c r="CX32" s="536"/>
      <c r="CY32" s="640"/>
      <c r="CZ32" s="108">
        <v>29</v>
      </c>
      <c r="DA32" s="537" t="e">
        <f>VLOOKUP("A29",WORK!P3:Q72,2,FALSE)</f>
        <v>#N/A</v>
      </c>
      <c r="DB32" s="538"/>
      <c r="DC32" s="538"/>
      <c r="DD32" s="538"/>
      <c r="DE32" s="538"/>
      <c r="DF32" s="538"/>
      <c r="DG32" s="539"/>
    </row>
    <row r="33" spans="1:111" ht="18" customHeight="1" thickBot="1" x14ac:dyDescent="0.25">
      <c r="A33" s="325">
        <v>9</v>
      </c>
      <c r="B33" s="326"/>
      <c r="C33" s="327">
        <f>JOC10_12入力シート!C34</f>
        <v>0</v>
      </c>
      <c r="D33" s="294"/>
      <c r="E33" s="294"/>
      <c r="F33" s="294"/>
      <c r="G33" s="328">
        <f>JOC10_12入力シート!G34</f>
        <v>0</v>
      </c>
      <c r="H33" s="294"/>
      <c r="I33" s="294"/>
      <c r="J33" s="294"/>
      <c r="K33" s="328">
        <f>JOC10_12入力シート!K34</f>
        <v>0</v>
      </c>
      <c r="L33" s="294"/>
      <c r="M33" s="294"/>
      <c r="N33" s="294"/>
      <c r="O33" s="295"/>
      <c r="P33" s="322">
        <f>JOC10_12入力シート!P34</f>
        <v>0</v>
      </c>
      <c r="Q33" s="521"/>
      <c r="R33" s="521"/>
      <c r="S33" s="521"/>
      <c r="T33" s="521"/>
      <c r="U33" s="521"/>
      <c r="V33" s="521"/>
      <c r="W33" s="330">
        <f>JOC10_12入力シート!W34</f>
        <v>0</v>
      </c>
      <c r="X33" s="527"/>
      <c r="Y33" s="527"/>
      <c r="Z33" s="527"/>
      <c r="AA33" s="527"/>
      <c r="AB33" s="527"/>
      <c r="AC33" s="527"/>
      <c r="AD33" s="527"/>
      <c r="AE33" s="528"/>
      <c r="AF33" s="322">
        <f>JOC10_12入力シート!AF34</f>
        <v>0</v>
      </c>
      <c r="AG33" s="521"/>
      <c r="AH33" s="521"/>
      <c r="AI33" s="521"/>
      <c r="AJ33" s="521"/>
      <c r="AK33" s="521"/>
      <c r="AL33" s="521"/>
      <c r="AM33" s="521"/>
      <c r="AN33" s="529"/>
      <c r="AO33" s="333">
        <f>JOC10_12入力シート!AO34</f>
        <v>0</v>
      </c>
      <c r="AP33" s="295"/>
      <c r="AQ33" s="327">
        <f>JOC10_12入力シート!AQ34</f>
        <v>0</v>
      </c>
      <c r="AR33" s="294"/>
      <c r="AS33" s="294"/>
      <c r="AT33" s="328">
        <f>JOC10_12入力シート!AT34</f>
        <v>0</v>
      </c>
      <c r="AU33" s="294"/>
      <c r="AV33" s="328">
        <f>JOC10_12入力シート!AV34</f>
        <v>0</v>
      </c>
      <c r="AW33" s="295"/>
      <c r="AX33" s="333">
        <f>JOC10_12入力シート!AX34</f>
        <v>0</v>
      </c>
      <c r="AY33" s="295"/>
      <c r="AZ33" s="293">
        <f>JOC10_12入力シート!AZ34</f>
        <v>0</v>
      </c>
      <c r="BA33" s="295"/>
      <c r="BB33" s="304">
        <f>JOC10_12入力シート!BB34</f>
        <v>0</v>
      </c>
      <c r="BC33" s="294"/>
      <c r="BD33" s="294">
        <f>JOC10_12入力シート!BD34</f>
        <v>0</v>
      </c>
      <c r="BE33" s="305"/>
      <c r="BF33" s="293">
        <f>JOC10_12入力シート!BF34</f>
        <v>0</v>
      </c>
      <c r="BG33" s="294"/>
      <c r="BH33" s="294">
        <f>JOC10_12入力シート!BH34</f>
        <v>0</v>
      </c>
      <c r="BI33" s="295"/>
      <c r="BJ33" s="298" t="str">
        <f>JOC10_12入力シート!BJ34</f>
        <v>A</v>
      </c>
      <c r="BK33" s="471"/>
      <c r="BL33" s="471">
        <f>JOC10_12入力シート!BL34</f>
        <v>0</v>
      </c>
      <c r="BM33" s="299"/>
      <c r="BN33" s="300">
        <f>JOC10_12入力シート!BN34</f>
        <v>0</v>
      </c>
      <c r="BO33" s="301"/>
      <c r="BP33" s="301">
        <f>JOC10_12入力シート!BP34</f>
        <v>0</v>
      </c>
      <c r="BQ33" s="302"/>
      <c r="BR33" s="290">
        <f>JOC10_12入力シート!BR34</f>
        <v>0</v>
      </c>
      <c r="BS33" s="303"/>
      <c r="BT33" s="303">
        <f>JOC10_12入力シート!BT34</f>
        <v>0</v>
      </c>
      <c r="BU33" s="292"/>
      <c r="BV33" s="6"/>
      <c r="BW33" s="6"/>
      <c r="BX33" s="550">
        <v>30</v>
      </c>
      <c r="BY33" s="551"/>
      <c r="BZ33" s="552" t="e">
        <f>VLOOKUP(30,WORK!A3:B72,2,FALSE)</f>
        <v>#N/A</v>
      </c>
      <c r="CA33" s="552"/>
      <c r="CB33" s="552"/>
      <c r="CC33" s="552"/>
      <c r="CD33" s="552"/>
      <c r="CE33" s="552"/>
      <c r="CF33" s="553"/>
      <c r="CG33" s="566"/>
      <c r="CH33" s="63" t="s">
        <v>170</v>
      </c>
      <c r="CI33" s="554" t="e">
        <f>VLOOKUP("10R",WORK!F3:G72,2,FALSE)</f>
        <v>#N/A</v>
      </c>
      <c r="CJ33" s="555"/>
      <c r="CK33" s="555"/>
      <c r="CL33" s="555"/>
      <c r="CM33" s="555"/>
      <c r="CN33" s="555"/>
      <c r="CO33" s="556"/>
      <c r="CP33" s="547"/>
      <c r="CQ33" s="61" t="s">
        <v>172</v>
      </c>
      <c r="CR33" s="535" t="e">
        <f>VLOOKUP("CR2",WORK!K3:L72,2,FALSE)</f>
        <v>#N/A</v>
      </c>
      <c r="CS33" s="536"/>
      <c r="CT33" s="536"/>
      <c r="CU33" s="536"/>
      <c r="CV33" s="536"/>
      <c r="CW33" s="536"/>
      <c r="CX33" s="536"/>
      <c r="CY33" s="640"/>
      <c r="CZ33" s="108">
        <v>30</v>
      </c>
      <c r="DA33" s="537" t="e">
        <f>VLOOKUP("A30",WORK!P3:Q72,2,FALSE)</f>
        <v>#N/A</v>
      </c>
      <c r="DB33" s="538"/>
      <c r="DC33" s="538"/>
      <c r="DD33" s="538"/>
      <c r="DE33" s="538"/>
      <c r="DF33" s="538"/>
      <c r="DG33" s="539"/>
    </row>
    <row r="34" spans="1:111" ht="18" customHeight="1" x14ac:dyDescent="0.2">
      <c r="A34" s="325">
        <v>10</v>
      </c>
      <c r="B34" s="326"/>
      <c r="C34" s="327">
        <f>JOC10_12入力シート!C35</f>
        <v>0</v>
      </c>
      <c r="D34" s="294"/>
      <c r="E34" s="294"/>
      <c r="F34" s="294"/>
      <c r="G34" s="328">
        <f>JOC10_12入力シート!G35</f>
        <v>0</v>
      </c>
      <c r="H34" s="294"/>
      <c r="I34" s="294"/>
      <c r="J34" s="294"/>
      <c r="K34" s="328">
        <f>JOC10_12入力シート!K35</f>
        <v>0</v>
      </c>
      <c r="L34" s="294"/>
      <c r="M34" s="294"/>
      <c r="N34" s="294"/>
      <c r="O34" s="295"/>
      <c r="P34" s="322">
        <f>JOC10_12入力シート!P35</f>
        <v>0</v>
      </c>
      <c r="Q34" s="521"/>
      <c r="R34" s="521"/>
      <c r="S34" s="521"/>
      <c r="T34" s="521"/>
      <c r="U34" s="521"/>
      <c r="V34" s="521"/>
      <c r="W34" s="330">
        <f>JOC10_12入力シート!W35</f>
        <v>0</v>
      </c>
      <c r="X34" s="527"/>
      <c r="Y34" s="527"/>
      <c r="Z34" s="527"/>
      <c r="AA34" s="527"/>
      <c r="AB34" s="527"/>
      <c r="AC34" s="527"/>
      <c r="AD34" s="527"/>
      <c r="AE34" s="528"/>
      <c r="AF34" s="322">
        <f>JOC10_12入力シート!AF35</f>
        <v>0</v>
      </c>
      <c r="AG34" s="521"/>
      <c r="AH34" s="521"/>
      <c r="AI34" s="521"/>
      <c r="AJ34" s="521"/>
      <c r="AK34" s="521"/>
      <c r="AL34" s="521"/>
      <c r="AM34" s="521"/>
      <c r="AN34" s="529"/>
      <c r="AO34" s="333">
        <f>JOC10_12入力シート!AO35</f>
        <v>0</v>
      </c>
      <c r="AP34" s="295"/>
      <c r="AQ34" s="327">
        <f>JOC10_12入力シート!AQ35</f>
        <v>0</v>
      </c>
      <c r="AR34" s="294"/>
      <c r="AS34" s="294"/>
      <c r="AT34" s="328">
        <f>JOC10_12入力シート!AT35</f>
        <v>0</v>
      </c>
      <c r="AU34" s="294"/>
      <c r="AV34" s="328">
        <f>JOC10_12入力シート!AV35</f>
        <v>0</v>
      </c>
      <c r="AW34" s="295"/>
      <c r="AX34" s="333">
        <f>JOC10_12入力シート!AX35</f>
        <v>0</v>
      </c>
      <c r="AY34" s="295"/>
      <c r="AZ34" s="293">
        <f>JOC10_12入力シート!AZ35</f>
        <v>0</v>
      </c>
      <c r="BA34" s="295"/>
      <c r="BB34" s="304">
        <f>JOC10_12入力シート!BB35</f>
        <v>0</v>
      </c>
      <c r="BC34" s="294"/>
      <c r="BD34" s="294">
        <f>JOC10_12入力シート!BD35</f>
        <v>0</v>
      </c>
      <c r="BE34" s="305"/>
      <c r="BF34" s="293">
        <f>JOC10_12入力シート!BF35</f>
        <v>0</v>
      </c>
      <c r="BG34" s="294"/>
      <c r="BH34" s="294">
        <f>JOC10_12入力シート!BH35</f>
        <v>0</v>
      </c>
      <c r="BI34" s="295"/>
      <c r="BJ34" s="298" t="str">
        <f>JOC10_12入力シート!BJ35</f>
        <v>A</v>
      </c>
      <c r="BK34" s="471"/>
      <c r="BL34" s="471">
        <f>JOC10_12入力シート!BL35</f>
        <v>0</v>
      </c>
      <c r="BM34" s="299"/>
      <c r="BN34" s="300">
        <f>JOC10_12入力シート!BN35</f>
        <v>0</v>
      </c>
      <c r="BO34" s="301"/>
      <c r="BP34" s="301">
        <f>JOC10_12入力シート!BP35</f>
        <v>0</v>
      </c>
      <c r="BQ34" s="302"/>
      <c r="BR34" s="290">
        <f>JOC10_12入力シート!BR35</f>
        <v>0</v>
      </c>
      <c r="BS34" s="303"/>
      <c r="BT34" s="303">
        <f>JOC10_12入力シート!BT35</f>
        <v>0</v>
      </c>
      <c r="BU34" s="292"/>
      <c r="BV34" s="6"/>
      <c r="BW34" s="6"/>
      <c r="BX34" s="6"/>
      <c r="BY34" s="6"/>
      <c r="BZ34" s="6"/>
      <c r="CA34" s="6"/>
      <c r="CB34" s="6"/>
      <c r="CC34" s="6"/>
      <c r="CD34" s="6"/>
      <c r="CE34" s="6"/>
      <c r="CF34" s="6"/>
      <c r="CG34" s="6"/>
      <c r="CH34" s="6"/>
      <c r="CI34" s="6"/>
      <c r="CJ34" s="6"/>
      <c r="CK34" s="6"/>
      <c r="CL34" s="6"/>
      <c r="CM34" s="6"/>
      <c r="CN34" s="6"/>
      <c r="CO34" s="6"/>
      <c r="CP34" s="541" t="s">
        <v>189</v>
      </c>
      <c r="CQ34" s="62">
        <v>1</v>
      </c>
      <c r="CR34" s="543" t="e">
        <f>VLOOKUP("D1",WORK!K3:L72,2,FALSE)</f>
        <v>#N/A</v>
      </c>
      <c r="CS34" s="544"/>
      <c r="CT34" s="544"/>
      <c r="CU34" s="544"/>
      <c r="CV34" s="544"/>
      <c r="CW34" s="544"/>
      <c r="CX34" s="545"/>
      <c r="CY34" s="640"/>
      <c r="CZ34" s="108">
        <v>31</v>
      </c>
      <c r="DA34" s="537" t="e">
        <f>VLOOKUP("A31",WORK!P3:Q72,2,FALSE)</f>
        <v>#N/A</v>
      </c>
      <c r="DB34" s="538"/>
      <c r="DC34" s="538"/>
      <c r="DD34" s="538"/>
      <c r="DE34" s="538"/>
      <c r="DF34" s="538"/>
      <c r="DG34" s="539"/>
    </row>
    <row r="35" spans="1:111" ht="18" customHeight="1" x14ac:dyDescent="0.2">
      <c r="A35" s="325">
        <v>11</v>
      </c>
      <c r="B35" s="326"/>
      <c r="C35" s="327">
        <f>JOC10_12入力シート!C36</f>
        <v>0</v>
      </c>
      <c r="D35" s="294"/>
      <c r="E35" s="294"/>
      <c r="F35" s="294"/>
      <c r="G35" s="328">
        <f>JOC10_12入力シート!G36</f>
        <v>0</v>
      </c>
      <c r="H35" s="294"/>
      <c r="I35" s="294"/>
      <c r="J35" s="294"/>
      <c r="K35" s="328">
        <f>JOC10_12入力シート!K36</f>
        <v>0</v>
      </c>
      <c r="L35" s="294"/>
      <c r="M35" s="294"/>
      <c r="N35" s="294"/>
      <c r="O35" s="295"/>
      <c r="P35" s="322">
        <f>JOC10_12入力シート!P36</f>
        <v>0</v>
      </c>
      <c r="Q35" s="521"/>
      <c r="R35" s="521"/>
      <c r="S35" s="521"/>
      <c r="T35" s="521"/>
      <c r="U35" s="521"/>
      <c r="V35" s="521"/>
      <c r="W35" s="330">
        <f>JOC10_12入力シート!W36</f>
        <v>0</v>
      </c>
      <c r="X35" s="527"/>
      <c r="Y35" s="527"/>
      <c r="Z35" s="527"/>
      <c r="AA35" s="527"/>
      <c r="AB35" s="527"/>
      <c r="AC35" s="527"/>
      <c r="AD35" s="527"/>
      <c r="AE35" s="528"/>
      <c r="AF35" s="322">
        <f>JOC10_12入力シート!AF36</f>
        <v>0</v>
      </c>
      <c r="AG35" s="521"/>
      <c r="AH35" s="521"/>
      <c r="AI35" s="521"/>
      <c r="AJ35" s="521"/>
      <c r="AK35" s="521"/>
      <c r="AL35" s="521"/>
      <c r="AM35" s="521"/>
      <c r="AN35" s="529"/>
      <c r="AO35" s="333">
        <f>JOC10_12入力シート!AO36</f>
        <v>0</v>
      </c>
      <c r="AP35" s="295"/>
      <c r="AQ35" s="327">
        <f>JOC10_12入力シート!AQ36</f>
        <v>0</v>
      </c>
      <c r="AR35" s="294"/>
      <c r="AS35" s="294"/>
      <c r="AT35" s="328">
        <f>JOC10_12入力シート!AT36</f>
        <v>0</v>
      </c>
      <c r="AU35" s="294"/>
      <c r="AV35" s="328">
        <f>JOC10_12入力シート!AV36</f>
        <v>0</v>
      </c>
      <c r="AW35" s="295"/>
      <c r="AX35" s="333">
        <f>JOC10_12入力シート!AX36</f>
        <v>0</v>
      </c>
      <c r="AY35" s="295"/>
      <c r="AZ35" s="293">
        <f>JOC10_12入力シート!AZ36</f>
        <v>0</v>
      </c>
      <c r="BA35" s="295"/>
      <c r="BB35" s="304">
        <f>JOC10_12入力シート!BB36</f>
        <v>0</v>
      </c>
      <c r="BC35" s="294"/>
      <c r="BD35" s="294">
        <f>JOC10_12入力シート!BD36</f>
        <v>0</v>
      </c>
      <c r="BE35" s="305"/>
      <c r="BF35" s="293">
        <f>JOC10_12入力シート!BF36</f>
        <v>0</v>
      </c>
      <c r="BG35" s="294"/>
      <c r="BH35" s="294">
        <f>JOC10_12入力シート!BH36</f>
        <v>0</v>
      </c>
      <c r="BI35" s="295"/>
      <c r="BJ35" s="298" t="str">
        <f>JOC10_12入力シート!BJ36</f>
        <v>A</v>
      </c>
      <c r="BK35" s="471"/>
      <c r="BL35" s="471">
        <f>JOC10_12入力シート!BL36</f>
        <v>0</v>
      </c>
      <c r="BM35" s="299"/>
      <c r="BN35" s="300">
        <f>JOC10_12入力シート!BN36</f>
        <v>0</v>
      </c>
      <c r="BO35" s="301"/>
      <c r="BP35" s="301">
        <f>JOC10_12入力シート!BP36</f>
        <v>0</v>
      </c>
      <c r="BQ35" s="302"/>
      <c r="BR35" s="290">
        <f>JOC10_12入力シート!BR36</f>
        <v>0</v>
      </c>
      <c r="BS35" s="303"/>
      <c r="BT35" s="303">
        <f>JOC10_12入力シート!BT36</f>
        <v>0</v>
      </c>
      <c r="BU35" s="292"/>
      <c r="BV35" s="6"/>
      <c r="BW35" s="6"/>
      <c r="BX35" s="6"/>
      <c r="BY35" s="6"/>
      <c r="BZ35" s="6"/>
      <c r="CA35" s="6"/>
      <c r="CB35" s="6"/>
      <c r="CC35" s="6"/>
      <c r="CD35" s="6"/>
      <c r="CE35" s="6"/>
      <c r="CF35" s="6"/>
      <c r="CG35" s="6"/>
      <c r="CH35" s="6"/>
      <c r="CI35" s="6"/>
      <c r="CJ35" s="6"/>
      <c r="CK35" s="6"/>
      <c r="CL35" s="6"/>
      <c r="CM35" s="6"/>
      <c r="CN35" s="6"/>
      <c r="CO35" s="6"/>
      <c r="CP35" s="541"/>
      <c r="CQ35" s="58">
        <v>2</v>
      </c>
      <c r="CR35" s="535" t="e">
        <f>VLOOKUP("D2",WORK!K3:L72,2,FALSE)</f>
        <v>#N/A</v>
      </c>
      <c r="CS35" s="536"/>
      <c r="CT35" s="536"/>
      <c r="CU35" s="536"/>
      <c r="CV35" s="536"/>
      <c r="CW35" s="536"/>
      <c r="CX35" s="540"/>
      <c r="CY35" s="640"/>
      <c r="CZ35" s="108">
        <v>32</v>
      </c>
      <c r="DA35" s="537" t="e">
        <f>VLOOKUP("A32",WORK!P3:Q72,2,FALSE)</f>
        <v>#N/A</v>
      </c>
      <c r="DB35" s="538"/>
      <c r="DC35" s="538"/>
      <c r="DD35" s="538"/>
      <c r="DE35" s="538"/>
      <c r="DF35" s="538"/>
      <c r="DG35" s="539"/>
    </row>
    <row r="36" spans="1:111" ht="18" customHeight="1" x14ac:dyDescent="0.2">
      <c r="A36" s="325">
        <v>12</v>
      </c>
      <c r="B36" s="326"/>
      <c r="C36" s="327">
        <f>JOC10_12入力シート!C37</f>
        <v>0</v>
      </c>
      <c r="D36" s="294"/>
      <c r="E36" s="294"/>
      <c r="F36" s="294"/>
      <c r="G36" s="328">
        <f>JOC10_12入力シート!G37</f>
        <v>0</v>
      </c>
      <c r="H36" s="294"/>
      <c r="I36" s="294"/>
      <c r="J36" s="294"/>
      <c r="K36" s="328">
        <f>JOC10_12入力シート!K37</f>
        <v>0</v>
      </c>
      <c r="L36" s="294"/>
      <c r="M36" s="294"/>
      <c r="N36" s="294"/>
      <c r="O36" s="295"/>
      <c r="P36" s="322">
        <f>JOC10_12入力シート!P37</f>
        <v>0</v>
      </c>
      <c r="Q36" s="521"/>
      <c r="R36" s="521"/>
      <c r="S36" s="521"/>
      <c r="T36" s="521"/>
      <c r="U36" s="521"/>
      <c r="V36" s="521"/>
      <c r="W36" s="330">
        <f>JOC10_12入力シート!W37</f>
        <v>0</v>
      </c>
      <c r="X36" s="527"/>
      <c r="Y36" s="527"/>
      <c r="Z36" s="527"/>
      <c r="AA36" s="527"/>
      <c r="AB36" s="527"/>
      <c r="AC36" s="527"/>
      <c r="AD36" s="527"/>
      <c r="AE36" s="528"/>
      <c r="AF36" s="322">
        <f>JOC10_12入力シート!AF37</f>
        <v>0</v>
      </c>
      <c r="AG36" s="521"/>
      <c r="AH36" s="521"/>
      <c r="AI36" s="521"/>
      <c r="AJ36" s="521"/>
      <c r="AK36" s="521"/>
      <c r="AL36" s="521"/>
      <c r="AM36" s="521"/>
      <c r="AN36" s="529"/>
      <c r="AO36" s="333">
        <f>JOC10_12入力シート!AO37</f>
        <v>0</v>
      </c>
      <c r="AP36" s="295"/>
      <c r="AQ36" s="327">
        <f>JOC10_12入力シート!AQ37</f>
        <v>0</v>
      </c>
      <c r="AR36" s="294"/>
      <c r="AS36" s="294"/>
      <c r="AT36" s="328">
        <f>JOC10_12入力シート!AT37</f>
        <v>0</v>
      </c>
      <c r="AU36" s="294"/>
      <c r="AV36" s="328">
        <f>JOC10_12入力シート!AV37</f>
        <v>0</v>
      </c>
      <c r="AW36" s="295"/>
      <c r="AX36" s="333">
        <f>JOC10_12入力シート!AX37</f>
        <v>0</v>
      </c>
      <c r="AY36" s="295"/>
      <c r="AZ36" s="293">
        <f>JOC10_12入力シート!AZ37</f>
        <v>0</v>
      </c>
      <c r="BA36" s="295"/>
      <c r="BB36" s="304">
        <f>JOC10_12入力シート!BB37</f>
        <v>0</v>
      </c>
      <c r="BC36" s="294"/>
      <c r="BD36" s="294">
        <f>JOC10_12入力シート!BD37</f>
        <v>0</v>
      </c>
      <c r="BE36" s="305"/>
      <c r="BF36" s="293">
        <f>JOC10_12入力シート!BF37</f>
        <v>0</v>
      </c>
      <c r="BG36" s="294"/>
      <c r="BH36" s="294">
        <f>JOC10_12入力シート!BH37</f>
        <v>0</v>
      </c>
      <c r="BI36" s="295"/>
      <c r="BJ36" s="298" t="str">
        <f>JOC10_12入力シート!BJ37</f>
        <v>A</v>
      </c>
      <c r="BK36" s="471"/>
      <c r="BL36" s="471">
        <f>JOC10_12入力シート!BL37</f>
        <v>0</v>
      </c>
      <c r="BM36" s="299"/>
      <c r="BN36" s="300">
        <f>JOC10_12入力シート!BN37</f>
        <v>0</v>
      </c>
      <c r="BO36" s="301"/>
      <c r="BP36" s="301">
        <f>JOC10_12入力シート!BP37</f>
        <v>0</v>
      </c>
      <c r="BQ36" s="302"/>
      <c r="BR36" s="290">
        <f>JOC10_12入力シート!BR37</f>
        <v>0</v>
      </c>
      <c r="BS36" s="303"/>
      <c r="BT36" s="303">
        <f>JOC10_12入力シート!BT37</f>
        <v>0</v>
      </c>
      <c r="BU36" s="292"/>
      <c r="BV36" s="6"/>
      <c r="BW36" s="6"/>
      <c r="BX36" s="6"/>
      <c r="BY36" s="6"/>
      <c r="BZ36" s="6"/>
      <c r="CA36" s="6"/>
      <c r="CB36" s="6"/>
      <c r="CC36" s="6"/>
      <c r="CD36" s="6"/>
      <c r="CE36" s="6"/>
      <c r="CF36" s="6"/>
      <c r="CG36" s="6"/>
      <c r="CH36" s="6"/>
      <c r="CI36" s="6"/>
      <c r="CJ36" s="6"/>
      <c r="CK36" s="6"/>
      <c r="CL36" s="6"/>
      <c r="CM36" s="6"/>
      <c r="CN36" s="6"/>
      <c r="CO36" s="6"/>
      <c r="CP36" s="541"/>
      <c r="CQ36" s="58">
        <v>3</v>
      </c>
      <c r="CR36" s="535" t="e">
        <f>VLOOKUP("D3",WORK!K3:L72,2,FALSE)</f>
        <v>#N/A</v>
      </c>
      <c r="CS36" s="536"/>
      <c r="CT36" s="536"/>
      <c r="CU36" s="536"/>
      <c r="CV36" s="536"/>
      <c r="CW36" s="536"/>
      <c r="CX36" s="540"/>
      <c r="CY36" s="640"/>
      <c r="CZ36" s="108">
        <v>33</v>
      </c>
      <c r="DA36" s="537" t="e">
        <f>VLOOKUP("A33",WORK!P3:Q72,2,FALSE)</f>
        <v>#N/A</v>
      </c>
      <c r="DB36" s="538"/>
      <c r="DC36" s="538"/>
      <c r="DD36" s="538"/>
      <c r="DE36" s="538"/>
      <c r="DF36" s="538"/>
      <c r="DG36" s="539"/>
    </row>
    <row r="37" spans="1:111" ht="18" customHeight="1" x14ac:dyDescent="0.2">
      <c r="A37" s="325">
        <v>13</v>
      </c>
      <c r="B37" s="326"/>
      <c r="C37" s="327">
        <f>JOC10_12入力シート!C38</f>
        <v>0</v>
      </c>
      <c r="D37" s="294"/>
      <c r="E37" s="294"/>
      <c r="F37" s="294"/>
      <c r="G37" s="328">
        <f>JOC10_12入力シート!G38</f>
        <v>0</v>
      </c>
      <c r="H37" s="294"/>
      <c r="I37" s="294"/>
      <c r="J37" s="294"/>
      <c r="K37" s="328">
        <f>JOC10_12入力シート!K38</f>
        <v>0</v>
      </c>
      <c r="L37" s="294"/>
      <c r="M37" s="294"/>
      <c r="N37" s="294"/>
      <c r="O37" s="295"/>
      <c r="P37" s="322">
        <f>JOC10_12入力シート!P38</f>
        <v>0</v>
      </c>
      <c r="Q37" s="521"/>
      <c r="R37" s="521"/>
      <c r="S37" s="521"/>
      <c r="T37" s="521"/>
      <c r="U37" s="521"/>
      <c r="V37" s="521"/>
      <c r="W37" s="330">
        <f>JOC10_12入力シート!W38</f>
        <v>0</v>
      </c>
      <c r="X37" s="527"/>
      <c r="Y37" s="527"/>
      <c r="Z37" s="527"/>
      <c r="AA37" s="527"/>
      <c r="AB37" s="527"/>
      <c r="AC37" s="527"/>
      <c r="AD37" s="527"/>
      <c r="AE37" s="528"/>
      <c r="AF37" s="322">
        <f>JOC10_12入力シート!AF38</f>
        <v>0</v>
      </c>
      <c r="AG37" s="521"/>
      <c r="AH37" s="521"/>
      <c r="AI37" s="521"/>
      <c r="AJ37" s="521"/>
      <c r="AK37" s="521"/>
      <c r="AL37" s="521"/>
      <c r="AM37" s="521"/>
      <c r="AN37" s="529"/>
      <c r="AO37" s="333">
        <f>JOC10_12入力シート!AO38</f>
        <v>0</v>
      </c>
      <c r="AP37" s="295"/>
      <c r="AQ37" s="327">
        <f>JOC10_12入力シート!AQ38</f>
        <v>0</v>
      </c>
      <c r="AR37" s="294"/>
      <c r="AS37" s="294"/>
      <c r="AT37" s="328">
        <f>JOC10_12入力シート!AT38</f>
        <v>0</v>
      </c>
      <c r="AU37" s="294"/>
      <c r="AV37" s="328">
        <f>JOC10_12入力シート!AV38</f>
        <v>0</v>
      </c>
      <c r="AW37" s="295"/>
      <c r="AX37" s="333">
        <f>JOC10_12入力シート!AX38</f>
        <v>0</v>
      </c>
      <c r="AY37" s="295"/>
      <c r="AZ37" s="293">
        <f>JOC10_12入力シート!AZ38</f>
        <v>0</v>
      </c>
      <c r="BA37" s="295"/>
      <c r="BB37" s="304">
        <f>JOC10_12入力シート!BB38</f>
        <v>0</v>
      </c>
      <c r="BC37" s="294"/>
      <c r="BD37" s="294">
        <f>JOC10_12入力シート!BD38</f>
        <v>0</v>
      </c>
      <c r="BE37" s="305"/>
      <c r="BF37" s="293">
        <f>JOC10_12入力シート!BF38</f>
        <v>0</v>
      </c>
      <c r="BG37" s="294"/>
      <c r="BH37" s="294">
        <f>JOC10_12入力シート!BH38</f>
        <v>0</v>
      </c>
      <c r="BI37" s="295"/>
      <c r="BJ37" s="298" t="str">
        <f>JOC10_12入力シート!BJ38</f>
        <v>A</v>
      </c>
      <c r="BK37" s="471"/>
      <c r="BL37" s="471">
        <f>JOC10_12入力シート!BL38</f>
        <v>0</v>
      </c>
      <c r="BM37" s="299"/>
      <c r="BN37" s="300">
        <f>JOC10_12入力シート!BN38</f>
        <v>0</v>
      </c>
      <c r="BO37" s="301"/>
      <c r="BP37" s="301">
        <f>JOC10_12入力シート!BP38</f>
        <v>0</v>
      </c>
      <c r="BQ37" s="302"/>
      <c r="BR37" s="290">
        <f>JOC10_12入力シート!BR38</f>
        <v>0</v>
      </c>
      <c r="BS37" s="303"/>
      <c r="BT37" s="303">
        <f>JOC10_12入力シート!BT38</f>
        <v>0</v>
      </c>
      <c r="BU37" s="292"/>
      <c r="BV37" s="6"/>
      <c r="BW37" s="6"/>
      <c r="BX37" s="6"/>
      <c r="BY37" s="6"/>
      <c r="BZ37" s="6"/>
      <c r="CA37" s="6"/>
      <c r="CB37" s="6"/>
      <c r="CC37" s="6"/>
      <c r="CD37" s="6"/>
      <c r="CE37" s="6"/>
      <c r="CF37" s="6"/>
      <c r="CG37" s="6"/>
      <c r="CH37" s="6"/>
      <c r="CI37" s="6"/>
      <c r="CJ37" s="6"/>
      <c r="CK37" s="6"/>
      <c r="CL37" s="6"/>
      <c r="CM37" s="6"/>
      <c r="CN37" s="6"/>
      <c r="CO37" s="6"/>
      <c r="CP37" s="541"/>
      <c r="CQ37" s="58">
        <v>4</v>
      </c>
      <c r="CR37" s="535" t="e">
        <f>VLOOKUP("D4",WORK!K3:L72,2,FALSE)</f>
        <v>#N/A</v>
      </c>
      <c r="CS37" s="536"/>
      <c r="CT37" s="536"/>
      <c r="CU37" s="536"/>
      <c r="CV37" s="536"/>
      <c r="CW37" s="536"/>
      <c r="CX37" s="540"/>
      <c r="CY37" s="640"/>
      <c r="CZ37" s="108">
        <v>34</v>
      </c>
      <c r="DA37" s="537" t="e">
        <f>VLOOKUP("A34",WORK!P3:Q72,2,FALSE)</f>
        <v>#N/A</v>
      </c>
      <c r="DB37" s="538"/>
      <c r="DC37" s="538"/>
      <c r="DD37" s="538"/>
      <c r="DE37" s="538"/>
      <c r="DF37" s="538"/>
      <c r="DG37" s="539"/>
    </row>
    <row r="38" spans="1:111" ht="18" customHeight="1" x14ac:dyDescent="0.2">
      <c r="A38" s="325">
        <v>14</v>
      </c>
      <c r="B38" s="326"/>
      <c r="C38" s="327">
        <f>JOC10_12入力シート!C39</f>
        <v>0</v>
      </c>
      <c r="D38" s="294"/>
      <c r="E38" s="294"/>
      <c r="F38" s="294"/>
      <c r="G38" s="328">
        <f>JOC10_12入力シート!G39</f>
        <v>0</v>
      </c>
      <c r="H38" s="294"/>
      <c r="I38" s="294"/>
      <c r="J38" s="294"/>
      <c r="K38" s="328">
        <f>JOC10_12入力シート!K39</f>
        <v>0</v>
      </c>
      <c r="L38" s="294"/>
      <c r="M38" s="294"/>
      <c r="N38" s="294"/>
      <c r="O38" s="295"/>
      <c r="P38" s="322">
        <f>JOC10_12入力シート!P39</f>
        <v>0</v>
      </c>
      <c r="Q38" s="521"/>
      <c r="R38" s="521"/>
      <c r="S38" s="521"/>
      <c r="T38" s="521"/>
      <c r="U38" s="521"/>
      <c r="V38" s="521"/>
      <c r="W38" s="330">
        <f>JOC10_12入力シート!W39</f>
        <v>0</v>
      </c>
      <c r="X38" s="527"/>
      <c r="Y38" s="527"/>
      <c r="Z38" s="527"/>
      <c r="AA38" s="527"/>
      <c r="AB38" s="527"/>
      <c r="AC38" s="527"/>
      <c r="AD38" s="527"/>
      <c r="AE38" s="528"/>
      <c r="AF38" s="322">
        <f>JOC10_12入力シート!AF39</f>
        <v>0</v>
      </c>
      <c r="AG38" s="521"/>
      <c r="AH38" s="521"/>
      <c r="AI38" s="521"/>
      <c r="AJ38" s="521"/>
      <c r="AK38" s="521"/>
      <c r="AL38" s="521"/>
      <c r="AM38" s="521"/>
      <c r="AN38" s="529"/>
      <c r="AO38" s="333">
        <f>JOC10_12入力シート!AO39</f>
        <v>0</v>
      </c>
      <c r="AP38" s="295"/>
      <c r="AQ38" s="327">
        <f>JOC10_12入力シート!AQ39</f>
        <v>0</v>
      </c>
      <c r="AR38" s="294"/>
      <c r="AS38" s="294"/>
      <c r="AT38" s="328">
        <f>JOC10_12入力シート!AT39</f>
        <v>0</v>
      </c>
      <c r="AU38" s="294"/>
      <c r="AV38" s="328">
        <f>JOC10_12入力シート!AV39</f>
        <v>0</v>
      </c>
      <c r="AW38" s="295"/>
      <c r="AX38" s="333">
        <f>JOC10_12入力シート!AX39</f>
        <v>0</v>
      </c>
      <c r="AY38" s="295"/>
      <c r="AZ38" s="293">
        <f>JOC10_12入力シート!AZ39</f>
        <v>0</v>
      </c>
      <c r="BA38" s="295"/>
      <c r="BB38" s="304">
        <f>JOC10_12入力シート!BB39</f>
        <v>0</v>
      </c>
      <c r="BC38" s="294"/>
      <c r="BD38" s="294">
        <f>JOC10_12入力シート!BD39</f>
        <v>0</v>
      </c>
      <c r="BE38" s="305"/>
      <c r="BF38" s="293">
        <f>JOC10_12入力シート!BF39</f>
        <v>0</v>
      </c>
      <c r="BG38" s="294"/>
      <c r="BH38" s="294">
        <f>JOC10_12入力シート!BH39</f>
        <v>0</v>
      </c>
      <c r="BI38" s="295"/>
      <c r="BJ38" s="298" t="str">
        <f>JOC10_12入力シート!BJ39</f>
        <v>A</v>
      </c>
      <c r="BK38" s="471"/>
      <c r="BL38" s="471">
        <f>JOC10_12入力シート!BL39</f>
        <v>0</v>
      </c>
      <c r="BM38" s="299"/>
      <c r="BN38" s="300">
        <f>JOC10_12入力シート!BN39</f>
        <v>0</v>
      </c>
      <c r="BO38" s="301"/>
      <c r="BP38" s="301">
        <f>JOC10_12入力シート!BP39</f>
        <v>0</v>
      </c>
      <c r="BQ38" s="302"/>
      <c r="BR38" s="290">
        <f>JOC10_12入力シート!BR39</f>
        <v>0</v>
      </c>
      <c r="BS38" s="303"/>
      <c r="BT38" s="303">
        <f>JOC10_12入力シート!BT39</f>
        <v>0</v>
      </c>
      <c r="BU38" s="292"/>
      <c r="BV38" s="6"/>
      <c r="BW38" s="6"/>
      <c r="BX38" s="6"/>
      <c r="BY38" s="6"/>
      <c r="BZ38" s="6"/>
      <c r="CA38" s="6"/>
      <c r="CB38" s="6"/>
      <c r="CC38" s="6"/>
      <c r="CD38" s="6"/>
      <c r="CE38" s="6"/>
      <c r="CF38" s="6"/>
      <c r="CG38" s="6"/>
      <c r="CH38" s="6"/>
      <c r="CI38" s="6"/>
      <c r="CJ38" s="6"/>
      <c r="CK38" s="6"/>
      <c r="CL38" s="6"/>
      <c r="CM38" s="6"/>
      <c r="CN38" s="6"/>
      <c r="CO38" s="6"/>
      <c r="CP38" s="541"/>
      <c r="CQ38" s="58">
        <v>5</v>
      </c>
      <c r="CR38" s="535" t="e">
        <f>VLOOKUP("D5",WORK!K3:L72,2,FALSE)</f>
        <v>#N/A</v>
      </c>
      <c r="CS38" s="536"/>
      <c r="CT38" s="536"/>
      <c r="CU38" s="536"/>
      <c r="CV38" s="536"/>
      <c r="CW38" s="536"/>
      <c r="CX38" s="536"/>
      <c r="CY38" s="640"/>
      <c r="CZ38" s="108">
        <v>35</v>
      </c>
      <c r="DA38" s="537" t="e">
        <f>VLOOKUP("A35",WORK!P3:Q72,2,FALSE)</f>
        <v>#N/A</v>
      </c>
      <c r="DB38" s="538"/>
      <c r="DC38" s="538"/>
      <c r="DD38" s="538"/>
      <c r="DE38" s="538"/>
      <c r="DF38" s="538"/>
      <c r="DG38" s="539"/>
    </row>
    <row r="39" spans="1:111" ht="18" customHeight="1" x14ac:dyDescent="0.2">
      <c r="A39" s="325">
        <v>15</v>
      </c>
      <c r="B39" s="326"/>
      <c r="C39" s="327">
        <f>JOC10_12入力シート!C40</f>
        <v>0</v>
      </c>
      <c r="D39" s="294"/>
      <c r="E39" s="294"/>
      <c r="F39" s="294"/>
      <c r="G39" s="328">
        <f>JOC10_12入力シート!G40</f>
        <v>0</v>
      </c>
      <c r="H39" s="294"/>
      <c r="I39" s="294"/>
      <c r="J39" s="294"/>
      <c r="K39" s="328">
        <f>JOC10_12入力シート!K40</f>
        <v>0</v>
      </c>
      <c r="L39" s="294"/>
      <c r="M39" s="294"/>
      <c r="N39" s="294"/>
      <c r="O39" s="295"/>
      <c r="P39" s="322">
        <f>JOC10_12入力シート!P40</f>
        <v>0</v>
      </c>
      <c r="Q39" s="521"/>
      <c r="R39" s="521"/>
      <c r="S39" s="521"/>
      <c r="T39" s="521"/>
      <c r="U39" s="521"/>
      <c r="V39" s="521"/>
      <c r="W39" s="330">
        <f>JOC10_12入力シート!W40</f>
        <v>0</v>
      </c>
      <c r="X39" s="527"/>
      <c r="Y39" s="527"/>
      <c r="Z39" s="527"/>
      <c r="AA39" s="527"/>
      <c r="AB39" s="527"/>
      <c r="AC39" s="527"/>
      <c r="AD39" s="527"/>
      <c r="AE39" s="528"/>
      <c r="AF39" s="322">
        <f>JOC10_12入力シート!AF40</f>
        <v>0</v>
      </c>
      <c r="AG39" s="521"/>
      <c r="AH39" s="521"/>
      <c r="AI39" s="521"/>
      <c r="AJ39" s="521"/>
      <c r="AK39" s="521"/>
      <c r="AL39" s="521"/>
      <c r="AM39" s="521"/>
      <c r="AN39" s="529"/>
      <c r="AO39" s="333">
        <f>JOC10_12入力シート!AO40</f>
        <v>0</v>
      </c>
      <c r="AP39" s="295"/>
      <c r="AQ39" s="327">
        <f>JOC10_12入力シート!AQ40</f>
        <v>0</v>
      </c>
      <c r="AR39" s="294"/>
      <c r="AS39" s="294"/>
      <c r="AT39" s="328">
        <f>JOC10_12入力シート!AT40</f>
        <v>0</v>
      </c>
      <c r="AU39" s="294"/>
      <c r="AV39" s="328">
        <f>JOC10_12入力シート!AV40</f>
        <v>0</v>
      </c>
      <c r="AW39" s="295"/>
      <c r="AX39" s="333">
        <f>JOC10_12入力シート!AX40</f>
        <v>0</v>
      </c>
      <c r="AY39" s="295"/>
      <c r="AZ39" s="293">
        <f>JOC10_12入力シート!AZ40</f>
        <v>0</v>
      </c>
      <c r="BA39" s="295"/>
      <c r="BB39" s="304">
        <f>JOC10_12入力シート!BB40</f>
        <v>0</v>
      </c>
      <c r="BC39" s="294"/>
      <c r="BD39" s="294">
        <f>JOC10_12入力シート!BD40</f>
        <v>0</v>
      </c>
      <c r="BE39" s="305"/>
      <c r="BF39" s="293">
        <f>JOC10_12入力シート!BF40</f>
        <v>0</v>
      </c>
      <c r="BG39" s="294"/>
      <c r="BH39" s="294">
        <f>JOC10_12入力シート!BH40</f>
        <v>0</v>
      </c>
      <c r="BI39" s="295"/>
      <c r="BJ39" s="298" t="str">
        <f>JOC10_12入力シート!BJ40</f>
        <v>A</v>
      </c>
      <c r="BK39" s="471"/>
      <c r="BL39" s="471">
        <f>JOC10_12入力シート!BL40</f>
        <v>0</v>
      </c>
      <c r="BM39" s="299"/>
      <c r="BN39" s="300">
        <f>JOC10_12入力シート!BN40</f>
        <v>0</v>
      </c>
      <c r="BO39" s="301"/>
      <c r="BP39" s="301">
        <f>JOC10_12入力シート!BP40</f>
        <v>0</v>
      </c>
      <c r="BQ39" s="302"/>
      <c r="BR39" s="290">
        <f>JOC10_12入力シート!BR40</f>
        <v>0</v>
      </c>
      <c r="BS39" s="303"/>
      <c r="BT39" s="303">
        <f>JOC10_12入力シート!BT40</f>
        <v>0</v>
      </c>
      <c r="BU39" s="292"/>
      <c r="BV39" s="6"/>
      <c r="BW39" s="6"/>
      <c r="BX39" s="6"/>
      <c r="BY39" s="6"/>
      <c r="BZ39" s="6"/>
      <c r="CA39" s="6"/>
      <c r="CB39" s="6"/>
      <c r="CC39" s="6"/>
      <c r="CD39" s="6"/>
      <c r="CE39" s="6"/>
      <c r="CF39" s="6"/>
      <c r="CG39" s="6"/>
      <c r="CH39" s="6"/>
      <c r="CI39" s="6"/>
      <c r="CJ39" s="6"/>
      <c r="CK39" s="6"/>
      <c r="CL39" s="6"/>
      <c r="CM39" s="6"/>
      <c r="CN39" s="6"/>
      <c r="CO39" s="6"/>
      <c r="CP39" s="541"/>
      <c r="CQ39" s="58">
        <v>6</v>
      </c>
      <c r="CR39" s="535" t="e">
        <f>VLOOKUP("D6",WORK!K3:L72,2,FALSE)</f>
        <v>#N/A</v>
      </c>
      <c r="CS39" s="536"/>
      <c r="CT39" s="536"/>
      <c r="CU39" s="536"/>
      <c r="CV39" s="536"/>
      <c r="CW39" s="536"/>
      <c r="CX39" s="536"/>
      <c r="CY39" s="640"/>
      <c r="CZ39" s="108">
        <v>36</v>
      </c>
      <c r="DA39" s="537" t="e">
        <f>VLOOKUP("A36",WORK!P3:Q72,2,FALSE)</f>
        <v>#N/A</v>
      </c>
      <c r="DB39" s="538"/>
      <c r="DC39" s="538"/>
      <c r="DD39" s="538"/>
      <c r="DE39" s="538"/>
      <c r="DF39" s="538"/>
      <c r="DG39" s="539"/>
    </row>
    <row r="40" spans="1:111" ht="18" customHeight="1" x14ac:dyDescent="0.2">
      <c r="A40" s="325">
        <v>16</v>
      </c>
      <c r="B40" s="326"/>
      <c r="C40" s="327">
        <f>JOC10_12入力シート!C41</f>
        <v>0</v>
      </c>
      <c r="D40" s="294"/>
      <c r="E40" s="294"/>
      <c r="F40" s="294"/>
      <c r="G40" s="328">
        <f>JOC10_12入力シート!G41</f>
        <v>0</v>
      </c>
      <c r="H40" s="294"/>
      <c r="I40" s="294"/>
      <c r="J40" s="294"/>
      <c r="K40" s="328">
        <f>JOC10_12入力シート!K41</f>
        <v>0</v>
      </c>
      <c r="L40" s="294"/>
      <c r="M40" s="294"/>
      <c r="N40" s="294"/>
      <c r="O40" s="295"/>
      <c r="P40" s="322">
        <f>JOC10_12入力シート!P41</f>
        <v>0</v>
      </c>
      <c r="Q40" s="521"/>
      <c r="R40" s="521"/>
      <c r="S40" s="521"/>
      <c r="T40" s="521"/>
      <c r="U40" s="521"/>
      <c r="V40" s="521"/>
      <c r="W40" s="330">
        <f>JOC10_12入力シート!W41</f>
        <v>0</v>
      </c>
      <c r="X40" s="527"/>
      <c r="Y40" s="527"/>
      <c r="Z40" s="527"/>
      <c r="AA40" s="527"/>
      <c r="AB40" s="527"/>
      <c r="AC40" s="527"/>
      <c r="AD40" s="527"/>
      <c r="AE40" s="528"/>
      <c r="AF40" s="322">
        <f>JOC10_12入力シート!AF41</f>
        <v>0</v>
      </c>
      <c r="AG40" s="521"/>
      <c r="AH40" s="521"/>
      <c r="AI40" s="521"/>
      <c r="AJ40" s="521"/>
      <c r="AK40" s="521"/>
      <c r="AL40" s="521"/>
      <c r="AM40" s="521"/>
      <c r="AN40" s="529"/>
      <c r="AO40" s="333">
        <f>JOC10_12入力シート!AO41</f>
        <v>0</v>
      </c>
      <c r="AP40" s="295"/>
      <c r="AQ40" s="327">
        <f>JOC10_12入力シート!AQ41</f>
        <v>0</v>
      </c>
      <c r="AR40" s="294"/>
      <c r="AS40" s="294"/>
      <c r="AT40" s="328">
        <f>JOC10_12入力シート!AT41</f>
        <v>0</v>
      </c>
      <c r="AU40" s="294"/>
      <c r="AV40" s="328">
        <f>JOC10_12入力シート!AV41</f>
        <v>0</v>
      </c>
      <c r="AW40" s="295"/>
      <c r="AX40" s="333">
        <f>JOC10_12入力シート!AX41</f>
        <v>0</v>
      </c>
      <c r="AY40" s="295"/>
      <c r="AZ40" s="293">
        <f>JOC10_12入力シート!AZ41</f>
        <v>0</v>
      </c>
      <c r="BA40" s="295"/>
      <c r="BB40" s="304">
        <f>JOC10_12入力シート!BB41</f>
        <v>0</v>
      </c>
      <c r="BC40" s="294"/>
      <c r="BD40" s="294">
        <f>JOC10_12入力シート!BD41</f>
        <v>0</v>
      </c>
      <c r="BE40" s="305"/>
      <c r="BF40" s="293">
        <f>JOC10_12入力シート!BF41</f>
        <v>0</v>
      </c>
      <c r="BG40" s="294"/>
      <c r="BH40" s="294">
        <f>JOC10_12入力シート!BH41</f>
        <v>0</v>
      </c>
      <c r="BI40" s="295"/>
      <c r="BJ40" s="298" t="str">
        <f>JOC10_12入力シート!BJ41</f>
        <v>A</v>
      </c>
      <c r="BK40" s="471"/>
      <c r="BL40" s="471">
        <f>JOC10_12入力シート!BL41</f>
        <v>0</v>
      </c>
      <c r="BM40" s="299"/>
      <c r="BN40" s="300">
        <f>JOC10_12入力シート!BN41</f>
        <v>0</v>
      </c>
      <c r="BO40" s="301"/>
      <c r="BP40" s="301">
        <f>JOC10_12入力シート!BP41</f>
        <v>0</v>
      </c>
      <c r="BQ40" s="302"/>
      <c r="BR40" s="290">
        <f>JOC10_12入力シート!BR41</f>
        <v>0</v>
      </c>
      <c r="BS40" s="303"/>
      <c r="BT40" s="303">
        <f>JOC10_12入力シート!BT41</f>
        <v>0</v>
      </c>
      <c r="BU40" s="292"/>
      <c r="BV40" s="6"/>
      <c r="BW40" s="6"/>
      <c r="BX40" s="6"/>
      <c r="BY40" s="6"/>
      <c r="BZ40" s="6"/>
      <c r="CA40" s="6"/>
      <c r="CB40" s="6"/>
      <c r="CC40" s="6"/>
      <c r="CD40" s="6"/>
      <c r="CE40" s="6"/>
      <c r="CF40" s="6"/>
      <c r="CG40" s="6"/>
      <c r="CH40" s="6"/>
      <c r="CI40" s="6"/>
      <c r="CJ40" s="6"/>
      <c r="CK40" s="6"/>
      <c r="CL40" s="6"/>
      <c r="CM40" s="6"/>
      <c r="CN40" s="6"/>
      <c r="CO40" s="6"/>
      <c r="CP40" s="541"/>
      <c r="CQ40" s="58">
        <v>7</v>
      </c>
      <c r="CR40" s="535" t="e">
        <f>VLOOKUP("D7",WORK!K3:L72,2,FALSE)</f>
        <v>#N/A</v>
      </c>
      <c r="CS40" s="536"/>
      <c r="CT40" s="536"/>
      <c r="CU40" s="536"/>
      <c r="CV40" s="536"/>
      <c r="CW40" s="536"/>
      <c r="CX40" s="536"/>
      <c r="CY40" s="640"/>
      <c r="CZ40" s="108">
        <v>37</v>
      </c>
      <c r="DA40" s="537" t="e">
        <f>VLOOKUP("A37",WORK!P3:Q72,2,FALSE)</f>
        <v>#N/A</v>
      </c>
      <c r="DB40" s="538"/>
      <c r="DC40" s="538"/>
      <c r="DD40" s="538"/>
      <c r="DE40" s="538"/>
      <c r="DF40" s="538"/>
      <c r="DG40" s="539"/>
    </row>
    <row r="41" spans="1:111" ht="18" customHeight="1" x14ac:dyDescent="0.2">
      <c r="A41" s="325">
        <v>17</v>
      </c>
      <c r="B41" s="326"/>
      <c r="C41" s="327">
        <f>JOC10_12入力シート!C42</f>
        <v>0</v>
      </c>
      <c r="D41" s="294"/>
      <c r="E41" s="294"/>
      <c r="F41" s="294"/>
      <c r="G41" s="328">
        <f>JOC10_12入力シート!G42</f>
        <v>0</v>
      </c>
      <c r="H41" s="294"/>
      <c r="I41" s="294"/>
      <c r="J41" s="294"/>
      <c r="K41" s="328">
        <f>JOC10_12入力シート!K42</f>
        <v>0</v>
      </c>
      <c r="L41" s="294"/>
      <c r="M41" s="294"/>
      <c r="N41" s="294"/>
      <c r="O41" s="295"/>
      <c r="P41" s="322">
        <f>JOC10_12入力シート!P42</f>
        <v>0</v>
      </c>
      <c r="Q41" s="521"/>
      <c r="R41" s="521"/>
      <c r="S41" s="521"/>
      <c r="T41" s="521"/>
      <c r="U41" s="521"/>
      <c r="V41" s="521"/>
      <c r="W41" s="330">
        <f>JOC10_12入力シート!W42</f>
        <v>0</v>
      </c>
      <c r="X41" s="527"/>
      <c r="Y41" s="527"/>
      <c r="Z41" s="527"/>
      <c r="AA41" s="527"/>
      <c r="AB41" s="527"/>
      <c r="AC41" s="527"/>
      <c r="AD41" s="527"/>
      <c r="AE41" s="528"/>
      <c r="AF41" s="322">
        <f>JOC10_12入力シート!AF42</f>
        <v>0</v>
      </c>
      <c r="AG41" s="521"/>
      <c r="AH41" s="521"/>
      <c r="AI41" s="521"/>
      <c r="AJ41" s="521"/>
      <c r="AK41" s="521"/>
      <c r="AL41" s="521"/>
      <c r="AM41" s="521"/>
      <c r="AN41" s="529"/>
      <c r="AO41" s="333">
        <f>JOC10_12入力シート!AO42</f>
        <v>0</v>
      </c>
      <c r="AP41" s="295"/>
      <c r="AQ41" s="327">
        <f>JOC10_12入力シート!AQ42</f>
        <v>0</v>
      </c>
      <c r="AR41" s="294"/>
      <c r="AS41" s="294"/>
      <c r="AT41" s="328">
        <f>JOC10_12入力シート!AT42</f>
        <v>0</v>
      </c>
      <c r="AU41" s="294"/>
      <c r="AV41" s="328">
        <f>JOC10_12入力シート!AV42</f>
        <v>0</v>
      </c>
      <c r="AW41" s="295"/>
      <c r="AX41" s="333">
        <f>JOC10_12入力シート!AX42</f>
        <v>0</v>
      </c>
      <c r="AY41" s="295"/>
      <c r="AZ41" s="293">
        <f>JOC10_12入力シート!AZ42</f>
        <v>0</v>
      </c>
      <c r="BA41" s="295"/>
      <c r="BB41" s="304">
        <f>JOC10_12入力シート!BB42</f>
        <v>0</v>
      </c>
      <c r="BC41" s="294"/>
      <c r="BD41" s="294">
        <f>JOC10_12入力シート!BD42</f>
        <v>0</v>
      </c>
      <c r="BE41" s="305"/>
      <c r="BF41" s="293">
        <f>JOC10_12入力シート!BF42</f>
        <v>0</v>
      </c>
      <c r="BG41" s="294"/>
      <c r="BH41" s="294">
        <f>JOC10_12入力シート!BH42</f>
        <v>0</v>
      </c>
      <c r="BI41" s="295"/>
      <c r="BJ41" s="298" t="str">
        <f>JOC10_12入力シート!BJ42</f>
        <v>A</v>
      </c>
      <c r="BK41" s="471"/>
      <c r="BL41" s="471">
        <f>JOC10_12入力シート!BL42</f>
        <v>0</v>
      </c>
      <c r="BM41" s="299"/>
      <c r="BN41" s="300">
        <f>JOC10_12入力シート!BN42</f>
        <v>0</v>
      </c>
      <c r="BO41" s="301"/>
      <c r="BP41" s="301">
        <f>JOC10_12入力シート!BP42</f>
        <v>0</v>
      </c>
      <c r="BQ41" s="302"/>
      <c r="BR41" s="290">
        <f>JOC10_12入力シート!BR42</f>
        <v>0</v>
      </c>
      <c r="BS41" s="303"/>
      <c r="BT41" s="303">
        <f>JOC10_12入力シート!BT42</f>
        <v>0</v>
      </c>
      <c r="BU41" s="292"/>
      <c r="BV41" s="6"/>
      <c r="BW41" s="6"/>
      <c r="BX41" s="6"/>
      <c r="BY41" s="6"/>
      <c r="BZ41" s="6"/>
      <c r="CA41" s="6"/>
      <c r="CB41" s="6"/>
      <c r="CC41" s="6"/>
      <c r="CD41" s="6"/>
      <c r="CE41" s="6"/>
      <c r="CF41" s="6"/>
      <c r="CG41" s="6"/>
      <c r="CH41" s="6"/>
      <c r="CI41" s="6"/>
      <c r="CJ41" s="6"/>
      <c r="CK41" s="6"/>
      <c r="CL41" s="6"/>
      <c r="CM41" s="6"/>
      <c r="CN41" s="6"/>
      <c r="CO41" s="6"/>
      <c r="CP41" s="541"/>
      <c r="CQ41" s="58">
        <v>8</v>
      </c>
      <c r="CR41" s="535" t="e">
        <f>VLOOKUP("D8",WORK!K3:L72,2,FALSE)</f>
        <v>#N/A</v>
      </c>
      <c r="CS41" s="536"/>
      <c r="CT41" s="536"/>
      <c r="CU41" s="536"/>
      <c r="CV41" s="536"/>
      <c r="CW41" s="536"/>
      <c r="CX41" s="536"/>
      <c r="CY41" s="640"/>
      <c r="CZ41" s="108">
        <v>38</v>
      </c>
      <c r="DA41" s="537" t="e">
        <f>VLOOKUP("A38",WORK!P3:Q72,2,FALSE)</f>
        <v>#N/A</v>
      </c>
      <c r="DB41" s="538"/>
      <c r="DC41" s="538"/>
      <c r="DD41" s="538"/>
      <c r="DE41" s="538"/>
      <c r="DF41" s="538"/>
      <c r="DG41" s="539"/>
    </row>
    <row r="42" spans="1:111" ht="18" customHeight="1" x14ac:dyDescent="0.2">
      <c r="A42" s="325">
        <v>18</v>
      </c>
      <c r="B42" s="326"/>
      <c r="C42" s="327">
        <f>JOC10_12入力シート!C43</f>
        <v>0</v>
      </c>
      <c r="D42" s="294"/>
      <c r="E42" s="294"/>
      <c r="F42" s="294"/>
      <c r="G42" s="328">
        <f>JOC10_12入力シート!G43</f>
        <v>0</v>
      </c>
      <c r="H42" s="294"/>
      <c r="I42" s="294"/>
      <c r="J42" s="294"/>
      <c r="K42" s="328">
        <f>JOC10_12入力シート!K43</f>
        <v>0</v>
      </c>
      <c r="L42" s="294"/>
      <c r="M42" s="294"/>
      <c r="N42" s="294"/>
      <c r="O42" s="295"/>
      <c r="P42" s="322">
        <f>JOC10_12入力シート!P43</f>
        <v>0</v>
      </c>
      <c r="Q42" s="521"/>
      <c r="R42" s="521"/>
      <c r="S42" s="521"/>
      <c r="T42" s="521"/>
      <c r="U42" s="521"/>
      <c r="V42" s="521"/>
      <c r="W42" s="330">
        <f>JOC10_12入力シート!W43</f>
        <v>0</v>
      </c>
      <c r="X42" s="527"/>
      <c r="Y42" s="527"/>
      <c r="Z42" s="527"/>
      <c r="AA42" s="527"/>
      <c r="AB42" s="527"/>
      <c r="AC42" s="527"/>
      <c r="AD42" s="527"/>
      <c r="AE42" s="528"/>
      <c r="AF42" s="322">
        <f>JOC10_12入力シート!AF43</f>
        <v>0</v>
      </c>
      <c r="AG42" s="521"/>
      <c r="AH42" s="521"/>
      <c r="AI42" s="521"/>
      <c r="AJ42" s="521"/>
      <c r="AK42" s="521"/>
      <c r="AL42" s="521"/>
      <c r="AM42" s="521"/>
      <c r="AN42" s="529"/>
      <c r="AO42" s="333">
        <f>JOC10_12入力シート!AO43</f>
        <v>0</v>
      </c>
      <c r="AP42" s="295"/>
      <c r="AQ42" s="327">
        <f>JOC10_12入力シート!AQ43</f>
        <v>0</v>
      </c>
      <c r="AR42" s="294"/>
      <c r="AS42" s="294"/>
      <c r="AT42" s="328">
        <f>JOC10_12入力シート!AT43</f>
        <v>0</v>
      </c>
      <c r="AU42" s="294"/>
      <c r="AV42" s="328">
        <f>JOC10_12入力シート!AV43</f>
        <v>0</v>
      </c>
      <c r="AW42" s="295"/>
      <c r="AX42" s="333">
        <f>JOC10_12入力シート!AX43</f>
        <v>0</v>
      </c>
      <c r="AY42" s="295"/>
      <c r="AZ42" s="293">
        <f>JOC10_12入力シート!AZ43</f>
        <v>0</v>
      </c>
      <c r="BA42" s="295"/>
      <c r="BB42" s="304">
        <f>JOC10_12入力シート!BB43</f>
        <v>0</v>
      </c>
      <c r="BC42" s="294"/>
      <c r="BD42" s="294">
        <f>JOC10_12入力シート!BD43</f>
        <v>0</v>
      </c>
      <c r="BE42" s="305"/>
      <c r="BF42" s="293">
        <f>JOC10_12入力シート!BF43</f>
        <v>0</v>
      </c>
      <c r="BG42" s="294"/>
      <c r="BH42" s="294">
        <f>JOC10_12入力シート!BH43</f>
        <v>0</v>
      </c>
      <c r="BI42" s="295"/>
      <c r="BJ42" s="298" t="str">
        <f>JOC10_12入力シート!BJ43</f>
        <v>A</v>
      </c>
      <c r="BK42" s="471"/>
      <c r="BL42" s="471">
        <f>JOC10_12入力シート!BL43</f>
        <v>0</v>
      </c>
      <c r="BM42" s="299"/>
      <c r="BN42" s="300">
        <f>JOC10_12入力シート!BN43</f>
        <v>0</v>
      </c>
      <c r="BO42" s="301"/>
      <c r="BP42" s="301">
        <f>JOC10_12入力シート!BP43</f>
        <v>0</v>
      </c>
      <c r="BQ42" s="302"/>
      <c r="BR42" s="290">
        <f>JOC10_12入力シート!BR43</f>
        <v>0</v>
      </c>
      <c r="BS42" s="303"/>
      <c r="BT42" s="303">
        <f>JOC10_12入力シート!BT43</f>
        <v>0</v>
      </c>
      <c r="BU42" s="292"/>
      <c r="BV42" s="6"/>
      <c r="BW42" s="6"/>
      <c r="BX42" s="6"/>
      <c r="BY42" s="6"/>
      <c r="BZ42" s="6"/>
      <c r="CA42" s="6"/>
      <c r="CB42" s="6"/>
      <c r="CC42" s="6"/>
      <c r="CD42" s="6"/>
      <c r="CE42" s="6"/>
      <c r="CF42" s="6"/>
      <c r="CG42" s="6"/>
      <c r="CH42" s="6"/>
      <c r="CI42" s="6"/>
      <c r="CJ42" s="6"/>
      <c r="CK42" s="6"/>
      <c r="CL42" s="6"/>
      <c r="CM42" s="6"/>
      <c r="CN42" s="6"/>
      <c r="CO42" s="6"/>
      <c r="CP42" s="541"/>
      <c r="CQ42" s="61" t="s">
        <v>171</v>
      </c>
      <c r="CR42" s="535" t="e">
        <f>VLOOKUP("DR1",WORK!K3:L72,2,FALSE)</f>
        <v>#N/A</v>
      </c>
      <c r="CS42" s="536"/>
      <c r="CT42" s="536"/>
      <c r="CU42" s="536"/>
      <c r="CV42" s="536"/>
      <c r="CW42" s="536"/>
      <c r="CX42" s="536"/>
      <c r="CY42" s="640"/>
      <c r="CZ42" s="108">
        <v>39</v>
      </c>
      <c r="DA42" s="537" t="e">
        <f>VLOOKUP("A39",WORK!P3:Q72,2,FALSE)</f>
        <v>#N/A</v>
      </c>
      <c r="DB42" s="538"/>
      <c r="DC42" s="538"/>
      <c r="DD42" s="538"/>
      <c r="DE42" s="538"/>
      <c r="DF42" s="538"/>
      <c r="DG42" s="539"/>
    </row>
    <row r="43" spans="1:111" ht="18" customHeight="1" x14ac:dyDescent="0.2">
      <c r="A43" s="325">
        <v>19</v>
      </c>
      <c r="B43" s="326"/>
      <c r="C43" s="327">
        <f>JOC10_12入力シート!C44</f>
        <v>0</v>
      </c>
      <c r="D43" s="294"/>
      <c r="E43" s="294"/>
      <c r="F43" s="294"/>
      <c r="G43" s="328">
        <f>JOC10_12入力シート!G44</f>
        <v>0</v>
      </c>
      <c r="H43" s="294"/>
      <c r="I43" s="294"/>
      <c r="J43" s="294"/>
      <c r="K43" s="328">
        <f>JOC10_12入力シート!K44</f>
        <v>0</v>
      </c>
      <c r="L43" s="294"/>
      <c r="M43" s="294"/>
      <c r="N43" s="294"/>
      <c r="O43" s="295"/>
      <c r="P43" s="322">
        <f>JOC10_12入力シート!P44</f>
        <v>0</v>
      </c>
      <c r="Q43" s="521"/>
      <c r="R43" s="521"/>
      <c r="S43" s="521"/>
      <c r="T43" s="521"/>
      <c r="U43" s="521"/>
      <c r="V43" s="521"/>
      <c r="W43" s="330">
        <f>JOC10_12入力シート!W44</f>
        <v>0</v>
      </c>
      <c r="X43" s="527"/>
      <c r="Y43" s="527"/>
      <c r="Z43" s="527"/>
      <c r="AA43" s="527"/>
      <c r="AB43" s="527"/>
      <c r="AC43" s="527"/>
      <c r="AD43" s="527"/>
      <c r="AE43" s="528"/>
      <c r="AF43" s="322">
        <f>JOC10_12入力シート!AF44</f>
        <v>0</v>
      </c>
      <c r="AG43" s="521"/>
      <c r="AH43" s="521"/>
      <c r="AI43" s="521"/>
      <c r="AJ43" s="521"/>
      <c r="AK43" s="521"/>
      <c r="AL43" s="521"/>
      <c r="AM43" s="521"/>
      <c r="AN43" s="529"/>
      <c r="AO43" s="333">
        <f>JOC10_12入力シート!AO44</f>
        <v>0</v>
      </c>
      <c r="AP43" s="295"/>
      <c r="AQ43" s="327">
        <f>JOC10_12入力シート!AQ44</f>
        <v>0</v>
      </c>
      <c r="AR43" s="294"/>
      <c r="AS43" s="294"/>
      <c r="AT43" s="328">
        <f>JOC10_12入力シート!AT44</f>
        <v>0</v>
      </c>
      <c r="AU43" s="294"/>
      <c r="AV43" s="328">
        <f>JOC10_12入力シート!AV44</f>
        <v>0</v>
      </c>
      <c r="AW43" s="295"/>
      <c r="AX43" s="333">
        <f>JOC10_12入力シート!AX44</f>
        <v>0</v>
      </c>
      <c r="AY43" s="295"/>
      <c r="AZ43" s="293">
        <f>JOC10_12入力シート!AZ44</f>
        <v>0</v>
      </c>
      <c r="BA43" s="295"/>
      <c r="BB43" s="304">
        <f>JOC10_12入力シート!BB44</f>
        <v>0</v>
      </c>
      <c r="BC43" s="294"/>
      <c r="BD43" s="294">
        <f>JOC10_12入力シート!BD44</f>
        <v>0</v>
      </c>
      <c r="BE43" s="305"/>
      <c r="BF43" s="293">
        <f>JOC10_12入力シート!BF44</f>
        <v>0</v>
      </c>
      <c r="BG43" s="294"/>
      <c r="BH43" s="294">
        <f>JOC10_12入力シート!BH44</f>
        <v>0</v>
      </c>
      <c r="BI43" s="295"/>
      <c r="BJ43" s="298" t="str">
        <f>JOC10_12入力シート!BJ44</f>
        <v>A</v>
      </c>
      <c r="BK43" s="471"/>
      <c r="BL43" s="471">
        <f>JOC10_12入力シート!BL44</f>
        <v>0</v>
      </c>
      <c r="BM43" s="299"/>
      <c r="BN43" s="300">
        <f>JOC10_12入力シート!BN44</f>
        <v>0</v>
      </c>
      <c r="BO43" s="301"/>
      <c r="BP43" s="301">
        <f>JOC10_12入力シート!BP44</f>
        <v>0</v>
      </c>
      <c r="BQ43" s="302"/>
      <c r="BR43" s="290">
        <f>JOC10_12入力シート!BR44</f>
        <v>0</v>
      </c>
      <c r="BS43" s="303"/>
      <c r="BT43" s="303">
        <f>JOC10_12入力シート!BT44</f>
        <v>0</v>
      </c>
      <c r="BU43" s="292"/>
      <c r="BV43" s="6"/>
      <c r="BW43" s="6"/>
      <c r="BX43" s="6"/>
      <c r="BY43" s="6"/>
      <c r="BZ43" s="6"/>
      <c r="CA43" s="6"/>
      <c r="CB43" s="6"/>
      <c r="CC43" s="6"/>
      <c r="CD43" s="6"/>
      <c r="CE43" s="6"/>
      <c r="CF43" s="6"/>
      <c r="CG43" s="6"/>
      <c r="CH43" s="6"/>
      <c r="CI43" s="6"/>
      <c r="CJ43" s="6"/>
      <c r="CK43" s="6"/>
      <c r="CL43" s="6"/>
      <c r="CM43" s="6"/>
      <c r="CN43" s="6"/>
      <c r="CO43" s="6"/>
      <c r="CP43" s="541"/>
      <c r="CQ43" s="64" t="s">
        <v>172</v>
      </c>
      <c r="CR43" s="548" t="e">
        <f>VLOOKUP("DR2",WORK!K3:L72,2,FALSE)</f>
        <v>#N/A</v>
      </c>
      <c r="CS43" s="549"/>
      <c r="CT43" s="549"/>
      <c r="CU43" s="549"/>
      <c r="CV43" s="549"/>
      <c r="CW43" s="549"/>
      <c r="CX43" s="549"/>
      <c r="CY43" s="640"/>
      <c r="CZ43" s="108">
        <v>40</v>
      </c>
      <c r="DA43" s="537" t="e">
        <f>VLOOKUP("A40",WORK!P3:Q72,2,FALSE)</f>
        <v>#N/A</v>
      </c>
      <c r="DB43" s="538"/>
      <c r="DC43" s="538"/>
      <c r="DD43" s="538"/>
      <c r="DE43" s="538"/>
      <c r="DF43" s="538"/>
      <c r="DG43" s="539"/>
    </row>
    <row r="44" spans="1:111" ht="18" customHeight="1" x14ac:dyDescent="0.2">
      <c r="A44" s="325">
        <v>20</v>
      </c>
      <c r="B44" s="326"/>
      <c r="C44" s="327">
        <f>JOC10_12入力シート!C45</f>
        <v>0</v>
      </c>
      <c r="D44" s="294"/>
      <c r="E44" s="294"/>
      <c r="F44" s="294"/>
      <c r="G44" s="328">
        <f>JOC10_12入力シート!G45</f>
        <v>0</v>
      </c>
      <c r="H44" s="294"/>
      <c r="I44" s="294"/>
      <c r="J44" s="294"/>
      <c r="K44" s="328">
        <f>JOC10_12入力シート!K45</f>
        <v>0</v>
      </c>
      <c r="L44" s="294"/>
      <c r="M44" s="294"/>
      <c r="N44" s="294"/>
      <c r="O44" s="295"/>
      <c r="P44" s="322">
        <f>JOC10_12入力シート!P45</f>
        <v>0</v>
      </c>
      <c r="Q44" s="521"/>
      <c r="R44" s="521"/>
      <c r="S44" s="521"/>
      <c r="T44" s="521"/>
      <c r="U44" s="521"/>
      <c r="V44" s="521"/>
      <c r="W44" s="330">
        <f>JOC10_12入力シート!W45</f>
        <v>0</v>
      </c>
      <c r="X44" s="527"/>
      <c r="Y44" s="527"/>
      <c r="Z44" s="527"/>
      <c r="AA44" s="527"/>
      <c r="AB44" s="527"/>
      <c r="AC44" s="527"/>
      <c r="AD44" s="527"/>
      <c r="AE44" s="528"/>
      <c r="AF44" s="322">
        <f>JOC10_12入力シート!AF45</f>
        <v>0</v>
      </c>
      <c r="AG44" s="521"/>
      <c r="AH44" s="521"/>
      <c r="AI44" s="521"/>
      <c r="AJ44" s="521"/>
      <c r="AK44" s="521"/>
      <c r="AL44" s="521"/>
      <c r="AM44" s="521"/>
      <c r="AN44" s="529"/>
      <c r="AO44" s="333">
        <f>JOC10_12入力シート!AO45</f>
        <v>0</v>
      </c>
      <c r="AP44" s="295"/>
      <c r="AQ44" s="327">
        <f>JOC10_12入力シート!AQ45</f>
        <v>0</v>
      </c>
      <c r="AR44" s="294"/>
      <c r="AS44" s="294"/>
      <c r="AT44" s="328">
        <f>JOC10_12入力シート!AT45</f>
        <v>0</v>
      </c>
      <c r="AU44" s="294"/>
      <c r="AV44" s="328">
        <f>JOC10_12入力シート!AV45</f>
        <v>0</v>
      </c>
      <c r="AW44" s="295"/>
      <c r="AX44" s="333">
        <f>JOC10_12入力シート!AX45</f>
        <v>0</v>
      </c>
      <c r="AY44" s="295"/>
      <c r="AZ44" s="293">
        <f>JOC10_12入力シート!AZ45</f>
        <v>0</v>
      </c>
      <c r="BA44" s="295"/>
      <c r="BB44" s="304">
        <f>JOC10_12入力シート!BB45</f>
        <v>0</v>
      </c>
      <c r="BC44" s="294"/>
      <c r="BD44" s="294">
        <f>JOC10_12入力シート!BD45</f>
        <v>0</v>
      </c>
      <c r="BE44" s="305"/>
      <c r="BF44" s="293">
        <f>JOC10_12入力シート!BF45</f>
        <v>0</v>
      </c>
      <c r="BG44" s="294"/>
      <c r="BH44" s="294">
        <f>JOC10_12入力シート!BH45</f>
        <v>0</v>
      </c>
      <c r="BI44" s="295"/>
      <c r="BJ44" s="298" t="str">
        <f>JOC10_12入力シート!BJ45</f>
        <v>A</v>
      </c>
      <c r="BK44" s="471"/>
      <c r="BL44" s="471">
        <f>JOC10_12入力シート!BL45</f>
        <v>0</v>
      </c>
      <c r="BM44" s="299"/>
      <c r="BN44" s="300">
        <f>JOC10_12入力シート!BN45</f>
        <v>0</v>
      </c>
      <c r="BO44" s="301"/>
      <c r="BP44" s="301">
        <f>JOC10_12入力シート!BP45</f>
        <v>0</v>
      </c>
      <c r="BQ44" s="302"/>
      <c r="BR44" s="290">
        <f>JOC10_12入力シート!BR45</f>
        <v>0</v>
      </c>
      <c r="BS44" s="303"/>
      <c r="BT44" s="303">
        <f>JOC10_12入力シート!BT45</f>
        <v>0</v>
      </c>
      <c r="BU44" s="292"/>
      <c r="BV44" s="6"/>
      <c r="BW44" s="6"/>
      <c r="BX44" s="6"/>
      <c r="BY44" s="6"/>
      <c r="BZ44" s="6"/>
      <c r="CA44" s="6"/>
      <c r="CB44" s="6"/>
      <c r="CC44" s="6"/>
      <c r="CD44" s="6"/>
      <c r="CE44" s="6"/>
      <c r="CF44" s="6"/>
      <c r="CG44" s="6"/>
      <c r="CH44" s="6"/>
      <c r="CI44" s="6"/>
      <c r="CJ44" s="6"/>
      <c r="CK44" s="6"/>
      <c r="CL44" s="6"/>
      <c r="CM44" s="6"/>
      <c r="CN44" s="6"/>
      <c r="CO44" s="6"/>
      <c r="CP44" s="546" t="s">
        <v>190</v>
      </c>
      <c r="CQ44" s="58">
        <v>1</v>
      </c>
      <c r="CR44" s="535" t="e">
        <f>VLOOKUP("E1",WORK!K3:L72,2,FALSE)</f>
        <v>#N/A</v>
      </c>
      <c r="CS44" s="536"/>
      <c r="CT44" s="536"/>
      <c r="CU44" s="536"/>
      <c r="CV44" s="536"/>
      <c r="CW44" s="536"/>
      <c r="CX44" s="540"/>
      <c r="CY44" s="640"/>
      <c r="CZ44" s="108">
        <v>41</v>
      </c>
      <c r="DA44" s="537" t="e">
        <f>VLOOKUP("A41",WORK!P3:Q72,2,FALSE)</f>
        <v>#N/A</v>
      </c>
      <c r="DB44" s="538"/>
      <c r="DC44" s="538"/>
      <c r="DD44" s="538"/>
      <c r="DE44" s="538"/>
      <c r="DF44" s="538"/>
      <c r="DG44" s="539"/>
    </row>
    <row r="45" spans="1:111" ht="18" customHeight="1" x14ac:dyDescent="0.2">
      <c r="A45" s="325">
        <v>21</v>
      </c>
      <c r="B45" s="326"/>
      <c r="C45" s="327">
        <f>JOC10_12入力シート!C46</f>
        <v>0</v>
      </c>
      <c r="D45" s="294"/>
      <c r="E45" s="294"/>
      <c r="F45" s="294"/>
      <c r="G45" s="328">
        <f>JOC10_12入力シート!G46</f>
        <v>0</v>
      </c>
      <c r="H45" s="294"/>
      <c r="I45" s="294"/>
      <c r="J45" s="294"/>
      <c r="K45" s="328">
        <f>JOC10_12入力シート!K46</f>
        <v>0</v>
      </c>
      <c r="L45" s="294"/>
      <c r="M45" s="294"/>
      <c r="N45" s="294"/>
      <c r="O45" s="295"/>
      <c r="P45" s="322">
        <f>JOC10_12入力シート!P46</f>
        <v>0</v>
      </c>
      <c r="Q45" s="521"/>
      <c r="R45" s="521"/>
      <c r="S45" s="521"/>
      <c r="T45" s="521"/>
      <c r="U45" s="521"/>
      <c r="V45" s="521"/>
      <c r="W45" s="330">
        <f>JOC10_12入力シート!W46</f>
        <v>0</v>
      </c>
      <c r="X45" s="527"/>
      <c r="Y45" s="527"/>
      <c r="Z45" s="527"/>
      <c r="AA45" s="527"/>
      <c r="AB45" s="527"/>
      <c r="AC45" s="527"/>
      <c r="AD45" s="527"/>
      <c r="AE45" s="528"/>
      <c r="AF45" s="322">
        <f>JOC10_12入力シート!AF46</f>
        <v>0</v>
      </c>
      <c r="AG45" s="521"/>
      <c r="AH45" s="521"/>
      <c r="AI45" s="521"/>
      <c r="AJ45" s="521"/>
      <c r="AK45" s="521"/>
      <c r="AL45" s="521"/>
      <c r="AM45" s="521"/>
      <c r="AN45" s="529"/>
      <c r="AO45" s="333">
        <f>JOC10_12入力シート!AO46</f>
        <v>0</v>
      </c>
      <c r="AP45" s="295"/>
      <c r="AQ45" s="327">
        <f>JOC10_12入力シート!AQ46</f>
        <v>0</v>
      </c>
      <c r="AR45" s="294"/>
      <c r="AS45" s="294"/>
      <c r="AT45" s="328">
        <f>JOC10_12入力シート!AT46</f>
        <v>0</v>
      </c>
      <c r="AU45" s="294"/>
      <c r="AV45" s="328">
        <f>JOC10_12入力シート!AV46</f>
        <v>0</v>
      </c>
      <c r="AW45" s="295"/>
      <c r="AX45" s="333">
        <f>JOC10_12入力シート!AX46</f>
        <v>0</v>
      </c>
      <c r="AY45" s="295"/>
      <c r="AZ45" s="293">
        <f>JOC10_12入力シート!AZ46</f>
        <v>0</v>
      </c>
      <c r="BA45" s="295"/>
      <c r="BB45" s="304">
        <f>JOC10_12入力シート!BB46</f>
        <v>0</v>
      </c>
      <c r="BC45" s="294"/>
      <c r="BD45" s="294">
        <f>JOC10_12入力シート!BD46</f>
        <v>0</v>
      </c>
      <c r="BE45" s="305"/>
      <c r="BF45" s="293">
        <f>JOC10_12入力シート!BF46</f>
        <v>0</v>
      </c>
      <c r="BG45" s="294"/>
      <c r="BH45" s="294">
        <f>JOC10_12入力シート!BH46</f>
        <v>0</v>
      </c>
      <c r="BI45" s="295"/>
      <c r="BJ45" s="298" t="str">
        <f>JOC10_12入力シート!BJ46</f>
        <v>A</v>
      </c>
      <c r="BK45" s="471"/>
      <c r="BL45" s="471">
        <f>JOC10_12入力シート!BL46</f>
        <v>0</v>
      </c>
      <c r="BM45" s="299"/>
      <c r="BN45" s="300">
        <f>JOC10_12入力シート!BN46</f>
        <v>0</v>
      </c>
      <c r="BO45" s="301"/>
      <c r="BP45" s="301">
        <f>JOC10_12入力シート!BP46</f>
        <v>0</v>
      </c>
      <c r="BQ45" s="302"/>
      <c r="BR45" s="290">
        <f>JOC10_12入力シート!BR46</f>
        <v>0</v>
      </c>
      <c r="BS45" s="303"/>
      <c r="BT45" s="303">
        <f>JOC10_12入力シート!BT46</f>
        <v>0</v>
      </c>
      <c r="BU45" s="292"/>
      <c r="BV45" s="6"/>
      <c r="BW45" s="6"/>
      <c r="BX45" s="6"/>
      <c r="BY45" s="6"/>
      <c r="BZ45" s="6"/>
      <c r="CA45" s="6"/>
      <c r="CB45" s="6"/>
      <c r="CC45" s="6"/>
      <c r="CD45" s="6"/>
      <c r="CE45" s="6"/>
      <c r="CF45" s="6"/>
      <c r="CG45" s="6"/>
      <c r="CH45" s="6"/>
      <c r="CI45" s="6"/>
      <c r="CJ45" s="6"/>
      <c r="CK45" s="6"/>
      <c r="CL45" s="6"/>
      <c r="CM45" s="6"/>
      <c r="CN45" s="6"/>
      <c r="CO45" s="6"/>
      <c r="CP45" s="541"/>
      <c r="CQ45" s="58">
        <v>2</v>
      </c>
      <c r="CR45" s="535" t="e">
        <f>VLOOKUP("E2",WORK!K3:L72,2,FALSE)</f>
        <v>#N/A</v>
      </c>
      <c r="CS45" s="536"/>
      <c r="CT45" s="536"/>
      <c r="CU45" s="536"/>
      <c r="CV45" s="536"/>
      <c r="CW45" s="536"/>
      <c r="CX45" s="540"/>
      <c r="CY45" s="640"/>
      <c r="CZ45" s="108">
        <v>42</v>
      </c>
      <c r="DA45" s="537" t="e">
        <f>VLOOKUP("A42",WORK!P3:Q72,2,FALSE)</f>
        <v>#N/A</v>
      </c>
      <c r="DB45" s="538"/>
      <c r="DC45" s="538"/>
      <c r="DD45" s="538"/>
      <c r="DE45" s="538"/>
      <c r="DF45" s="538"/>
      <c r="DG45" s="539"/>
    </row>
    <row r="46" spans="1:111" ht="18" customHeight="1" x14ac:dyDescent="0.2">
      <c r="A46" s="325">
        <v>22</v>
      </c>
      <c r="B46" s="326"/>
      <c r="C46" s="327">
        <f>JOC10_12入力シート!C47</f>
        <v>0</v>
      </c>
      <c r="D46" s="294"/>
      <c r="E46" s="294"/>
      <c r="F46" s="294"/>
      <c r="G46" s="328">
        <f>JOC10_12入力シート!G47</f>
        <v>0</v>
      </c>
      <c r="H46" s="294"/>
      <c r="I46" s="294"/>
      <c r="J46" s="294"/>
      <c r="K46" s="328">
        <f>JOC10_12入力シート!K47</f>
        <v>0</v>
      </c>
      <c r="L46" s="294"/>
      <c r="M46" s="294"/>
      <c r="N46" s="294"/>
      <c r="O46" s="295"/>
      <c r="P46" s="322">
        <f>JOC10_12入力シート!P47</f>
        <v>0</v>
      </c>
      <c r="Q46" s="521"/>
      <c r="R46" s="521"/>
      <c r="S46" s="521"/>
      <c r="T46" s="521"/>
      <c r="U46" s="521"/>
      <c r="V46" s="521"/>
      <c r="W46" s="330">
        <f>JOC10_12入力シート!W47</f>
        <v>0</v>
      </c>
      <c r="X46" s="527"/>
      <c r="Y46" s="527"/>
      <c r="Z46" s="527"/>
      <c r="AA46" s="527"/>
      <c r="AB46" s="527"/>
      <c r="AC46" s="527"/>
      <c r="AD46" s="527"/>
      <c r="AE46" s="528"/>
      <c r="AF46" s="322">
        <f>JOC10_12入力シート!AF47</f>
        <v>0</v>
      </c>
      <c r="AG46" s="521"/>
      <c r="AH46" s="521"/>
      <c r="AI46" s="521"/>
      <c r="AJ46" s="521"/>
      <c r="AK46" s="521"/>
      <c r="AL46" s="521"/>
      <c r="AM46" s="521"/>
      <c r="AN46" s="529"/>
      <c r="AO46" s="333">
        <f>JOC10_12入力シート!AO47</f>
        <v>0</v>
      </c>
      <c r="AP46" s="295"/>
      <c r="AQ46" s="327">
        <f>JOC10_12入力シート!AQ47</f>
        <v>0</v>
      </c>
      <c r="AR46" s="294"/>
      <c r="AS46" s="294"/>
      <c r="AT46" s="328">
        <f>JOC10_12入力シート!AT47</f>
        <v>0</v>
      </c>
      <c r="AU46" s="294"/>
      <c r="AV46" s="328">
        <f>JOC10_12入力シート!AV47</f>
        <v>0</v>
      </c>
      <c r="AW46" s="295"/>
      <c r="AX46" s="333">
        <f>JOC10_12入力シート!AX47</f>
        <v>0</v>
      </c>
      <c r="AY46" s="295"/>
      <c r="AZ46" s="293">
        <f>JOC10_12入力シート!AZ47</f>
        <v>0</v>
      </c>
      <c r="BA46" s="295"/>
      <c r="BB46" s="304">
        <f>JOC10_12入力シート!BB47</f>
        <v>0</v>
      </c>
      <c r="BC46" s="294"/>
      <c r="BD46" s="294">
        <f>JOC10_12入力シート!BD47</f>
        <v>0</v>
      </c>
      <c r="BE46" s="305"/>
      <c r="BF46" s="293">
        <f>JOC10_12入力シート!BF47</f>
        <v>0</v>
      </c>
      <c r="BG46" s="294"/>
      <c r="BH46" s="294">
        <f>JOC10_12入力シート!BH47</f>
        <v>0</v>
      </c>
      <c r="BI46" s="295"/>
      <c r="BJ46" s="298" t="str">
        <f>JOC10_12入力シート!BJ47</f>
        <v>A</v>
      </c>
      <c r="BK46" s="471"/>
      <c r="BL46" s="471">
        <f>JOC10_12入力シート!BL47</f>
        <v>0</v>
      </c>
      <c r="BM46" s="299"/>
      <c r="BN46" s="300">
        <f>JOC10_12入力シート!BN47</f>
        <v>0</v>
      </c>
      <c r="BO46" s="301"/>
      <c r="BP46" s="301">
        <f>JOC10_12入力シート!BP47</f>
        <v>0</v>
      </c>
      <c r="BQ46" s="302"/>
      <c r="BR46" s="290">
        <f>JOC10_12入力シート!BR47</f>
        <v>0</v>
      </c>
      <c r="BS46" s="303"/>
      <c r="BT46" s="303">
        <f>JOC10_12入力シート!BT47</f>
        <v>0</v>
      </c>
      <c r="BU46" s="292"/>
      <c r="BV46" s="6"/>
      <c r="BW46" s="6"/>
      <c r="BX46" s="6"/>
      <c r="BY46" s="6"/>
      <c r="BZ46" s="6"/>
      <c r="CA46" s="6"/>
      <c r="CB46" s="6"/>
      <c r="CC46" s="6"/>
      <c r="CD46" s="6"/>
      <c r="CE46" s="6"/>
      <c r="CF46" s="6"/>
      <c r="CG46" s="6"/>
      <c r="CH46" s="6"/>
      <c r="CI46" s="6"/>
      <c r="CJ46" s="6"/>
      <c r="CK46" s="6"/>
      <c r="CL46" s="6"/>
      <c r="CM46" s="6"/>
      <c r="CN46" s="6"/>
      <c r="CO46" s="6"/>
      <c r="CP46" s="541"/>
      <c r="CQ46" s="58">
        <v>3</v>
      </c>
      <c r="CR46" s="535" t="e">
        <f>VLOOKUP("E3",WORK!K3:L72,2,FALSE)</f>
        <v>#N/A</v>
      </c>
      <c r="CS46" s="536"/>
      <c r="CT46" s="536"/>
      <c r="CU46" s="536"/>
      <c r="CV46" s="536"/>
      <c r="CW46" s="536"/>
      <c r="CX46" s="540"/>
      <c r="CY46" s="640"/>
      <c r="CZ46" s="108">
        <v>43</v>
      </c>
      <c r="DA46" s="537" t="e">
        <f>VLOOKUP("A43",WORK!P3:Q72,2,FALSE)</f>
        <v>#N/A</v>
      </c>
      <c r="DB46" s="538"/>
      <c r="DC46" s="538"/>
      <c r="DD46" s="538"/>
      <c r="DE46" s="538"/>
      <c r="DF46" s="538"/>
      <c r="DG46" s="539"/>
    </row>
    <row r="47" spans="1:111" ht="18" customHeight="1" x14ac:dyDescent="0.2">
      <c r="A47" s="325">
        <v>23</v>
      </c>
      <c r="B47" s="326"/>
      <c r="C47" s="327">
        <f>JOC10_12入力シート!C48</f>
        <v>0</v>
      </c>
      <c r="D47" s="294"/>
      <c r="E47" s="294"/>
      <c r="F47" s="294"/>
      <c r="G47" s="328">
        <f>JOC10_12入力シート!G48</f>
        <v>0</v>
      </c>
      <c r="H47" s="294"/>
      <c r="I47" s="294"/>
      <c r="J47" s="294"/>
      <c r="K47" s="328">
        <f>JOC10_12入力シート!K48</f>
        <v>0</v>
      </c>
      <c r="L47" s="294"/>
      <c r="M47" s="294"/>
      <c r="N47" s="294"/>
      <c r="O47" s="295"/>
      <c r="P47" s="322">
        <f>JOC10_12入力シート!P48</f>
        <v>0</v>
      </c>
      <c r="Q47" s="521"/>
      <c r="R47" s="521"/>
      <c r="S47" s="521"/>
      <c r="T47" s="521"/>
      <c r="U47" s="521"/>
      <c r="V47" s="521"/>
      <c r="W47" s="330">
        <f>JOC10_12入力シート!W48</f>
        <v>0</v>
      </c>
      <c r="X47" s="527"/>
      <c r="Y47" s="527"/>
      <c r="Z47" s="527"/>
      <c r="AA47" s="527"/>
      <c r="AB47" s="527"/>
      <c r="AC47" s="527"/>
      <c r="AD47" s="527"/>
      <c r="AE47" s="528"/>
      <c r="AF47" s="322">
        <f>JOC10_12入力シート!AF48</f>
        <v>0</v>
      </c>
      <c r="AG47" s="521"/>
      <c r="AH47" s="521"/>
      <c r="AI47" s="521"/>
      <c r="AJ47" s="521"/>
      <c r="AK47" s="521"/>
      <c r="AL47" s="521"/>
      <c r="AM47" s="521"/>
      <c r="AN47" s="529"/>
      <c r="AO47" s="333">
        <f>JOC10_12入力シート!AO48</f>
        <v>0</v>
      </c>
      <c r="AP47" s="295"/>
      <c r="AQ47" s="327">
        <f>JOC10_12入力シート!AQ48</f>
        <v>0</v>
      </c>
      <c r="AR47" s="294"/>
      <c r="AS47" s="294"/>
      <c r="AT47" s="328">
        <f>JOC10_12入力シート!AT48</f>
        <v>0</v>
      </c>
      <c r="AU47" s="294"/>
      <c r="AV47" s="328">
        <f>JOC10_12入力シート!AV48</f>
        <v>0</v>
      </c>
      <c r="AW47" s="295"/>
      <c r="AX47" s="333">
        <f>JOC10_12入力シート!AX48</f>
        <v>0</v>
      </c>
      <c r="AY47" s="295"/>
      <c r="AZ47" s="293">
        <f>JOC10_12入力シート!AZ48</f>
        <v>0</v>
      </c>
      <c r="BA47" s="295"/>
      <c r="BB47" s="304">
        <f>JOC10_12入力シート!BB48</f>
        <v>0</v>
      </c>
      <c r="BC47" s="294"/>
      <c r="BD47" s="294">
        <f>JOC10_12入力シート!BD48</f>
        <v>0</v>
      </c>
      <c r="BE47" s="305"/>
      <c r="BF47" s="293">
        <f>JOC10_12入力シート!BF48</f>
        <v>0</v>
      </c>
      <c r="BG47" s="294"/>
      <c r="BH47" s="294">
        <f>JOC10_12入力シート!BH48</f>
        <v>0</v>
      </c>
      <c r="BI47" s="295"/>
      <c r="BJ47" s="298" t="str">
        <f>JOC10_12入力シート!BJ48</f>
        <v>A</v>
      </c>
      <c r="BK47" s="471"/>
      <c r="BL47" s="471">
        <f>JOC10_12入力シート!BL48</f>
        <v>0</v>
      </c>
      <c r="BM47" s="299"/>
      <c r="BN47" s="300">
        <f>JOC10_12入力シート!BN48</f>
        <v>0</v>
      </c>
      <c r="BO47" s="301"/>
      <c r="BP47" s="301">
        <f>JOC10_12入力シート!BP48</f>
        <v>0</v>
      </c>
      <c r="BQ47" s="302"/>
      <c r="BR47" s="290">
        <f>JOC10_12入力シート!BR48</f>
        <v>0</v>
      </c>
      <c r="BS47" s="303"/>
      <c r="BT47" s="303">
        <f>JOC10_12入力シート!BT48</f>
        <v>0</v>
      </c>
      <c r="BU47" s="292"/>
      <c r="BV47" s="6"/>
      <c r="BW47" s="6"/>
      <c r="BX47" s="6"/>
      <c r="BY47" s="6"/>
      <c r="BZ47" s="6"/>
      <c r="CA47" s="6"/>
      <c r="CB47" s="6"/>
      <c r="CC47" s="6"/>
      <c r="CD47" s="6"/>
      <c r="CE47" s="6"/>
      <c r="CF47" s="6"/>
      <c r="CG47" s="6"/>
      <c r="CH47" s="6"/>
      <c r="CI47" s="6"/>
      <c r="CJ47" s="6"/>
      <c r="CK47" s="6"/>
      <c r="CL47" s="6"/>
      <c r="CM47" s="6"/>
      <c r="CN47" s="6"/>
      <c r="CO47" s="6"/>
      <c r="CP47" s="541"/>
      <c r="CQ47" s="58">
        <v>4</v>
      </c>
      <c r="CR47" s="535" t="e">
        <f>VLOOKUP("E4",WORK!K3:L72,2,FALSE)</f>
        <v>#N/A</v>
      </c>
      <c r="CS47" s="536"/>
      <c r="CT47" s="536"/>
      <c r="CU47" s="536"/>
      <c r="CV47" s="536"/>
      <c r="CW47" s="536"/>
      <c r="CX47" s="540"/>
      <c r="CY47" s="640"/>
      <c r="CZ47" s="108">
        <v>44</v>
      </c>
      <c r="DA47" s="537" t="e">
        <f>VLOOKUP("A44",WORK!P3:Q72,2,FALSE)</f>
        <v>#N/A</v>
      </c>
      <c r="DB47" s="538"/>
      <c r="DC47" s="538"/>
      <c r="DD47" s="538"/>
      <c r="DE47" s="538"/>
      <c r="DF47" s="538"/>
      <c r="DG47" s="539"/>
    </row>
    <row r="48" spans="1:111" ht="18" customHeight="1" x14ac:dyDescent="0.2">
      <c r="A48" s="325">
        <v>24</v>
      </c>
      <c r="B48" s="326"/>
      <c r="C48" s="327">
        <f>JOC10_12入力シート!C49</f>
        <v>0</v>
      </c>
      <c r="D48" s="294"/>
      <c r="E48" s="294"/>
      <c r="F48" s="294"/>
      <c r="G48" s="328">
        <f>JOC10_12入力シート!G49</f>
        <v>0</v>
      </c>
      <c r="H48" s="294"/>
      <c r="I48" s="294"/>
      <c r="J48" s="294"/>
      <c r="K48" s="328">
        <f>JOC10_12入力シート!K49</f>
        <v>0</v>
      </c>
      <c r="L48" s="294"/>
      <c r="M48" s="294"/>
      <c r="N48" s="294"/>
      <c r="O48" s="295"/>
      <c r="P48" s="322">
        <f>JOC10_12入力シート!P49</f>
        <v>0</v>
      </c>
      <c r="Q48" s="521"/>
      <c r="R48" s="521"/>
      <c r="S48" s="521"/>
      <c r="T48" s="521"/>
      <c r="U48" s="521"/>
      <c r="V48" s="521"/>
      <c r="W48" s="330">
        <f>JOC10_12入力シート!W49</f>
        <v>0</v>
      </c>
      <c r="X48" s="527"/>
      <c r="Y48" s="527"/>
      <c r="Z48" s="527"/>
      <c r="AA48" s="527"/>
      <c r="AB48" s="527"/>
      <c r="AC48" s="527"/>
      <c r="AD48" s="527"/>
      <c r="AE48" s="528"/>
      <c r="AF48" s="322">
        <f>JOC10_12入力シート!AF49</f>
        <v>0</v>
      </c>
      <c r="AG48" s="521"/>
      <c r="AH48" s="521"/>
      <c r="AI48" s="521"/>
      <c r="AJ48" s="521"/>
      <c r="AK48" s="521"/>
      <c r="AL48" s="521"/>
      <c r="AM48" s="521"/>
      <c r="AN48" s="529"/>
      <c r="AO48" s="333">
        <f>JOC10_12入力シート!AO49</f>
        <v>0</v>
      </c>
      <c r="AP48" s="295"/>
      <c r="AQ48" s="327">
        <f>JOC10_12入力シート!AQ49</f>
        <v>0</v>
      </c>
      <c r="AR48" s="294"/>
      <c r="AS48" s="294"/>
      <c r="AT48" s="328">
        <f>JOC10_12入力シート!AT49</f>
        <v>0</v>
      </c>
      <c r="AU48" s="294"/>
      <c r="AV48" s="328">
        <f>JOC10_12入力シート!AV49</f>
        <v>0</v>
      </c>
      <c r="AW48" s="295"/>
      <c r="AX48" s="333">
        <f>JOC10_12入力シート!AX49</f>
        <v>0</v>
      </c>
      <c r="AY48" s="295"/>
      <c r="AZ48" s="293">
        <f>JOC10_12入力シート!AZ49</f>
        <v>0</v>
      </c>
      <c r="BA48" s="295"/>
      <c r="BB48" s="304">
        <f>JOC10_12入力シート!BB49</f>
        <v>0</v>
      </c>
      <c r="BC48" s="294"/>
      <c r="BD48" s="294">
        <f>JOC10_12入力シート!BD49</f>
        <v>0</v>
      </c>
      <c r="BE48" s="305"/>
      <c r="BF48" s="293">
        <f>JOC10_12入力シート!BF49</f>
        <v>0</v>
      </c>
      <c r="BG48" s="294"/>
      <c r="BH48" s="294">
        <f>JOC10_12入力シート!BH49</f>
        <v>0</v>
      </c>
      <c r="BI48" s="295"/>
      <c r="BJ48" s="298" t="str">
        <f>JOC10_12入力シート!BJ49</f>
        <v>A</v>
      </c>
      <c r="BK48" s="471"/>
      <c r="BL48" s="471">
        <f>JOC10_12入力シート!BL49</f>
        <v>0</v>
      </c>
      <c r="BM48" s="299"/>
      <c r="BN48" s="300">
        <f>JOC10_12入力シート!BN49</f>
        <v>0</v>
      </c>
      <c r="BO48" s="301"/>
      <c r="BP48" s="301">
        <f>JOC10_12入力シート!BP49</f>
        <v>0</v>
      </c>
      <c r="BQ48" s="302"/>
      <c r="BR48" s="290">
        <f>JOC10_12入力シート!BR49</f>
        <v>0</v>
      </c>
      <c r="BS48" s="303"/>
      <c r="BT48" s="303">
        <f>JOC10_12入力シート!BT49</f>
        <v>0</v>
      </c>
      <c r="BU48" s="292"/>
      <c r="BV48" s="6"/>
      <c r="BW48" s="6"/>
      <c r="BX48" s="6"/>
      <c r="BY48" s="6"/>
      <c r="BZ48" s="6"/>
      <c r="CA48" s="6"/>
      <c r="CB48" s="6"/>
      <c r="CC48" s="6"/>
      <c r="CD48" s="6"/>
      <c r="CE48" s="6"/>
      <c r="CF48" s="6"/>
      <c r="CG48" s="6"/>
      <c r="CH48" s="6"/>
      <c r="CI48" s="6"/>
      <c r="CJ48" s="6"/>
      <c r="CK48" s="6"/>
      <c r="CL48" s="6"/>
      <c r="CM48" s="6"/>
      <c r="CN48" s="6"/>
      <c r="CO48" s="6"/>
      <c r="CP48" s="541"/>
      <c r="CQ48" s="58">
        <v>5</v>
      </c>
      <c r="CR48" s="535" t="e">
        <f>VLOOKUP("E5",WORK!K3:L72,2,FALSE)</f>
        <v>#N/A</v>
      </c>
      <c r="CS48" s="536"/>
      <c r="CT48" s="536"/>
      <c r="CU48" s="536"/>
      <c r="CV48" s="536"/>
      <c r="CW48" s="536"/>
      <c r="CX48" s="536"/>
      <c r="CY48" s="640"/>
      <c r="CZ48" s="108">
        <v>45</v>
      </c>
      <c r="DA48" s="537" t="e">
        <f>VLOOKUP("A45",WORK!P3:Q72,2,FALSE)</f>
        <v>#N/A</v>
      </c>
      <c r="DB48" s="538"/>
      <c r="DC48" s="538"/>
      <c r="DD48" s="538"/>
      <c r="DE48" s="538"/>
      <c r="DF48" s="538"/>
      <c r="DG48" s="539"/>
    </row>
    <row r="49" spans="1:111" ht="18" customHeight="1" x14ac:dyDescent="0.2">
      <c r="A49" s="325">
        <v>25</v>
      </c>
      <c r="B49" s="326"/>
      <c r="C49" s="327">
        <f>JOC10_12入力シート!C50</f>
        <v>0</v>
      </c>
      <c r="D49" s="294"/>
      <c r="E49" s="294"/>
      <c r="F49" s="294"/>
      <c r="G49" s="328">
        <f>JOC10_12入力シート!G50</f>
        <v>0</v>
      </c>
      <c r="H49" s="294"/>
      <c r="I49" s="294"/>
      <c r="J49" s="294"/>
      <c r="K49" s="328">
        <f>JOC10_12入力シート!K50</f>
        <v>0</v>
      </c>
      <c r="L49" s="294"/>
      <c r="M49" s="294"/>
      <c r="N49" s="294"/>
      <c r="O49" s="295"/>
      <c r="P49" s="322">
        <f>JOC10_12入力シート!P50</f>
        <v>0</v>
      </c>
      <c r="Q49" s="521"/>
      <c r="R49" s="521"/>
      <c r="S49" s="521"/>
      <c r="T49" s="521"/>
      <c r="U49" s="521"/>
      <c r="V49" s="521"/>
      <c r="W49" s="330">
        <f>JOC10_12入力シート!W50</f>
        <v>0</v>
      </c>
      <c r="X49" s="527"/>
      <c r="Y49" s="527"/>
      <c r="Z49" s="527"/>
      <c r="AA49" s="527"/>
      <c r="AB49" s="527"/>
      <c r="AC49" s="527"/>
      <c r="AD49" s="527"/>
      <c r="AE49" s="528"/>
      <c r="AF49" s="322">
        <f>JOC10_12入力シート!AF50</f>
        <v>0</v>
      </c>
      <c r="AG49" s="521"/>
      <c r="AH49" s="521"/>
      <c r="AI49" s="521"/>
      <c r="AJ49" s="521"/>
      <c r="AK49" s="521"/>
      <c r="AL49" s="521"/>
      <c r="AM49" s="521"/>
      <c r="AN49" s="529"/>
      <c r="AO49" s="333">
        <f>JOC10_12入力シート!AO50</f>
        <v>0</v>
      </c>
      <c r="AP49" s="295"/>
      <c r="AQ49" s="327">
        <f>JOC10_12入力シート!AQ50</f>
        <v>0</v>
      </c>
      <c r="AR49" s="294"/>
      <c r="AS49" s="294"/>
      <c r="AT49" s="328">
        <f>JOC10_12入力シート!AT50</f>
        <v>0</v>
      </c>
      <c r="AU49" s="294"/>
      <c r="AV49" s="328">
        <f>JOC10_12入力シート!AV50</f>
        <v>0</v>
      </c>
      <c r="AW49" s="295"/>
      <c r="AX49" s="333">
        <f>JOC10_12入力シート!AX50</f>
        <v>0</v>
      </c>
      <c r="AY49" s="295"/>
      <c r="AZ49" s="293">
        <f>JOC10_12入力シート!AZ50</f>
        <v>0</v>
      </c>
      <c r="BA49" s="295"/>
      <c r="BB49" s="304">
        <f>JOC10_12入力シート!BB50</f>
        <v>0</v>
      </c>
      <c r="BC49" s="294"/>
      <c r="BD49" s="294">
        <f>JOC10_12入力シート!BD50</f>
        <v>0</v>
      </c>
      <c r="BE49" s="305"/>
      <c r="BF49" s="293">
        <f>JOC10_12入力シート!BF50</f>
        <v>0</v>
      </c>
      <c r="BG49" s="294"/>
      <c r="BH49" s="294">
        <f>JOC10_12入力シート!BH50</f>
        <v>0</v>
      </c>
      <c r="BI49" s="295"/>
      <c r="BJ49" s="298" t="str">
        <f>JOC10_12入力シート!BJ50</f>
        <v>A</v>
      </c>
      <c r="BK49" s="471"/>
      <c r="BL49" s="471">
        <f>JOC10_12入力シート!BL50</f>
        <v>0</v>
      </c>
      <c r="BM49" s="299"/>
      <c r="BN49" s="300">
        <f>JOC10_12入力シート!BN50</f>
        <v>0</v>
      </c>
      <c r="BO49" s="301"/>
      <c r="BP49" s="301">
        <f>JOC10_12入力シート!BP50</f>
        <v>0</v>
      </c>
      <c r="BQ49" s="302"/>
      <c r="BR49" s="290">
        <f>JOC10_12入力シート!BR50</f>
        <v>0</v>
      </c>
      <c r="BS49" s="303"/>
      <c r="BT49" s="303">
        <f>JOC10_12入力シート!BT50</f>
        <v>0</v>
      </c>
      <c r="BU49" s="292"/>
      <c r="BV49" s="6"/>
      <c r="BW49" s="6"/>
      <c r="BX49" s="6"/>
      <c r="BY49" s="6"/>
      <c r="BZ49" s="6"/>
      <c r="CA49" s="6"/>
      <c r="CB49" s="6"/>
      <c r="CC49" s="6"/>
      <c r="CD49" s="6"/>
      <c r="CE49" s="6"/>
      <c r="CF49" s="6"/>
      <c r="CG49" s="6"/>
      <c r="CH49" s="6"/>
      <c r="CI49" s="6"/>
      <c r="CJ49" s="6"/>
      <c r="CK49" s="6"/>
      <c r="CL49" s="6"/>
      <c r="CM49" s="6"/>
      <c r="CN49" s="6"/>
      <c r="CO49" s="6"/>
      <c r="CP49" s="541"/>
      <c r="CQ49" s="58">
        <v>6</v>
      </c>
      <c r="CR49" s="535" t="e">
        <f>VLOOKUP("E6",WORK!K3:L72,2,FALSE)</f>
        <v>#N/A</v>
      </c>
      <c r="CS49" s="536"/>
      <c r="CT49" s="536"/>
      <c r="CU49" s="536"/>
      <c r="CV49" s="536"/>
      <c r="CW49" s="536"/>
      <c r="CX49" s="536"/>
      <c r="CY49" s="640"/>
      <c r="CZ49" s="108">
        <v>46</v>
      </c>
      <c r="DA49" s="537" t="e">
        <f>VLOOKUP("A46",WORK!P3:Q72,2,FALSE)</f>
        <v>#N/A</v>
      </c>
      <c r="DB49" s="538"/>
      <c r="DC49" s="538"/>
      <c r="DD49" s="538"/>
      <c r="DE49" s="538"/>
      <c r="DF49" s="538"/>
      <c r="DG49" s="539"/>
    </row>
    <row r="50" spans="1:111" ht="18" customHeight="1" x14ac:dyDescent="0.2">
      <c r="A50" s="325">
        <v>26</v>
      </c>
      <c r="B50" s="326"/>
      <c r="C50" s="327">
        <f>JOC10_12入力シート!C51</f>
        <v>0</v>
      </c>
      <c r="D50" s="294"/>
      <c r="E50" s="294"/>
      <c r="F50" s="294"/>
      <c r="G50" s="328">
        <f>JOC10_12入力シート!G51</f>
        <v>0</v>
      </c>
      <c r="H50" s="294"/>
      <c r="I50" s="294"/>
      <c r="J50" s="294"/>
      <c r="K50" s="328">
        <f>JOC10_12入力シート!K51</f>
        <v>0</v>
      </c>
      <c r="L50" s="294"/>
      <c r="M50" s="294"/>
      <c r="N50" s="294"/>
      <c r="O50" s="295"/>
      <c r="P50" s="322">
        <f>JOC10_12入力シート!P51</f>
        <v>0</v>
      </c>
      <c r="Q50" s="521"/>
      <c r="R50" s="521"/>
      <c r="S50" s="521"/>
      <c r="T50" s="521"/>
      <c r="U50" s="521"/>
      <c r="V50" s="521"/>
      <c r="W50" s="330">
        <f>JOC10_12入力シート!W51</f>
        <v>0</v>
      </c>
      <c r="X50" s="527"/>
      <c r="Y50" s="527"/>
      <c r="Z50" s="527"/>
      <c r="AA50" s="527"/>
      <c r="AB50" s="527"/>
      <c r="AC50" s="527"/>
      <c r="AD50" s="527"/>
      <c r="AE50" s="528"/>
      <c r="AF50" s="322">
        <f>JOC10_12入力シート!AF51</f>
        <v>0</v>
      </c>
      <c r="AG50" s="521"/>
      <c r="AH50" s="521"/>
      <c r="AI50" s="521"/>
      <c r="AJ50" s="521"/>
      <c r="AK50" s="521"/>
      <c r="AL50" s="521"/>
      <c r="AM50" s="521"/>
      <c r="AN50" s="529"/>
      <c r="AO50" s="333">
        <f>JOC10_12入力シート!AO51</f>
        <v>0</v>
      </c>
      <c r="AP50" s="295"/>
      <c r="AQ50" s="327">
        <f>JOC10_12入力シート!AQ51</f>
        <v>0</v>
      </c>
      <c r="AR50" s="294"/>
      <c r="AS50" s="294"/>
      <c r="AT50" s="328">
        <f>JOC10_12入力シート!AT51</f>
        <v>0</v>
      </c>
      <c r="AU50" s="294"/>
      <c r="AV50" s="328">
        <f>JOC10_12入力シート!AV51</f>
        <v>0</v>
      </c>
      <c r="AW50" s="295"/>
      <c r="AX50" s="333">
        <f>JOC10_12入力シート!AX51</f>
        <v>0</v>
      </c>
      <c r="AY50" s="295"/>
      <c r="AZ50" s="293">
        <f>JOC10_12入力シート!AZ51</f>
        <v>0</v>
      </c>
      <c r="BA50" s="295"/>
      <c r="BB50" s="304">
        <f>JOC10_12入力シート!BB51</f>
        <v>0</v>
      </c>
      <c r="BC50" s="294"/>
      <c r="BD50" s="294">
        <f>JOC10_12入力シート!BD51</f>
        <v>0</v>
      </c>
      <c r="BE50" s="305"/>
      <c r="BF50" s="293">
        <f>JOC10_12入力シート!BF51</f>
        <v>0</v>
      </c>
      <c r="BG50" s="294"/>
      <c r="BH50" s="294">
        <f>JOC10_12入力シート!BH51</f>
        <v>0</v>
      </c>
      <c r="BI50" s="295"/>
      <c r="BJ50" s="298" t="str">
        <f>JOC10_12入力シート!BJ51</f>
        <v>A</v>
      </c>
      <c r="BK50" s="471"/>
      <c r="BL50" s="471">
        <f>JOC10_12入力シート!BL51</f>
        <v>0</v>
      </c>
      <c r="BM50" s="299"/>
      <c r="BN50" s="300">
        <f>JOC10_12入力シート!BN51</f>
        <v>0</v>
      </c>
      <c r="BO50" s="301"/>
      <c r="BP50" s="301">
        <f>JOC10_12入力シート!BP51</f>
        <v>0</v>
      </c>
      <c r="BQ50" s="302"/>
      <c r="BR50" s="290">
        <f>JOC10_12入力シート!BR51</f>
        <v>0</v>
      </c>
      <c r="BS50" s="303"/>
      <c r="BT50" s="303">
        <f>JOC10_12入力シート!BT51</f>
        <v>0</v>
      </c>
      <c r="BU50" s="292"/>
      <c r="BV50" s="6"/>
      <c r="BW50" s="6"/>
      <c r="BX50" s="6"/>
      <c r="BY50" s="6"/>
      <c r="BZ50" s="6"/>
      <c r="CA50" s="6"/>
      <c r="CB50" s="6"/>
      <c r="CC50" s="6"/>
      <c r="CD50" s="6"/>
      <c r="CE50" s="6"/>
      <c r="CF50" s="6"/>
      <c r="CG50" s="6"/>
      <c r="CH50" s="6"/>
      <c r="CI50" s="6"/>
      <c r="CJ50" s="6"/>
      <c r="CK50" s="6"/>
      <c r="CL50" s="6"/>
      <c r="CM50" s="6"/>
      <c r="CN50" s="6"/>
      <c r="CO50" s="6"/>
      <c r="CP50" s="541"/>
      <c r="CQ50" s="58">
        <v>7</v>
      </c>
      <c r="CR50" s="535" t="e">
        <f>VLOOKUP("E7",WORK!K3:L72,2,FALSE)</f>
        <v>#N/A</v>
      </c>
      <c r="CS50" s="536"/>
      <c r="CT50" s="536"/>
      <c r="CU50" s="536"/>
      <c r="CV50" s="536"/>
      <c r="CW50" s="536"/>
      <c r="CX50" s="536"/>
      <c r="CY50" s="640"/>
      <c r="CZ50" s="108">
        <v>47</v>
      </c>
      <c r="DA50" s="537" t="e">
        <f>VLOOKUP("A47",WORK!P3:Q72,2,FALSE)</f>
        <v>#N/A</v>
      </c>
      <c r="DB50" s="538"/>
      <c r="DC50" s="538"/>
      <c r="DD50" s="538"/>
      <c r="DE50" s="538"/>
      <c r="DF50" s="538"/>
      <c r="DG50" s="539"/>
    </row>
    <row r="51" spans="1:111" ht="18" customHeight="1" x14ac:dyDescent="0.2">
      <c r="A51" s="325">
        <v>27</v>
      </c>
      <c r="B51" s="326"/>
      <c r="C51" s="327">
        <f>JOC10_12入力シート!C52</f>
        <v>0</v>
      </c>
      <c r="D51" s="294"/>
      <c r="E51" s="294"/>
      <c r="F51" s="294"/>
      <c r="G51" s="328">
        <f>JOC10_12入力シート!G52</f>
        <v>0</v>
      </c>
      <c r="H51" s="294"/>
      <c r="I51" s="294"/>
      <c r="J51" s="294"/>
      <c r="K51" s="328">
        <f>JOC10_12入力シート!K52</f>
        <v>0</v>
      </c>
      <c r="L51" s="294"/>
      <c r="M51" s="294"/>
      <c r="N51" s="294"/>
      <c r="O51" s="295"/>
      <c r="P51" s="322">
        <f>JOC10_12入力シート!P52</f>
        <v>0</v>
      </c>
      <c r="Q51" s="521"/>
      <c r="R51" s="521"/>
      <c r="S51" s="521"/>
      <c r="T51" s="521"/>
      <c r="U51" s="521"/>
      <c r="V51" s="521"/>
      <c r="W51" s="330">
        <f>JOC10_12入力シート!W52</f>
        <v>0</v>
      </c>
      <c r="X51" s="527"/>
      <c r="Y51" s="527"/>
      <c r="Z51" s="527"/>
      <c r="AA51" s="527"/>
      <c r="AB51" s="527"/>
      <c r="AC51" s="527"/>
      <c r="AD51" s="527"/>
      <c r="AE51" s="528"/>
      <c r="AF51" s="322">
        <f>JOC10_12入力シート!AF52</f>
        <v>0</v>
      </c>
      <c r="AG51" s="521"/>
      <c r="AH51" s="521"/>
      <c r="AI51" s="521"/>
      <c r="AJ51" s="521"/>
      <c r="AK51" s="521"/>
      <c r="AL51" s="521"/>
      <c r="AM51" s="521"/>
      <c r="AN51" s="529"/>
      <c r="AO51" s="333">
        <f>JOC10_12入力シート!AO52</f>
        <v>0</v>
      </c>
      <c r="AP51" s="295"/>
      <c r="AQ51" s="327">
        <f>JOC10_12入力シート!AQ52</f>
        <v>0</v>
      </c>
      <c r="AR51" s="294"/>
      <c r="AS51" s="294"/>
      <c r="AT51" s="328">
        <f>JOC10_12入力シート!AT52</f>
        <v>0</v>
      </c>
      <c r="AU51" s="294"/>
      <c r="AV51" s="328">
        <f>JOC10_12入力シート!AV52</f>
        <v>0</v>
      </c>
      <c r="AW51" s="295"/>
      <c r="AX51" s="333">
        <f>JOC10_12入力シート!AX52</f>
        <v>0</v>
      </c>
      <c r="AY51" s="295"/>
      <c r="AZ51" s="293">
        <f>JOC10_12入力シート!AZ52</f>
        <v>0</v>
      </c>
      <c r="BA51" s="295"/>
      <c r="BB51" s="304">
        <f>JOC10_12入力シート!BB52</f>
        <v>0</v>
      </c>
      <c r="BC51" s="294"/>
      <c r="BD51" s="294">
        <f>JOC10_12入力シート!BD52</f>
        <v>0</v>
      </c>
      <c r="BE51" s="305"/>
      <c r="BF51" s="293">
        <f>JOC10_12入力シート!BF52</f>
        <v>0</v>
      </c>
      <c r="BG51" s="294"/>
      <c r="BH51" s="294">
        <f>JOC10_12入力シート!BH52</f>
        <v>0</v>
      </c>
      <c r="BI51" s="295"/>
      <c r="BJ51" s="298" t="str">
        <f>JOC10_12入力シート!BJ52</f>
        <v>A</v>
      </c>
      <c r="BK51" s="471"/>
      <c r="BL51" s="471">
        <f>JOC10_12入力シート!BL52</f>
        <v>0</v>
      </c>
      <c r="BM51" s="299"/>
      <c r="BN51" s="300">
        <f>JOC10_12入力シート!BN52</f>
        <v>0</v>
      </c>
      <c r="BO51" s="301"/>
      <c r="BP51" s="301">
        <f>JOC10_12入力シート!BP52</f>
        <v>0</v>
      </c>
      <c r="BQ51" s="302"/>
      <c r="BR51" s="290">
        <f>JOC10_12入力シート!BR52</f>
        <v>0</v>
      </c>
      <c r="BS51" s="303"/>
      <c r="BT51" s="303">
        <f>JOC10_12入力シート!BT52</f>
        <v>0</v>
      </c>
      <c r="BU51" s="292"/>
      <c r="BV51" s="6"/>
      <c r="BW51" s="6"/>
      <c r="BX51" s="6"/>
      <c r="BY51" s="6"/>
      <c r="BZ51" s="6"/>
      <c r="CA51" s="6"/>
      <c r="CB51" s="6"/>
      <c r="CC51" s="6"/>
      <c r="CD51" s="6"/>
      <c r="CE51" s="6"/>
      <c r="CF51" s="6"/>
      <c r="CG51" s="6"/>
      <c r="CH51" s="6"/>
      <c r="CI51" s="6"/>
      <c r="CJ51" s="6"/>
      <c r="CK51" s="6"/>
      <c r="CL51" s="6"/>
      <c r="CM51" s="6"/>
      <c r="CN51" s="6"/>
      <c r="CO51" s="6"/>
      <c r="CP51" s="541"/>
      <c r="CQ51" s="58">
        <v>8</v>
      </c>
      <c r="CR51" s="535" t="e">
        <f>VLOOKUP("E8",WORK!K3:L72,2,FALSE)</f>
        <v>#N/A</v>
      </c>
      <c r="CS51" s="536"/>
      <c r="CT51" s="536"/>
      <c r="CU51" s="536"/>
      <c r="CV51" s="536"/>
      <c r="CW51" s="536"/>
      <c r="CX51" s="536"/>
      <c r="CY51" s="640"/>
      <c r="CZ51" s="108">
        <v>48</v>
      </c>
      <c r="DA51" s="537" t="e">
        <f>VLOOKUP("A48",WORK!P3:Q72,2,FALSE)</f>
        <v>#N/A</v>
      </c>
      <c r="DB51" s="538"/>
      <c r="DC51" s="538"/>
      <c r="DD51" s="538"/>
      <c r="DE51" s="538"/>
      <c r="DF51" s="538"/>
      <c r="DG51" s="539"/>
    </row>
    <row r="52" spans="1:111" ht="18" customHeight="1" x14ac:dyDescent="0.2">
      <c r="A52" s="325">
        <v>28</v>
      </c>
      <c r="B52" s="326"/>
      <c r="C52" s="327">
        <f>JOC10_12入力シート!C53</f>
        <v>0</v>
      </c>
      <c r="D52" s="294"/>
      <c r="E52" s="294"/>
      <c r="F52" s="294"/>
      <c r="G52" s="328">
        <f>JOC10_12入力シート!G53</f>
        <v>0</v>
      </c>
      <c r="H52" s="294"/>
      <c r="I52" s="294"/>
      <c r="J52" s="294"/>
      <c r="K52" s="328">
        <f>JOC10_12入力シート!K53</f>
        <v>0</v>
      </c>
      <c r="L52" s="294"/>
      <c r="M52" s="294"/>
      <c r="N52" s="294"/>
      <c r="O52" s="295"/>
      <c r="P52" s="322">
        <f>JOC10_12入力シート!P53</f>
        <v>0</v>
      </c>
      <c r="Q52" s="521"/>
      <c r="R52" s="521"/>
      <c r="S52" s="521"/>
      <c r="T52" s="521"/>
      <c r="U52" s="521"/>
      <c r="V52" s="521"/>
      <c r="W52" s="330">
        <f>JOC10_12入力シート!W53</f>
        <v>0</v>
      </c>
      <c r="X52" s="527"/>
      <c r="Y52" s="527"/>
      <c r="Z52" s="527"/>
      <c r="AA52" s="527"/>
      <c r="AB52" s="527"/>
      <c r="AC52" s="527"/>
      <c r="AD52" s="527"/>
      <c r="AE52" s="528"/>
      <c r="AF52" s="322">
        <f>JOC10_12入力シート!AF53</f>
        <v>0</v>
      </c>
      <c r="AG52" s="521"/>
      <c r="AH52" s="521"/>
      <c r="AI52" s="521"/>
      <c r="AJ52" s="521"/>
      <c r="AK52" s="521"/>
      <c r="AL52" s="521"/>
      <c r="AM52" s="521"/>
      <c r="AN52" s="529"/>
      <c r="AO52" s="333">
        <f>JOC10_12入力シート!AO53</f>
        <v>0</v>
      </c>
      <c r="AP52" s="295"/>
      <c r="AQ52" s="327">
        <f>JOC10_12入力シート!AQ53</f>
        <v>0</v>
      </c>
      <c r="AR52" s="294"/>
      <c r="AS52" s="294"/>
      <c r="AT52" s="328">
        <f>JOC10_12入力シート!AT53</f>
        <v>0</v>
      </c>
      <c r="AU52" s="294"/>
      <c r="AV52" s="328">
        <f>JOC10_12入力シート!AV53</f>
        <v>0</v>
      </c>
      <c r="AW52" s="295"/>
      <c r="AX52" s="333">
        <f>JOC10_12入力シート!AX53</f>
        <v>0</v>
      </c>
      <c r="AY52" s="295"/>
      <c r="AZ52" s="293">
        <f>JOC10_12入力シート!AZ53</f>
        <v>0</v>
      </c>
      <c r="BA52" s="295"/>
      <c r="BB52" s="304">
        <f>JOC10_12入力シート!BB53</f>
        <v>0</v>
      </c>
      <c r="BC52" s="294"/>
      <c r="BD52" s="294">
        <f>JOC10_12入力シート!BD53</f>
        <v>0</v>
      </c>
      <c r="BE52" s="305"/>
      <c r="BF52" s="293">
        <f>JOC10_12入力シート!BF53</f>
        <v>0</v>
      </c>
      <c r="BG52" s="294"/>
      <c r="BH52" s="294">
        <f>JOC10_12入力シート!BH53</f>
        <v>0</v>
      </c>
      <c r="BI52" s="295"/>
      <c r="BJ52" s="298" t="str">
        <f>JOC10_12入力シート!BJ53</f>
        <v>A</v>
      </c>
      <c r="BK52" s="471"/>
      <c r="BL52" s="471">
        <f>JOC10_12入力シート!BL53</f>
        <v>0</v>
      </c>
      <c r="BM52" s="299"/>
      <c r="BN52" s="300">
        <f>JOC10_12入力シート!BN53</f>
        <v>0</v>
      </c>
      <c r="BO52" s="301"/>
      <c r="BP52" s="301">
        <f>JOC10_12入力シート!BP53</f>
        <v>0</v>
      </c>
      <c r="BQ52" s="302"/>
      <c r="BR52" s="290">
        <f>JOC10_12入力シート!BR53</f>
        <v>0</v>
      </c>
      <c r="BS52" s="303"/>
      <c r="BT52" s="303">
        <f>JOC10_12入力シート!BT53</f>
        <v>0</v>
      </c>
      <c r="BU52" s="292"/>
      <c r="BV52" s="6"/>
      <c r="BW52" s="6"/>
      <c r="BX52" s="6"/>
      <c r="BY52" s="6"/>
      <c r="BZ52" s="6"/>
      <c r="CA52" s="6"/>
      <c r="CB52" s="6"/>
      <c r="CC52" s="6"/>
      <c r="CD52" s="6"/>
      <c r="CE52" s="6"/>
      <c r="CF52" s="6"/>
      <c r="CG52" s="6"/>
      <c r="CH52" s="6"/>
      <c r="CI52" s="6"/>
      <c r="CJ52" s="6"/>
      <c r="CK52" s="6"/>
      <c r="CL52" s="6"/>
      <c r="CM52" s="6"/>
      <c r="CN52" s="6"/>
      <c r="CO52" s="6"/>
      <c r="CP52" s="541"/>
      <c r="CQ52" s="61" t="s">
        <v>171</v>
      </c>
      <c r="CR52" s="535" t="e">
        <f>VLOOKUP("ER1",WORK!K3:L72,2,FALSE)</f>
        <v>#N/A</v>
      </c>
      <c r="CS52" s="536"/>
      <c r="CT52" s="536"/>
      <c r="CU52" s="536"/>
      <c r="CV52" s="536"/>
      <c r="CW52" s="536"/>
      <c r="CX52" s="536"/>
      <c r="CY52" s="640"/>
      <c r="CZ52" s="108">
        <v>49</v>
      </c>
      <c r="DA52" s="537" t="e">
        <f>VLOOKUP("A49",WORK!P3:Q72,2,FALSE)</f>
        <v>#N/A</v>
      </c>
      <c r="DB52" s="538"/>
      <c r="DC52" s="538"/>
      <c r="DD52" s="538"/>
      <c r="DE52" s="538"/>
      <c r="DF52" s="538"/>
      <c r="DG52" s="539"/>
    </row>
    <row r="53" spans="1:111" ht="18" customHeight="1" x14ac:dyDescent="0.2">
      <c r="A53" s="325">
        <v>29</v>
      </c>
      <c r="B53" s="326"/>
      <c r="C53" s="327">
        <f>JOC10_12入力シート!C54</f>
        <v>0</v>
      </c>
      <c r="D53" s="294"/>
      <c r="E53" s="294"/>
      <c r="F53" s="294"/>
      <c r="G53" s="328">
        <f>JOC10_12入力シート!G54</f>
        <v>0</v>
      </c>
      <c r="H53" s="294"/>
      <c r="I53" s="294"/>
      <c r="J53" s="294"/>
      <c r="K53" s="328">
        <f>JOC10_12入力シート!K54</f>
        <v>0</v>
      </c>
      <c r="L53" s="294"/>
      <c r="M53" s="294"/>
      <c r="N53" s="294"/>
      <c r="O53" s="295"/>
      <c r="P53" s="322">
        <f>JOC10_12入力シート!P54</f>
        <v>0</v>
      </c>
      <c r="Q53" s="521"/>
      <c r="R53" s="521"/>
      <c r="S53" s="521"/>
      <c r="T53" s="521"/>
      <c r="U53" s="521"/>
      <c r="V53" s="521"/>
      <c r="W53" s="330">
        <f>JOC10_12入力シート!W54</f>
        <v>0</v>
      </c>
      <c r="X53" s="527"/>
      <c r="Y53" s="527"/>
      <c r="Z53" s="527"/>
      <c r="AA53" s="527"/>
      <c r="AB53" s="527"/>
      <c r="AC53" s="527"/>
      <c r="AD53" s="527"/>
      <c r="AE53" s="528"/>
      <c r="AF53" s="322">
        <f>JOC10_12入力シート!AF54</f>
        <v>0</v>
      </c>
      <c r="AG53" s="521"/>
      <c r="AH53" s="521"/>
      <c r="AI53" s="521"/>
      <c r="AJ53" s="521"/>
      <c r="AK53" s="521"/>
      <c r="AL53" s="521"/>
      <c r="AM53" s="521"/>
      <c r="AN53" s="529"/>
      <c r="AO53" s="333">
        <f>JOC10_12入力シート!AO54</f>
        <v>0</v>
      </c>
      <c r="AP53" s="295"/>
      <c r="AQ53" s="327">
        <f>JOC10_12入力シート!AQ54</f>
        <v>0</v>
      </c>
      <c r="AR53" s="294"/>
      <c r="AS53" s="294"/>
      <c r="AT53" s="328">
        <f>JOC10_12入力シート!AT54</f>
        <v>0</v>
      </c>
      <c r="AU53" s="294"/>
      <c r="AV53" s="328">
        <f>JOC10_12入力シート!AV54</f>
        <v>0</v>
      </c>
      <c r="AW53" s="295"/>
      <c r="AX53" s="333">
        <f>JOC10_12入力シート!AX54</f>
        <v>0</v>
      </c>
      <c r="AY53" s="295"/>
      <c r="AZ53" s="293">
        <f>JOC10_12入力シート!AZ54</f>
        <v>0</v>
      </c>
      <c r="BA53" s="295"/>
      <c r="BB53" s="304">
        <f>JOC10_12入力シート!BB54</f>
        <v>0</v>
      </c>
      <c r="BC53" s="294"/>
      <c r="BD53" s="294">
        <f>JOC10_12入力シート!BD54</f>
        <v>0</v>
      </c>
      <c r="BE53" s="305"/>
      <c r="BF53" s="293">
        <f>JOC10_12入力シート!BF54</f>
        <v>0</v>
      </c>
      <c r="BG53" s="294"/>
      <c r="BH53" s="294">
        <f>JOC10_12入力シート!BH54</f>
        <v>0</v>
      </c>
      <c r="BI53" s="295"/>
      <c r="BJ53" s="298" t="str">
        <f>JOC10_12入力シート!BJ54</f>
        <v>A</v>
      </c>
      <c r="BK53" s="471"/>
      <c r="BL53" s="471">
        <f>JOC10_12入力シート!BL54</f>
        <v>0</v>
      </c>
      <c r="BM53" s="299"/>
      <c r="BN53" s="300">
        <f>JOC10_12入力シート!BN54</f>
        <v>0</v>
      </c>
      <c r="BO53" s="301"/>
      <c r="BP53" s="301">
        <f>JOC10_12入力シート!BP54</f>
        <v>0</v>
      </c>
      <c r="BQ53" s="302"/>
      <c r="BR53" s="290">
        <f>JOC10_12入力シート!BR54</f>
        <v>0</v>
      </c>
      <c r="BS53" s="303"/>
      <c r="BT53" s="303">
        <f>JOC10_12入力シート!BT54</f>
        <v>0</v>
      </c>
      <c r="BU53" s="292"/>
      <c r="BV53" s="6"/>
      <c r="BW53" s="6"/>
      <c r="BX53" s="6"/>
      <c r="BY53" s="6"/>
      <c r="BZ53" s="6"/>
      <c r="CA53" s="6"/>
      <c r="CB53" s="6"/>
      <c r="CC53" s="6"/>
      <c r="CD53" s="6"/>
      <c r="CE53" s="6"/>
      <c r="CF53" s="6"/>
      <c r="CG53" s="6"/>
      <c r="CH53" s="6"/>
      <c r="CI53" s="6"/>
      <c r="CJ53" s="6"/>
      <c r="CK53" s="6"/>
      <c r="CL53" s="6"/>
      <c r="CM53" s="6"/>
      <c r="CN53" s="6"/>
      <c r="CO53" s="6"/>
      <c r="CP53" s="547"/>
      <c r="CQ53" s="61" t="s">
        <v>172</v>
      </c>
      <c r="CR53" s="535" t="e">
        <f>VLOOKUP("ER2",WORK!K3:L72,2,FALSE)</f>
        <v>#N/A</v>
      </c>
      <c r="CS53" s="536"/>
      <c r="CT53" s="536"/>
      <c r="CU53" s="536"/>
      <c r="CV53" s="536"/>
      <c r="CW53" s="536"/>
      <c r="CX53" s="536"/>
      <c r="CY53" s="640"/>
      <c r="CZ53" s="108">
        <v>50</v>
      </c>
      <c r="DA53" s="537" t="e">
        <f>VLOOKUP("A50",WORK!P3:Q72,2,FALSE)</f>
        <v>#N/A</v>
      </c>
      <c r="DB53" s="538"/>
      <c r="DC53" s="538"/>
      <c r="DD53" s="538"/>
      <c r="DE53" s="538"/>
      <c r="DF53" s="538"/>
      <c r="DG53" s="539"/>
    </row>
    <row r="54" spans="1:111" ht="18" customHeight="1" x14ac:dyDescent="0.2">
      <c r="A54" s="325">
        <v>30</v>
      </c>
      <c r="B54" s="326"/>
      <c r="C54" s="327">
        <f>JOC10_12入力シート!C55</f>
        <v>0</v>
      </c>
      <c r="D54" s="294"/>
      <c r="E54" s="294"/>
      <c r="F54" s="294"/>
      <c r="G54" s="328">
        <f>JOC10_12入力シート!G55</f>
        <v>0</v>
      </c>
      <c r="H54" s="294"/>
      <c r="I54" s="294"/>
      <c r="J54" s="294"/>
      <c r="K54" s="328">
        <f>JOC10_12入力シート!K55</f>
        <v>0</v>
      </c>
      <c r="L54" s="294"/>
      <c r="M54" s="294"/>
      <c r="N54" s="294"/>
      <c r="O54" s="295"/>
      <c r="P54" s="322">
        <f>JOC10_12入力シート!P55</f>
        <v>0</v>
      </c>
      <c r="Q54" s="521"/>
      <c r="R54" s="521"/>
      <c r="S54" s="521"/>
      <c r="T54" s="521"/>
      <c r="U54" s="521"/>
      <c r="V54" s="521"/>
      <c r="W54" s="330">
        <f>JOC10_12入力シート!W55</f>
        <v>0</v>
      </c>
      <c r="X54" s="527"/>
      <c r="Y54" s="527"/>
      <c r="Z54" s="527"/>
      <c r="AA54" s="527"/>
      <c r="AB54" s="527"/>
      <c r="AC54" s="527"/>
      <c r="AD54" s="527"/>
      <c r="AE54" s="528"/>
      <c r="AF54" s="322">
        <f>JOC10_12入力シート!AF55</f>
        <v>0</v>
      </c>
      <c r="AG54" s="521"/>
      <c r="AH54" s="521"/>
      <c r="AI54" s="521"/>
      <c r="AJ54" s="521"/>
      <c r="AK54" s="521"/>
      <c r="AL54" s="521"/>
      <c r="AM54" s="521"/>
      <c r="AN54" s="529"/>
      <c r="AO54" s="333">
        <f>JOC10_12入力シート!AO55</f>
        <v>0</v>
      </c>
      <c r="AP54" s="295"/>
      <c r="AQ54" s="327">
        <f>JOC10_12入力シート!AQ55</f>
        <v>0</v>
      </c>
      <c r="AR54" s="294"/>
      <c r="AS54" s="294"/>
      <c r="AT54" s="328">
        <f>JOC10_12入力シート!AT55</f>
        <v>0</v>
      </c>
      <c r="AU54" s="294"/>
      <c r="AV54" s="328">
        <f>JOC10_12入力シート!AV55</f>
        <v>0</v>
      </c>
      <c r="AW54" s="295"/>
      <c r="AX54" s="333">
        <f>JOC10_12入力シート!AX55</f>
        <v>0</v>
      </c>
      <c r="AY54" s="295"/>
      <c r="AZ54" s="293">
        <f>JOC10_12入力シート!AZ55</f>
        <v>0</v>
      </c>
      <c r="BA54" s="295"/>
      <c r="BB54" s="304">
        <f>JOC10_12入力シート!BB55</f>
        <v>0</v>
      </c>
      <c r="BC54" s="294"/>
      <c r="BD54" s="294">
        <f>JOC10_12入力シート!BD55</f>
        <v>0</v>
      </c>
      <c r="BE54" s="305"/>
      <c r="BF54" s="293">
        <f>JOC10_12入力シート!BF55</f>
        <v>0</v>
      </c>
      <c r="BG54" s="294"/>
      <c r="BH54" s="294">
        <f>JOC10_12入力シート!BH55</f>
        <v>0</v>
      </c>
      <c r="BI54" s="295"/>
      <c r="BJ54" s="298" t="str">
        <f>JOC10_12入力シート!BJ55</f>
        <v>A</v>
      </c>
      <c r="BK54" s="471"/>
      <c r="BL54" s="471">
        <f>JOC10_12入力シート!BL55</f>
        <v>0</v>
      </c>
      <c r="BM54" s="299"/>
      <c r="BN54" s="300">
        <f>JOC10_12入力シート!BN55</f>
        <v>0</v>
      </c>
      <c r="BO54" s="301"/>
      <c r="BP54" s="301">
        <f>JOC10_12入力シート!BP55</f>
        <v>0</v>
      </c>
      <c r="BQ54" s="302"/>
      <c r="BR54" s="290">
        <f>JOC10_12入力シート!BR55</f>
        <v>0</v>
      </c>
      <c r="BS54" s="303"/>
      <c r="BT54" s="303">
        <f>JOC10_12入力シート!BT55</f>
        <v>0</v>
      </c>
      <c r="BU54" s="292"/>
      <c r="BV54" s="6"/>
      <c r="BW54" s="6"/>
      <c r="BX54" s="6"/>
      <c r="BY54" s="6"/>
      <c r="BZ54" s="6"/>
      <c r="CA54" s="6"/>
      <c r="CB54" s="6"/>
      <c r="CC54" s="6"/>
      <c r="CD54" s="6"/>
      <c r="CE54" s="6"/>
      <c r="CF54" s="6"/>
      <c r="CG54" s="6"/>
      <c r="CH54" s="6"/>
      <c r="CI54" s="6"/>
      <c r="CJ54" s="6"/>
      <c r="CK54" s="6"/>
      <c r="CL54" s="6"/>
      <c r="CM54" s="6"/>
      <c r="CN54" s="6"/>
      <c r="CO54" s="6"/>
      <c r="CP54" s="546" t="s">
        <v>191</v>
      </c>
      <c r="CQ54" s="58">
        <v>1</v>
      </c>
      <c r="CR54" s="535" t="e">
        <f>VLOOKUP("F1",WORK!K3:L72,2,FALSE)</f>
        <v>#N/A</v>
      </c>
      <c r="CS54" s="536"/>
      <c r="CT54" s="536"/>
      <c r="CU54" s="536"/>
      <c r="CV54" s="536"/>
      <c r="CW54" s="536"/>
      <c r="CX54" s="540"/>
      <c r="CY54" s="640"/>
      <c r="CZ54" s="108">
        <v>51</v>
      </c>
      <c r="DA54" s="537" t="e">
        <f>VLOOKUP("A51",WORK!P3:Q72,2,FALSE)</f>
        <v>#N/A</v>
      </c>
      <c r="DB54" s="538"/>
      <c r="DC54" s="538"/>
      <c r="DD54" s="538"/>
      <c r="DE54" s="538"/>
      <c r="DF54" s="538"/>
      <c r="DG54" s="539"/>
    </row>
    <row r="55" spans="1:111" ht="18" customHeight="1" x14ac:dyDescent="0.2">
      <c r="A55" s="325">
        <v>31</v>
      </c>
      <c r="B55" s="326"/>
      <c r="C55" s="327">
        <f>JOC10_12入力シート!C56</f>
        <v>0</v>
      </c>
      <c r="D55" s="294"/>
      <c r="E55" s="294"/>
      <c r="F55" s="294"/>
      <c r="G55" s="328">
        <f>JOC10_12入力シート!G56</f>
        <v>0</v>
      </c>
      <c r="H55" s="294"/>
      <c r="I55" s="294"/>
      <c r="J55" s="294"/>
      <c r="K55" s="328">
        <f>JOC10_12入力シート!K56</f>
        <v>0</v>
      </c>
      <c r="L55" s="294"/>
      <c r="M55" s="294"/>
      <c r="N55" s="294"/>
      <c r="O55" s="295"/>
      <c r="P55" s="322">
        <f>JOC10_12入力シート!P56</f>
        <v>0</v>
      </c>
      <c r="Q55" s="521"/>
      <c r="R55" s="521"/>
      <c r="S55" s="521"/>
      <c r="T55" s="521"/>
      <c r="U55" s="521"/>
      <c r="V55" s="521"/>
      <c r="W55" s="330">
        <f>JOC10_12入力シート!W56</f>
        <v>0</v>
      </c>
      <c r="X55" s="527"/>
      <c r="Y55" s="527"/>
      <c r="Z55" s="527"/>
      <c r="AA55" s="527"/>
      <c r="AB55" s="527"/>
      <c r="AC55" s="527"/>
      <c r="AD55" s="527"/>
      <c r="AE55" s="528"/>
      <c r="AF55" s="322">
        <f>JOC10_12入力シート!AF56</f>
        <v>0</v>
      </c>
      <c r="AG55" s="521"/>
      <c r="AH55" s="521"/>
      <c r="AI55" s="521"/>
      <c r="AJ55" s="521"/>
      <c r="AK55" s="521"/>
      <c r="AL55" s="521"/>
      <c r="AM55" s="521"/>
      <c r="AN55" s="529"/>
      <c r="AO55" s="333">
        <f>JOC10_12入力シート!AO56</f>
        <v>0</v>
      </c>
      <c r="AP55" s="295"/>
      <c r="AQ55" s="327">
        <f>JOC10_12入力シート!AQ56</f>
        <v>0</v>
      </c>
      <c r="AR55" s="294"/>
      <c r="AS55" s="294"/>
      <c r="AT55" s="328">
        <f>JOC10_12入力シート!AT56</f>
        <v>0</v>
      </c>
      <c r="AU55" s="294"/>
      <c r="AV55" s="328">
        <f>JOC10_12入力シート!AV56</f>
        <v>0</v>
      </c>
      <c r="AW55" s="295"/>
      <c r="AX55" s="333">
        <f>JOC10_12入力シート!AX56</f>
        <v>0</v>
      </c>
      <c r="AY55" s="295"/>
      <c r="AZ55" s="293">
        <f>JOC10_12入力シート!AZ56</f>
        <v>0</v>
      </c>
      <c r="BA55" s="295"/>
      <c r="BB55" s="304">
        <f>JOC10_12入力シート!BB56</f>
        <v>0</v>
      </c>
      <c r="BC55" s="294"/>
      <c r="BD55" s="294">
        <f>JOC10_12入力シート!BD56</f>
        <v>0</v>
      </c>
      <c r="BE55" s="305"/>
      <c r="BF55" s="293">
        <f>JOC10_12入力シート!BF56</f>
        <v>0</v>
      </c>
      <c r="BG55" s="294"/>
      <c r="BH55" s="294">
        <f>JOC10_12入力シート!BH56</f>
        <v>0</v>
      </c>
      <c r="BI55" s="295"/>
      <c r="BJ55" s="298" t="str">
        <f>JOC10_12入力シート!BJ56</f>
        <v>A</v>
      </c>
      <c r="BK55" s="471"/>
      <c r="BL55" s="471">
        <f>JOC10_12入力シート!BL56</f>
        <v>0</v>
      </c>
      <c r="BM55" s="299"/>
      <c r="BN55" s="300">
        <f>JOC10_12入力シート!BN56</f>
        <v>0</v>
      </c>
      <c r="BO55" s="301"/>
      <c r="BP55" s="301">
        <f>JOC10_12入力シート!BP56</f>
        <v>0</v>
      </c>
      <c r="BQ55" s="302"/>
      <c r="BR55" s="290">
        <f>JOC10_12入力シート!BR56</f>
        <v>0</v>
      </c>
      <c r="BS55" s="303"/>
      <c r="BT55" s="303">
        <f>JOC10_12入力シート!BT56</f>
        <v>0</v>
      </c>
      <c r="BU55" s="292"/>
      <c r="BV55" s="6"/>
      <c r="BW55" s="6"/>
      <c r="BX55" s="6"/>
      <c r="BY55" s="6"/>
      <c r="BZ55" s="6"/>
      <c r="CA55" s="6"/>
      <c r="CB55" s="6"/>
      <c r="CC55" s="6"/>
      <c r="CD55" s="6"/>
      <c r="CE55" s="6"/>
      <c r="CF55" s="6"/>
      <c r="CG55" s="6"/>
      <c r="CH55" s="6"/>
      <c r="CI55" s="6"/>
      <c r="CJ55" s="6"/>
      <c r="CK55" s="6"/>
      <c r="CL55" s="6"/>
      <c r="CM55" s="6"/>
      <c r="CN55" s="6"/>
      <c r="CO55" s="6"/>
      <c r="CP55" s="541"/>
      <c r="CQ55" s="58">
        <v>2</v>
      </c>
      <c r="CR55" s="535" t="e">
        <f>VLOOKUP("F2",WORK!K3:L72,2,FALSE)</f>
        <v>#N/A</v>
      </c>
      <c r="CS55" s="536"/>
      <c r="CT55" s="536"/>
      <c r="CU55" s="536"/>
      <c r="CV55" s="536"/>
      <c r="CW55" s="536"/>
      <c r="CX55" s="540"/>
      <c r="CY55" s="640"/>
      <c r="CZ55" s="108">
        <v>52</v>
      </c>
      <c r="DA55" s="537" t="e">
        <f>VLOOKUP("A52",WORK!P3:Q72,2,FALSE)</f>
        <v>#N/A</v>
      </c>
      <c r="DB55" s="538"/>
      <c r="DC55" s="538"/>
      <c r="DD55" s="538"/>
      <c r="DE55" s="538"/>
      <c r="DF55" s="538"/>
      <c r="DG55" s="539"/>
    </row>
    <row r="56" spans="1:111" ht="18" customHeight="1" x14ac:dyDescent="0.2">
      <c r="A56" s="325">
        <v>32</v>
      </c>
      <c r="B56" s="326"/>
      <c r="C56" s="327">
        <f>JOC10_12入力シート!C57</f>
        <v>0</v>
      </c>
      <c r="D56" s="294"/>
      <c r="E56" s="294"/>
      <c r="F56" s="294"/>
      <c r="G56" s="328">
        <f>JOC10_12入力シート!G57</f>
        <v>0</v>
      </c>
      <c r="H56" s="294"/>
      <c r="I56" s="294"/>
      <c r="J56" s="294"/>
      <c r="K56" s="328">
        <f>JOC10_12入力シート!K57</f>
        <v>0</v>
      </c>
      <c r="L56" s="294"/>
      <c r="M56" s="294"/>
      <c r="N56" s="294"/>
      <c r="O56" s="295"/>
      <c r="P56" s="322">
        <f>JOC10_12入力シート!P57</f>
        <v>0</v>
      </c>
      <c r="Q56" s="521"/>
      <c r="R56" s="521"/>
      <c r="S56" s="521"/>
      <c r="T56" s="521"/>
      <c r="U56" s="521"/>
      <c r="V56" s="521"/>
      <c r="W56" s="330">
        <f>JOC10_12入力シート!W57</f>
        <v>0</v>
      </c>
      <c r="X56" s="527"/>
      <c r="Y56" s="527"/>
      <c r="Z56" s="527"/>
      <c r="AA56" s="527"/>
      <c r="AB56" s="527"/>
      <c r="AC56" s="527"/>
      <c r="AD56" s="527"/>
      <c r="AE56" s="528"/>
      <c r="AF56" s="322">
        <f>JOC10_12入力シート!AF57</f>
        <v>0</v>
      </c>
      <c r="AG56" s="521"/>
      <c r="AH56" s="521"/>
      <c r="AI56" s="521"/>
      <c r="AJ56" s="521"/>
      <c r="AK56" s="521"/>
      <c r="AL56" s="521"/>
      <c r="AM56" s="521"/>
      <c r="AN56" s="529"/>
      <c r="AO56" s="333">
        <f>JOC10_12入力シート!AO57</f>
        <v>0</v>
      </c>
      <c r="AP56" s="295"/>
      <c r="AQ56" s="327">
        <f>JOC10_12入力シート!AQ57</f>
        <v>0</v>
      </c>
      <c r="AR56" s="294"/>
      <c r="AS56" s="294"/>
      <c r="AT56" s="328">
        <f>JOC10_12入力シート!AT57</f>
        <v>0</v>
      </c>
      <c r="AU56" s="294"/>
      <c r="AV56" s="328">
        <f>JOC10_12入力シート!AV57</f>
        <v>0</v>
      </c>
      <c r="AW56" s="295"/>
      <c r="AX56" s="333">
        <f>JOC10_12入力シート!AX57</f>
        <v>0</v>
      </c>
      <c r="AY56" s="295"/>
      <c r="AZ56" s="293">
        <f>JOC10_12入力シート!AZ57</f>
        <v>0</v>
      </c>
      <c r="BA56" s="295"/>
      <c r="BB56" s="304">
        <f>JOC10_12入力シート!BB57</f>
        <v>0</v>
      </c>
      <c r="BC56" s="294"/>
      <c r="BD56" s="294">
        <f>JOC10_12入力シート!BD57</f>
        <v>0</v>
      </c>
      <c r="BE56" s="305"/>
      <c r="BF56" s="293">
        <f>JOC10_12入力シート!BF57</f>
        <v>0</v>
      </c>
      <c r="BG56" s="294"/>
      <c r="BH56" s="294">
        <f>JOC10_12入力シート!BH57</f>
        <v>0</v>
      </c>
      <c r="BI56" s="295"/>
      <c r="BJ56" s="298" t="str">
        <f>JOC10_12入力シート!BJ57</f>
        <v>A</v>
      </c>
      <c r="BK56" s="471"/>
      <c r="BL56" s="471">
        <f>JOC10_12入力シート!BL57</f>
        <v>0</v>
      </c>
      <c r="BM56" s="299"/>
      <c r="BN56" s="300">
        <f>JOC10_12入力シート!BN57</f>
        <v>0</v>
      </c>
      <c r="BO56" s="301"/>
      <c r="BP56" s="301">
        <f>JOC10_12入力シート!BP57</f>
        <v>0</v>
      </c>
      <c r="BQ56" s="302"/>
      <c r="BR56" s="290">
        <f>JOC10_12入力シート!BR57</f>
        <v>0</v>
      </c>
      <c r="BS56" s="303"/>
      <c r="BT56" s="303">
        <f>JOC10_12入力シート!BT57</f>
        <v>0</v>
      </c>
      <c r="BU56" s="292"/>
      <c r="BV56" s="6"/>
      <c r="BW56" s="6"/>
      <c r="BX56" s="6"/>
      <c r="BY56" s="6"/>
      <c r="BZ56" s="6"/>
      <c r="CA56" s="6"/>
      <c r="CB56" s="6"/>
      <c r="CC56" s="6"/>
      <c r="CD56" s="6"/>
      <c r="CE56" s="6"/>
      <c r="CF56" s="6"/>
      <c r="CG56" s="6"/>
      <c r="CH56" s="6"/>
      <c r="CI56" s="6"/>
      <c r="CJ56" s="6"/>
      <c r="CK56" s="6"/>
      <c r="CL56" s="6"/>
      <c r="CM56" s="6"/>
      <c r="CN56" s="6"/>
      <c r="CO56" s="6"/>
      <c r="CP56" s="541"/>
      <c r="CQ56" s="58">
        <v>3</v>
      </c>
      <c r="CR56" s="535" t="e">
        <f>VLOOKUP("F3",WORK!K3:L72,2,FALSE)</f>
        <v>#N/A</v>
      </c>
      <c r="CS56" s="536"/>
      <c r="CT56" s="536"/>
      <c r="CU56" s="536"/>
      <c r="CV56" s="536"/>
      <c r="CW56" s="536"/>
      <c r="CX56" s="540"/>
      <c r="CY56" s="640"/>
      <c r="CZ56" s="108">
        <v>53</v>
      </c>
      <c r="DA56" s="537" t="e">
        <f>VLOOKUP("A53",WORK!P3:Q72,2,FALSE)</f>
        <v>#N/A</v>
      </c>
      <c r="DB56" s="538"/>
      <c r="DC56" s="538"/>
      <c r="DD56" s="538"/>
      <c r="DE56" s="538"/>
      <c r="DF56" s="538"/>
      <c r="DG56" s="539"/>
    </row>
    <row r="57" spans="1:111" ht="18" customHeight="1" x14ac:dyDescent="0.2">
      <c r="A57" s="325">
        <v>33</v>
      </c>
      <c r="B57" s="326"/>
      <c r="C57" s="327">
        <f>JOC10_12入力シート!C58</f>
        <v>0</v>
      </c>
      <c r="D57" s="294"/>
      <c r="E57" s="294"/>
      <c r="F57" s="294"/>
      <c r="G57" s="328">
        <f>JOC10_12入力シート!G58</f>
        <v>0</v>
      </c>
      <c r="H57" s="294"/>
      <c r="I57" s="294"/>
      <c r="J57" s="294"/>
      <c r="K57" s="328">
        <f>JOC10_12入力シート!K58</f>
        <v>0</v>
      </c>
      <c r="L57" s="294"/>
      <c r="M57" s="294"/>
      <c r="N57" s="294"/>
      <c r="O57" s="295"/>
      <c r="P57" s="322">
        <f>JOC10_12入力シート!P58</f>
        <v>0</v>
      </c>
      <c r="Q57" s="521"/>
      <c r="R57" s="521"/>
      <c r="S57" s="521"/>
      <c r="T57" s="521"/>
      <c r="U57" s="521"/>
      <c r="V57" s="521"/>
      <c r="W57" s="330">
        <f>JOC10_12入力シート!W58</f>
        <v>0</v>
      </c>
      <c r="X57" s="527"/>
      <c r="Y57" s="527"/>
      <c r="Z57" s="527"/>
      <c r="AA57" s="527"/>
      <c r="AB57" s="527"/>
      <c r="AC57" s="527"/>
      <c r="AD57" s="527"/>
      <c r="AE57" s="528"/>
      <c r="AF57" s="322">
        <f>JOC10_12入力シート!AF58</f>
        <v>0</v>
      </c>
      <c r="AG57" s="521"/>
      <c r="AH57" s="521"/>
      <c r="AI57" s="521"/>
      <c r="AJ57" s="521"/>
      <c r="AK57" s="521"/>
      <c r="AL57" s="521"/>
      <c r="AM57" s="521"/>
      <c r="AN57" s="529"/>
      <c r="AO57" s="333">
        <f>JOC10_12入力シート!AO58</f>
        <v>0</v>
      </c>
      <c r="AP57" s="295"/>
      <c r="AQ57" s="327">
        <f>JOC10_12入力シート!AQ58</f>
        <v>0</v>
      </c>
      <c r="AR57" s="294"/>
      <c r="AS57" s="294"/>
      <c r="AT57" s="328">
        <f>JOC10_12入力シート!AT58</f>
        <v>0</v>
      </c>
      <c r="AU57" s="294"/>
      <c r="AV57" s="328">
        <f>JOC10_12入力シート!AV58</f>
        <v>0</v>
      </c>
      <c r="AW57" s="295"/>
      <c r="AX57" s="333">
        <f>JOC10_12入力シート!AX58</f>
        <v>0</v>
      </c>
      <c r="AY57" s="295"/>
      <c r="AZ57" s="293">
        <f>JOC10_12入力シート!AZ58</f>
        <v>0</v>
      </c>
      <c r="BA57" s="295"/>
      <c r="BB57" s="304">
        <f>JOC10_12入力シート!BB58</f>
        <v>0</v>
      </c>
      <c r="BC57" s="294"/>
      <c r="BD57" s="294">
        <f>JOC10_12入力シート!BD58</f>
        <v>0</v>
      </c>
      <c r="BE57" s="305"/>
      <c r="BF57" s="293">
        <f>JOC10_12入力シート!BF58</f>
        <v>0</v>
      </c>
      <c r="BG57" s="294"/>
      <c r="BH57" s="294">
        <f>JOC10_12入力シート!BH58</f>
        <v>0</v>
      </c>
      <c r="BI57" s="295"/>
      <c r="BJ57" s="298" t="str">
        <f>JOC10_12入力シート!BJ58</f>
        <v>A</v>
      </c>
      <c r="BK57" s="471"/>
      <c r="BL57" s="471">
        <f>JOC10_12入力シート!BL58</f>
        <v>0</v>
      </c>
      <c r="BM57" s="299"/>
      <c r="BN57" s="300">
        <f>JOC10_12入力シート!BN58</f>
        <v>0</v>
      </c>
      <c r="BO57" s="301"/>
      <c r="BP57" s="301">
        <f>JOC10_12入力シート!BP58</f>
        <v>0</v>
      </c>
      <c r="BQ57" s="302"/>
      <c r="BR57" s="290">
        <f>JOC10_12入力シート!BR58</f>
        <v>0</v>
      </c>
      <c r="BS57" s="303"/>
      <c r="BT57" s="303">
        <f>JOC10_12入力シート!BT58</f>
        <v>0</v>
      </c>
      <c r="BU57" s="292"/>
      <c r="BV57" s="6"/>
      <c r="BW57" s="6"/>
      <c r="BX57" s="6"/>
      <c r="BY57" s="6"/>
      <c r="BZ57" s="6"/>
      <c r="CA57" s="6"/>
      <c r="CB57" s="6"/>
      <c r="CC57" s="6"/>
      <c r="CD57" s="6"/>
      <c r="CE57" s="6"/>
      <c r="CF57" s="6"/>
      <c r="CG57" s="6"/>
      <c r="CH57" s="6"/>
      <c r="CI57" s="6"/>
      <c r="CJ57" s="6"/>
      <c r="CK57" s="6"/>
      <c r="CL57" s="6"/>
      <c r="CM57" s="6"/>
      <c r="CN57" s="6"/>
      <c r="CO57" s="6"/>
      <c r="CP57" s="541"/>
      <c r="CQ57" s="58">
        <v>4</v>
      </c>
      <c r="CR57" s="535" t="e">
        <f>VLOOKUP("F4",WORK!K3:L72,2,FALSE)</f>
        <v>#N/A</v>
      </c>
      <c r="CS57" s="536"/>
      <c r="CT57" s="536"/>
      <c r="CU57" s="536"/>
      <c r="CV57" s="536"/>
      <c r="CW57" s="536"/>
      <c r="CX57" s="540"/>
      <c r="CY57" s="640"/>
      <c r="CZ57" s="108">
        <v>54</v>
      </c>
      <c r="DA57" s="537" t="e">
        <f>VLOOKUP("A54",WORK!P3:Q72,2,FALSE)</f>
        <v>#N/A</v>
      </c>
      <c r="DB57" s="538"/>
      <c r="DC57" s="538"/>
      <c r="DD57" s="538"/>
      <c r="DE57" s="538"/>
      <c r="DF57" s="538"/>
      <c r="DG57" s="539"/>
    </row>
    <row r="58" spans="1:111" ht="18" customHeight="1" x14ac:dyDescent="0.2">
      <c r="A58" s="325">
        <v>34</v>
      </c>
      <c r="B58" s="326"/>
      <c r="C58" s="327">
        <f>JOC10_12入力シート!C59</f>
        <v>0</v>
      </c>
      <c r="D58" s="294"/>
      <c r="E58" s="294"/>
      <c r="F58" s="294"/>
      <c r="G58" s="328">
        <f>JOC10_12入力シート!G59</f>
        <v>0</v>
      </c>
      <c r="H58" s="294"/>
      <c r="I58" s="294"/>
      <c r="J58" s="294"/>
      <c r="K58" s="328">
        <f>JOC10_12入力シート!K59</f>
        <v>0</v>
      </c>
      <c r="L58" s="294"/>
      <c r="M58" s="294"/>
      <c r="N58" s="294"/>
      <c r="O58" s="295"/>
      <c r="P58" s="322">
        <f>JOC10_12入力シート!P59</f>
        <v>0</v>
      </c>
      <c r="Q58" s="521"/>
      <c r="R58" s="521"/>
      <c r="S58" s="521"/>
      <c r="T58" s="521"/>
      <c r="U58" s="521"/>
      <c r="V58" s="521"/>
      <c r="W58" s="330">
        <f>JOC10_12入力シート!W59</f>
        <v>0</v>
      </c>
      <c r="X58" s="527"/>
      <c r="Y58" s="527"/>
      <c r="Z58" s="527"/>
      <c r="AA58" s="527"/>
      <c r="AB58" s="527"/>
      <c r="AC58" s="527"/>
      <c r="AD58" s="527"/>
      <c r="AE58" s="528"/>
      <c r="AF58" s="322">
        <f>JOC10_12入力シート!AF59</f>
        <v>0</v>
      </c>
      <c r="AG58" s="521"/>
      <c r="AH58" s="521"/>
      <c r="AI58" s="521"/>
      <c r="AJ58" s="521"/>
      <c r="AK58" s="521"/>
      <c r="AL58" s="521"/>
      <c r="AM58" s="521"/>
      <c r="AN58" s="529"/>
      <c r="AO58" s="333">
        <f>JOC10_12入力シート!AO59</f>
        <v>0</v>
      </c>
      <c r="AP58" s="295"/>
      <c r="AQ58" s="327">
        <f>JOC10_12入力シート!AQ59</f>
        <v>0</v>
      </c>
      <c r="AR58" s="294"/>
      <c r="AS58" s="294"/>
      <c r="AT58" s="328">
        <f>JOC10_12入力シート!AT59</f>
        <v>0</v>
      </c>
      <c r="AU58" s="294"/>
      <c r="AV58" s="328">
        <f>JOC10_12入力シート!AV59</f>
        <v>0</v>
      </c>
      <c r="AW58" s="295"/>
      <c r="AX58" s="333">
        <f>JOC10_12入力シート!AX59</f>
        <v>0</v>
      </c>
      <c r="AY58" s="295"/>
      <c r="AZ58" s="293">
        <f>JOC10_12入力シート!AZ59</f>
        <v>0</v>
      </c>
      <c r="BA58" s="295"/>
      <c r="BB58" s="304">
        <f>JOC10_12入力シート!BB59</f>
        <v>0</v>
      </c>
      <c r="BC58" s="294"/>
      <c r="BD58" s="294">
        <f>JOC10_12入力シート!BD59</f>
        <v>0</v>
      </c>
      <c r="BE58" s="305"/>
      <c r="BF58" s="293">
        <f>JOC10_12入力シート!BF59</f>
        <v>0</v>
      </c>
      <c r="BG58" s="294"/>
      <c r="BH58" s="294">
        <f>JOC10_12入力シート!BH59</f>
        <v>0</v>
      </c>
      <c r="BI58" s="295"/>
      <c r="BJ58" s="298" t="str">
        <f>JOC10_12入力シート!BJ59</f>
        <v>A</v>
      </c>
      <c r="BK58" s="471"/>
      <c r="BL58" s="471">
        <f>JOC10_12入力シート!BL59</f>
        <v>0</v>
      </c>
      <c r="BM58" s="299"/>
      <c r="BN58" s="300">
        <f>JOC10_12入力シート!BN59</f>
        <v>0</v>
      </c>
      <c r="BO58" s="301"/>
      <c r="BP58" s="301">
        <f>JOC10_12入力シート!BP59</f>
        <v>0</v>
      </c>
      <c r="BQ58" s="302"/>
      <c r="BR58" s="290">
        <f>JOC10_12入力シート!BR59</f>
        <v>0</v>
      </c>
      <c r="BS58" s="303"/>
      <c r="BT58" s="303">
        <f>JOC10_12入力シート!BT59</f>
        <v>0</v>
      </c>
      <c r="BU58" s="292"/>
      <c r="BV58" s="6"/>
      <c r="BW58" s="6"/>
      <c r="BX58" s="6"/>
      <c r="BY58" s="6"/>
      <c r="BZ58" s="6"/>
      <c r="CA58" s="6"/>
      <c r="CB58" s="6"/>
      <c r="CC58" s="6"/>
      <c r="CD58" s="6"/>
      <c r="CE58" s="6"/>
      <c r="CF58" s="6"/>
      <c r="CG58" s="6"/>
      <c r="CH58" s="6"/>
      <c r="CI58" s="6"/>
      <c r="CJ58" s="6"/>
      <c r="CK58" s="6"/>
      <c r="CL58" s="6"/>
      <c r="CM58" s="6"/>
      <c r="CN58" s="6"/>
      <c r="CO58" s="6"/>
      <c r="CP58" s="541"/>
      <c r="CQ58" s="58">
        <v>5</v>
      </c>
      <c r="CR58" s="535" t="e">
        <f>VLOOKUP("F5",WORK!K3:L72,2,FALSE)</f>
        <v>#N/A</v>
      </c>
      <c r="CS58" s="536"/>
      <c r="CT58" s="536"/>
      <c r="CU58" s="536"/>
      <c r="CV58" s="536"/>
      <c r="CW58" s="536"/>
      <c r="CX58" s="536"/>
      <c r="CY58" s="640"/>
      <c r="CZ58" s="108">
        <v>55</v>
      </c>
      <c r="DA58" s="537" t="e">
        <f>VLOOKUP("A55",WORK!P3:Q72,2,FALSE)</f>
        <v>#N/A</v>
      </c>
      <c r="DB58" s="538"/>
      <c r="DC58" s="538"/>
      <c r="DD58" s="538"/>
      <c r="DE58" s="538"/>
      <c r="DF58" s="538"/>
      <c r="DG58" s="539"/>
    </row>
    <row r="59" spans="1:111" ht="18" customHeight="1" x14ac:dyDescent="0.2">
      <c r="A59" s="325">
        <v>35</v>
      </c>
      <c r="B59" s="326"/>
      <c r="C59" s="327">
        <f>JOC10_12入力シート!C60</f>
        <v>0</v>
      </c>
      <c r="D59" s="294"/>
      <c r="E59" s="294"/>
      <c r="F59" s="294"/>
      <c r="G59" s="328">
        <f>JOC10_12入力シート!G60</f>
        <v>0</v>
      </c>
      <c r="H59" s="294"/>
      <c r="I59" s="294"/>
      <c r="J59" s="294"/>
      <c r="K59" s="328">
        <f>JOC10_12入力シート!K60</f>
        <v>0</v>
      </c>
      <c r="L59" s="294"/>
      <c r="M59" s="294"/>
      <c r="N59" s="294"/>
      <c r="O59" s="295"/>
      <c r="P59" s="322">
        <f>JOC10_12入力シート!P60</f>
        <v>0</v>
      </c>
      <c r="Q59" s="521"/>
      <c r="R59" s="521"/>
      <c r="S59" s="521"/>
      <c r="T59" s="521"/>
      <c r="U59" s="521"/>
      <c r="V59" s="521"/>
      <c r="W59" s="330">
        <f>JOC10_12入力シート!W60</f>
        <v>0</v>
      </c>
      <c r="X59" s="527"/>
      <c r="Y59" s="527"/>
      <c r="Z59" s="527"/>
      <c r="AA59" s="527"/>
      <c r="AB59" s="527"/>
      <c r="AC59" s="527"/>
      <c r="AD59" s="527"/>
      <c r="AE59" s="528"/>
      <c r="AF59" s="322">
        <f>JOC10_12入力シート!AF60</f>
        <v>0</v>
      </c>
      <c r="AG59" s="521"/>
      <c r="AH59" s="521"/>
      <c r="AI59" s="521"/>
      <c r="AJ59" s="521"/>
      <c r="AK59" s="521"/>
      <c r="AL59" s="521"/>
      <c r="AM59" s="521"/>
      <c r="AN59" s="529"/>
      <c r="AO59" s="333">
        <f>JOC10_12入力シート!AO60</f>
        <v>0</v>
      </c>
      <c r="AP59" s="295"/>
      <c r="AQ59" s="327">
        <f>JOC10_12入力シート!AQ60</f>
        <v>0</v>
      </c>
      <c r="AR59" s="294"/>
      <c r="AS59" s="294"/>
      <c r="AT59" s="328">
        <f>JOC10_12入力シート!AT60</f>
        <v>0</v>
      </c>
      <c r="AU59" s="294"/>
      <c r="AV59" s="328">
        <f>JOC10_12入力シート!AV60</f>
        <v>0</v>
      </c>
      <c r="AW59" s="295"/>
      <c r="AX59" s="333">
        <f>JOC10_12入力シート!AX60</f>
        <v>0</v>
      </c>
      <c r="AY59" s="295"/>
      <c r="AZ59" s="293">
        <f>JOC10_12入力シート!AZ60</f>
        <v>0</v>
      </c>
      <c r="BA59" s="295"/>
      <c r="BB59" s="304">
        <f>JOC10_12入力シート!BB60</f>
        <v>0</v>
      </c>
      <c r="BC59" s="294"/>
      <c r="BD59" s="294">
        <f>JOC10_12入力シート!BD60</f>
        <v>0</v>
      </c>
      <c r="BE59" s="305"/>
      <c r="BF59" s="293">
        <f>JOC10_12入力シート!BF60</f>
        <v>0</v>
      </c>
      <c r="BG59" s="294"/>
      <c r="BH59" s="294">
        <f>JOC10_12入力シート!BH60</f>
        <v>0</v>
      </c>
      <c r="BI59" s="295"/>
      <c r="BJ59" s="298" t="str">
        <f>JOC10_12入力シート!BJ60</f>
        <v>A</v>
      </c>
      <c r="BK59" s="471"/>
      <c r="BL59" s="471">
        <f>JOC10_12入力シート!BL60</f>
        <v>0</v>
      </c>
      <c r="BM59" s="299"/>
      <c r="BN59" s="300">
        <f>JOC10_12入力シート!BN60</f>
        <v>0</v>
      </c>
      <c r="BO59" s="301"/>
      <c r="BP59" s="301">
        <f>JOC10_12入力シート!BP60</f>
        <v>0</v>
      </c>
      <c r="BQ59" s="302"/>
      <c r="BR59" s="290">
        <f>JOC10_12入力シート!BR60</f>
        <v>0</v>
      </c>
      <c r="BS59" s="303"/>
      <c r="BT59" s="303">
        <f>JOC10_12入力シート!BT60</f>
        <v>0</v>
      </c>
      <c r="BU59" s="292"/>
      <c r="BV59" s="6"/>
      <c r="BW59" s="6"/>
      <c r="BX59" s="6"/>
      <c r="BY59" s="6"/>
      <c r="BZ59" s="6"/>
      <c r="CA59" s="6"/>
      <c r="CB59" s="6"/>
      <c r="CC59" s="6"/>
      <c r="CD59" s="6"/>
      <c r="CE59" s="6"/>
      <c r="CF59" s="6"/>
      <c r="CG59" s="6"/>
      <c r="CH59" s="6"/>
      <c r="CI59" s="6"/>
      <c r="CJ59" s="6"/>
      <c r="CK59" s="6"/>
      <c r="CL59" s="6"/>
      <c r="CM59" s="6"/>
      <c r="CN59" s="6"/>
      <c r="CO59" s="6"/>
      <c r="CP59" s="541"/>
      <c r="CQ59" s="58">
        <v>6</v>
      </c>
      <c r="CR59" s="535" t="e">
        <f>VLOOKUP("F6",WORK!K3:L72,2,FALSE)</f>
        <v>#N/A</v>
      </c>
      <c r="CS59" s="536"/>
      <c r="CT59" s="536"/>
      <c r="CU59" s="536"/>
      <c r="CV59" s="536"/>
      <c r="CW59" s="536"/>
      <c r="CX59" s="536"/>
      <c r="CY59" s="640"/>
      <c r="CZ59" s="108">
        <v>56</v>
      </c>
      <c r="DA59" s="537" t="e">
        <f>VLOOKUP("A56",WORK!P3:Q72,2,FALSE)</f>
        <v>#N/A</v>
      </c>
      <c r="DB59" s="538"/>
      <c r="DC59" s="538"/>
      <c r="DD59" s="538"/>
      <c r="DE59" s="538"/>
      <c r="DF59" s="538"/>
      <c r="DG59" s="539"/>
    </row>
    <row r="60" spans="1:111" ht="18" customHeight="1" x14ac:dyDescent="0.2">
      <c r="A60" s="325">
        <v>36</v>
      </c>
      <c r="B60" s="326"/>
      <c r="C60" s="327">
        <f>JOC10_12入力シート!C61</f>
        <v>0</v>
      </c>
      <c r="D60" s="294"/>
      <c r="E60" s="294"/>
      <c r="F60" s="294"/>
      <c r="G60" s="328">
        <f>JOC10_12入力シート!G61</f>
        <v>0</v>
      </c>
      <c r="H60" s="294"/>
      <c r="I60" s="294"/>
      <c r="J60" s="294"/>
      <c r="K60" s="328">
        <f>JOC10_12入力シート!K61</f>
        <v>0</v>
      </c>
      <c r="L60" s="294"/>
      <c r="M60" s="294"/>
      <c r="N60" s="294"/>
      <c r="O60" s="295"/>
      <c r="P60" s="322">
        <f>JOC10_12入力シート!P61</f>
        <v>0</v>
      </c>
      <c r="Q60" s="521"/>
      <c r="R60" s="521"/>
      <c r="S60" s="521"/>
      <c r="T60" s="521"/>
      <c r="U60" s="521"/>
      <c r="V60" s="521"/>
      <c r="W60" s="330">
        <f>JOC10_12入力シート!W61</f>
        <v>0</v>
      </c>
      <c r="X60" s="527"/>
      <c r="Y60" s="527"/>
      <c r="Z60" s="527"/>
      <c r="AA60" s="527"/>
      <c r="AB60" s="527"/>
      <c r="AC60" s="527"/>
      <c r="AD60" s="527"/>
      <c r="AE60" s="528"/>
      <c r="AF60" s="322">
        <f>JOC10_12入力シート!AF61</f>
        <v>0</v>
      </c>
      <c r="AG60" s="521"/>
      <c r="AH60" s="521"/>
      <c r="AI60" s="521"/>
      <c r="AJ60" s="521"/>
      <c r="AK60" s="521"/>
      <c r="AL60" s="521"/>
      <c r="AM60" s="521"/>
      <c r="AN60" s="529"/>
      <c r="AO60" s="333">
        <f>JOC10_12入力シート!AO61</f>
        <v>0</v>
      </c>
      <c r="AP60" s="295"/>
      <c r="AQ60" s="327">
        <f>JOC10_12入力シート!AQ61</f>
        <v>0</v>
      </c>
      <c r="AR60" s="294"/>
      <c r="AS60" s="294"/>
      <c r="AT60" s="328">
        <f>JOC10_12入力シート!AT61</f>
        <v>0</v>
      </c>
      <c r="AU60" s="294"/>
      <c r="AV60" s="328">
        <f>JOC10_12入力シート!AV61</f>
        <v>0</v>
      </c>
      <c r="AW60" s="295"/>
      <c r="AX60" s="333">
        <f>JOC10_12入力シート!AX61</f>
        <v>0</v>
      </c>
      <c r="AY60" s="295"/>
      <c r="AZ60" s="293">
        <f>JOC10_12入力シート!AZ61</f>
        <v>0</v>
      </c>
      <c r="BA60" s="295"/>
      <c r="BB60" s="304">
        <f>JOC10_12入力シート!BB61</f>
        <v>0</v>
      </c>
      <c r="BC60" s="294"/>
      <c r="BD60" s="294">
        <f>JOC10_12入力シート!BD61</f>
        <v>0</v>
      </c>
      <c r="BE60" s="305"/>
      <c r="BF60" s="293">
        <f>JOC10_12入力シート!BF61</f>
        <v>0</v>
      </c>
      <c r="BG60" s="294"/>
      <c r="BH60" s="294">
        <f>JOC10_12入力シート!BH61</f>
        <v>0</v>
      </c>
      <c r="BI60" s="295"/>
      <c r="BJ60" s="298" t="str">
        <f>JOC10_12入力シート!BJ61</f>
        <v>A</v>
      </c>
      <c r="BK60" s="471"/>
      <c r="BL60" s="471">
        <f>JOC10_12入力シート!BL61</f>
        <v>0</v>
      </c>
      <c r="BM60" s="299"/>
      <c r="BN60" s="300">
        <f>JOC10_12入力シート!BN61</f>
        <v>0</v>
      </c>
      <c r="BO60" s="301"/>
      <c r="BP60" s="301">
        <f>JOC10_12入力シート!BP61</f>
        <v>0</v>
      </c>
      <c r="BQ60" s="302"/>
      <c r="BR60" s="290">
        <f>JOC10_12入力シート!BR61</f>
        <v>0</v>
      </c>
      <c r="BS60" s="303"/>
      <c r="BT60" s="303">
        <f>JOC10_12入力シート!BT61</f>
        <v>0</v>
      </c>
      <c r="BU60" s="292"/>
      <c r="BV60" s="6"/>
      <c r="BW60" s="6"/>
      <c r="BX60" s="6"/>
      <c r="BY60" s="6"/>
      <c r="BZ60" s="6"/>
      <c r="CA60" s="6"/>
      <c r="CB60" s="6"/>
      <c r="CC60" s="6"/>
      <c r="CD60" s="6"/>
      <c r="CE60" s="6"/>
      <c r="CF60" s="6"/>
      <c r="CG60" s="6"/>
      <c r="CH60" s="6"/>
      <c r="CI60" s="6"/>
      <c r="CJ60" s="6"/>
      <c r="CK60" s="6"/>
      <c r="CL60" s="6"/>
      <c r="CM60" s="6"/>
      <c r="CN60" s="6"/>
      <c r="CO60" s="6"/>
      <c r="CP60" s="541"/>
      <c r="CQ60" s="58">
        <v>7</v>
      </c>
      <c r="CR60" s="535" t="e">
        <f>VLOOKUP("F7",WORK!K3:L72,2,FALSE)</f>
        <v>#N/A</v>
      </c>
      <c r="CS60" s="536"/>
      <c r="CT60" s="536"/>
      <c r="CU60" s="536"/>
      <c r="CV60" s="536"/>
      <c r="CW60" s="536"/>
      <c r="CX60" s="536"/>
      <c r="CY60" s="640"/>
      <c r="CZ60" s="108">
        <v>57</v>
      </c>
      <c r="DA60" s="537" t="e">
        <f>VLOOKUP("A57",WORK!P3:Q72,2,FALSE)</f>
        <v>#N/A</v>
      </c>
      <c r="DB60" s="538"/>
      <c r="DC60" s="538"/>
      <c r="DD60" s="538"/>
      <c r="DE60" s="538"/>
      <c r="DF60" s="538"/>
      <c r="DG60" s="539"/>
    </row>
    <row r="61" spans="1:111" ht="18" customHeight="1" x14ac:dyDescent="0.2">
      <c r="A61" s="325">
        <v>37</v>
      </c>
      <c r="B61" s="326"/>
      <c r="C61" s="327">
        <f>JOC10_12入力シート!C62</f>
        <v>0</v>
      </c>
      <c r="D61" s="294"/>
      <c r="E61" s="294"/>
      <c r="F61" s="294"/>
      <c r="G61" s="328">
        <f>JOC10_12入力シート!G62</f>
        <v>0</v>
      </c>
      <c r="H61" s="294"/>
      <c r="I61" s="294"/>
      <c r="J61" s="294"/>
      <c r="K61" s="328">
        <f>JOC10_12入力シート!K62</f>
        <v>0</v>
      </c>
      <c r="L61" s="294"/>
      <c r="M61" s="294"/>
      <c r="N61" s="294"/>
      <c r="O61" s="295"/>
      <c r="P61" s="322">
        <f>JOC10_12入力シート!P62</f>
        <v>0</v>
      </c>
      <c r="Q61" s="521"/>
      <c r="R61" s="521"/>
      <c r="S61" s="521"/>
      <c r="T61" s="521"/>
      <c r="U61" s="521"/>
      <c r="V61" s="521"/>
      <c r="W61" s="330">
        <f>JOC10_12入力シート!W62</f>
        <v>0</v>
      </c>
      <c r="X61" s="527"/>
      <c r="Y61" s="527"/>
      <c r="Z61" s="527"/>
      <c r="AA61" s="527"/>
      <c r="AB61" s="527"/>
      <c r="AC61" s="527"/>
      <c r="AD61" s="527"/>
      <c r="AE61" s="528"/>
      <c r="AF61" s="322">
        <f>JOC10_12入力シート!AF62</f>
        <v>0</v>
      </c>
      <c r="AG61" s="521"/>
      <c r="AH61" s="521"/>
      <c r="AI61" s="521"/>
      <c r="AJ61" s="521"/>
      <c r="AK61" s="521"/>
      <c r="AL61" s="521"/>
      <c r="AM61" s="521"/>
      <c r="AN61" s="529"/>
      <c r="AO61" s="333">
        <f>JOC10_12入力シート!AO62</f>
        <v>0</v>
      </c>
      <c r="AP61" s="295"/>
      <c r="AQ61" s="327">
        <f>JOC10_12入力シート!AQ62</f>
        <v>0</v>
      </c>
      <c r="AR61" s="294"/>
      <c r="AS61" s="294"/>
      <c r="AT61" s="328">
        <f>JOC10_12入力シート!AT62</f>
        <v>0</v>
      </c>
      <c r="AU61" s="294"/>
      <c r="AV61" s="328">
        <f>JOC10_12入力シート!AV62</f>
        <v>0</v>
      </c>
      <c r="AW61" s="295"/>
      <c r="AX61" s="333">
        <f>JOC10_12入力シート!AX62</f>
        <v>0</v>
      </c>
      <c r="AY61" s="295"/>
      <c r="AZ61" s="293">
        <f>JOC10_12入力シート!AZ62</f>
        <v>0</v>
      </c>
      <c r="BA61" s="295"/>
      <c r="BB61" s="304">
        <f>JOC10_12入力シート!BB62</f>
        <v>0</v>
      </c>
      <c r="BC61" s="294"/>
      <c r="BD61" s="294">
        <f>JOC10_12入力シート!BD62</f>
        <v>0</v>
      </c>
      <c r="BE61" s="305"/>
      <c r="BF61" s="293">
        <f>JOC10_12入力シート!BF62</f>
        <v>0</v>
      </c>
      <c r="BG61" s="294"/>
      <c r="BH61" s="294">
        <f>JOC10_12入力シート!BH62</f>
        <v>0</v>
      </c>
      <c r="BI61" s="295"/>
      <c r="BJ61" s="298" t="str">
        <f>JOC10_12入力シート!BJ62</f>
        <v>A</v>
      </c>
      <c r="BK61" s="471"/>
      <c r="BL61" s="471">
        <f>JOC10_12入力シート!BL62</f>
        <v>0</v>
      </c>
      <c r="BM61" s="299"/>
      <c r="BN61" s="300">
        <f>JOC10_12入力シート!BN62</f>
        <v>0</v>
      </c>
      <c r="BO61" s="301"/>
      <c r="BP61" s="301">
        <f>JOC10_12入力シート!BP62</f>
        <v>0</v>
      </c>
      <c r="BQ61" s="302"/>
      <c r="BR61" s="290">
        <f>JOC10_12入力シート!BR62</f>
        <v>0</v>
      </c>
      <c r="BS61" s="303"/>
      <c r="BT61" s="303">
        <f>JOC10_12入力シート!BT62</f>
        <v>0</v>
      </c>
      <c r="BU61" s="292"/>
      <c r="BV61" s="6"/>
      <c r="BW61" s="6"/>
      <c r="BX61" s="6"/>
      <c r="BY61" s="6"/>
      <c r="BZ61" s="6"/>
      <c r="CA61" s="6"/>
      <c r="CB61" s="6"/>
      <c r="CC61" s="6"/>
      <c r="CD61" s="6"/>
      <c r="CE61" s="6"/>
      <c r="CF61" s="6"/>
      <c r="CG61" s="6"/>
      <c r="CH61" s="6"/>
      <c r="CI61" s="6"/>
      <c r="CJ61" s="6"/>
      <c r="CK61" s="6"/>
      <c r="CL61" s="6"/>
      <c r="CM61" s="6"/>
      <c r="CN61" s="6"/>
      <c r="CO61" s="6"/>
      <c r="CP61" s="541"/>
      <c r="CQ61" s="58">
        <v>8</v>
      </c>
      <c r="CR61" s="535" t="e">
        <f>VLOOKUP("F8",WORK!K3:L72,2,FALSE)</f>
        <v>#N/A</v>
      </c>
      <c r="CS61" s="536"/>
      <c r="CT61" s="536"/>
      <c r="CU61" s="536"/>
      <c r="CV61" s="536"/>
      <c r="CW61" s="536"/>
      <c r="CX61" s="536"/>
      <c r="CY61" s="640"/>
      <c r="CZ61" s="108">
        <v>58</v>
      </c>
      <c r="DA61" s="537" t="e">
        <f>VLOOKUP("A58",WORK!P3:Q72,2,FALSE)</f>
        <v>#N/A</v>
      </c>
      <c r="DB61" s="538"/>
      <c r="DC61" s="538"/>
      <c r="DD61" s="538"/>
      <c r="DE61" s="538"/>
      <c r="DF61" s="538"/>
      <c r="DG61" s="539"/>
    </row>
    <row r="62" spans="1:111" ht="18" customHeight="1" x14ac:dyDescent="0.2">
      <c r="A62" s="325">
        <v>38</v>
      </c>
      <c r="B62" s="326"/>
      <c r="C62" s="327">
        <f>JOC10_12入力シート!C63</f>
        <v>0</v>
      </c>
      <c r="D62" s="294"/>
      <c r="E62" s="294"/>
      <c r="F62" s="294"/>
      <c r="G62" s="328">
        <f>JOC10_12入力シート!G63</f>
        <v>0</v>
      </c>
      <c r="H62" s="294"/>
      <c r="I62" s="294"/>
      <c r="J62" s="294"/>
      <c r="K62" s="328">
        <f>JOC10_12入力シート!K63</f>
        <v>0</v>
      </c>
      <c r="L62" s="294"/>
      <c r="M62" s="294"/>
      <c r="N62" s="294"/>
      <c r="O62" s="295"/>
      <c r="P62" s="322">
        <f>JOC10_12入力シート!P63</f>
        <v>0</v>
      </c>
      <c r="Q62" s="521"/>
      <c r="R62" s="521"/>
      <c r="S62" s="521"/>
      <c r="T62" s="521"/>
      <c r="U62" s="521"/>
      <c r="V62" s="521"/>
      <c r="W62" s="330">
        <f>JOC10_12入力シート!W63</f>
        <v>0</v>
      </c>
      <c r="X62" s="527"/>
      <c r="Y62" s="527"/>
      <c r="Z62" s="527"/>
      <c r="AA62" s="527"/>
      <c r="AB62" s="527"/>
      <c r="AC62" s="527"/>
      <c r="AD62" s="527"/>
      <c r="AE62" s="528"/>
      <c r="AF62" s="322">
        <f>JOC10_12入力シート!AF63</f>
        <v>0</v>
      </c>
      <c r="AG62" s="521"/>
      <c r="AH62" s="521"/>
      <c r="AI62" s="521"/>
      <c r="AJ62" s="521"/>
      <c r="AK62" s="521"/>
      <c r="AL62" s="521"/>
      <c r="AM62" s="521"/>
      <c r="AN62" s="529"/>
      <c r="AO62" s="333">
        <f>JOC10_12入力シート!AO63</f>
        <v>0</v>
      </c>
      <c r="AP62" s="295"/>
      <c r="AQ62" s="327">
        <f>JOC10_12入力シート!AQ63</f>
        <v>0</v>
      </c>
      <c r="AR62" s="294"/>
      <c r="AS62" s="294"/>
      <c r="AT62" s="328">
        <f>JOC10_12入力シート!AT63</f>
        <v>0</v>
      </c>
      <c r="AU62" s="294"/>
      <c r="AV62" s="328">
        <f>JOC10_12入力シート!AV63</f>
        <v>0</v>
      </c>
      <c r="AW62" s="295"/>
      <c r="AX62" s="333">
        <f>JOC10_12入力シート!AX63</f>
        <v>0</v>
      </c>
      <c r="AY62" s="295"/>
      <c r="AZ62" s="293">
        <f>JOC10_12入力シート!AZ63</f>
        <v>0</v>
      </c>
      <c r="BA62" s="295"/>
      <c r="BB62" s="304">
        <f>JOC10_12入力シート!BB63</f>
        <v>0</v>
      </c>
      <c r="BC62" s="294"/>
      <c r="BD62" s="294">
        <f>JOC10_12入力シート!BD63</f>
        <v>0</v>
      </c>
      <c r="BE62" s="305"/>
      <c r="BF62" s="293">
        <f>JOC10_12入力シート!BF63</f>
        <v>0</v>
      </c>
      <c r="BG62" s="294"/>
      <c r="BH62" s="294">
        <f>JOC10_12入力シート!BH63</f>
        <v>0</v>
      </c>
      <c r="BI62" s="295"/>
      <c r="BJ62" s="298" t="str">
        <f>JOC10_12入力シート!BJ63</f>
        <v>A</v>
      </c>
      <c r="BK62" s="471"/>
      <c r="BL62" s="471">
        <f>JOC10_12入力シート!BL63</f>
        <v>0</v>
      </c>
      <c r="BM62" s="299"/>
      <c r="BN62" s="300">
        <f>JOC10_12入力シート!BN63</f>
        <v>0</v>
      </c>
      <c r="BO62" s="301"/>
      <c r="BP62" s="301">
        <f>JOC10_12入力シート!BP63</f>
        <v>0</v>
      </c>
      <c r="BQ62" s="302"/>
      <c r="BR62" s="290">
        <f>JOC10_12入力シート!BR63</f>
        <v>0</v>
      </c>
      <c r="BS62" s="303"/>
      <c r="BT62" s="303">
        <f>JOC10_12入力シート!BT63</f>
        <v>0</v>
      </c>
      <c r="BU62" s="292"/>
      <c r="BV62" s="6"/>
      <c r="BW62" s="6"/>
      <c r="BX62" s="6"/>
      <c r="BY62" s="6"/>
      <c r="BZ62" s="6"/>
      <c r="CA62" s="6"/>
      <c r="CB62" s="6"/>
      <c r="CC62" s="6"/>
      <c r="CD62" s="6"/>
      <c r="CE62" s="6"/>
      <c r="CF62" s="6"/>
      <c r="CG62" s="6"/>
      <c r="CH62" s="6"/>
      <c r="CI62" s="6"/>
      <c r="CJ62" s="6"/>
      <c r="CK62" s="6"/>
      <c r="CL62" s="6"/>
      <c r="CM62" s="6"/>
      <c r="CN62" s="6"/>
      <c r="CO62" s="6"/>
      <c r="CP62" s="541"/>
      <c r="CQ62" s="61" t="s">
        <v>171</v>
      </c>
      <c r="CR62" s="535" t="e">
        <f>VLOOKUP("FR1",WORK!K3:L72,2,FALSE)</f>
        <v>#N/A</v>
      </c>
      <c r="CS62" s="536"/>
      <c r="CT62" s="536"/>
      <c r="CU62" s="536"/>
      <c r="CV62" s="536"/>
      <c r="CW62" s="536"/>
      <c r="CX62" s="536"/>
      <c r="CY62" s="640"/>
      <c r="CZ62" s="108">
        <v>59</v>
      </c>
      <c r="DA62" s="537" t="e">
        <f>VLOOKUP("A59",WORK!P3:Q72,2,FALSE)</f>
        <v>#N/A</v>
      </c>
      <c r="DB62" s="538"/>
      <c r="DC62" s="538"/>
      <c r="DD62" s="538"/>
      <c r="DE62" s="538"/>
      <c r="DF62" s="538"/>
      <c r="DG62" s="539"/>
    </row>
    <row r="63" spans="1:111" ht="18" customHeight="1" x14ac:dyDescent="0.2">
      <c r="A63" s="325">
        <v>39</v>
      </c>
      <c r="B63" s="326"/>
      <c r="C63" s="327">
        <f>JOC10_12入力シート!C64</f>
        <v>0</v>
      </c>
      <c r="D63" s="294"/>
      <c r="E63" s="294"/>
      <c r="F63" s="294"/>
      <c r="G63" s="328">
        <f>JOC10_12入力シート!G64</f>
        <v>0</v>
      </c>
      <c r="H63" s="294"/>
      <c r="I63" s="294"/>
      <c r="J63" s="294"/>
      <c r="K63" s="328">
        <f>JOC10_12入力シート!K64</f>
        <v>0</v>
      </c>
      <c r="L63" s="294"/>
      <c r="M63" s="294"/>
      <c r="N63" s="294"/>
      <c r="O63" s="295"/>
      <c r="P63" s="322">
        <f>JOC10_12入力シート!P64</f>
        <v>0</v>
      </c>
      <c r="Q63" s="521"/>
      <c r="R63" s="521"/>
      <c r="S63" s="521"/>
      <c r="T63" s="521"/>
      <c r="U63" s="521"/>
      <c r="V63" s="521"/>
      <c r="W63" s="330">
        <f>JOC10_12入力シート!W64</f>
        <v>0</v>
      </c>
      <c r="X63" s="527"/>
      <c r="Y63" s="527"/>
      <c r="Z63" s="527"/>
      <c r="AA63" s="527"/>
      <c r="AB63" s="527"/>
      <c r="AC63" s="527"/>
      <c r="AD63" s="527"/>
      <c r="AE63" s="528"/>
      <c r="AF63" s="322">
        <f>JOC10_12入力シート!AF64</f>
        <v>0</v>
      </c>
      <c r="AG63" s="521"/>
      <c r="AH63" s="521"/>
      <c r="AI63" s="521"/>
      <c r="AJ63" s="521"/>
      <c r="AK63" s="521"/>
      <c r="AL63" s="521"/>
      <c r="AM63" s="521"/>
      <c r="AN63" s="529"/>
      <c r="AO63" s="333">
        <f>JOC10_12入力シート!AO64</f>
        <v>0</v>
      </c>
      <c r="AP63" s="295"/>
      <c r="AQ63" s="327">
        <f>JOC10_12入力シート!AQ64</f>
        <v>0</v>
      </c>
      <c r="AR63" s="294"/>
      <c r="AS63" s="294"/>
      <c r="AT63" s="328">
        <f>JOC10_12入力シート!AT64</f>
        <v>0</v>
      </c>
      <c r="AU63" s="294"/>
      <c r="AV63" s="328">
        <f>JOC10_12入力シート!AV64</f>
        <v>0</v>
      </c>
      <c r="AW63" s="295"/>
      <c r="AX63" s="333">
        <f>JOC10_12入力シート!AX64</f>
        <v>0</v>
      </c>
      <c r="AY63" s="295"/>
      <c r="AZ63" s="293">
        <f>JOC10_12入力シート!AZ64</f>
        <v>0</v>
      </c>
      <c r="BA63" s="295"/>
      <c r="BB63" s="304">
        <f>JOC10_12入力シート!BB64</f>
        <v>0</v>
      </c>
      <c r="BC63" s="294"/>
      <c r="BD63" s="294">
        <f>JOC10_12入力シート!BD64</f>
        <v>0</v>
      </c>
      <c r="BE63" s="305"/>
      <c r="BF63" s="293">
        <f>JOC10_12入力シート!BF64</f>
        <v>0</v>
      </c>
      <c r="BG63" s="294"/>
      <c r="BH63" s="294">
        <f>JOC10_12入力シート!BH64</f>
        <v>0</v>
      </c>
      <c r="BI63" s="295"/>
      <c r="BJ63" s="298" t="str">
        <f>JOC10_12入力シート!BJ64</f>
        <v>A</v>
      </c>
      <c r="BK63" s="471"/>
      <c r="BL63" s="471">
        <f>JOC10_12入力シート!BL64</f>
        <v>0</v>
      </c>
      <c r="BM63" s="299"/>
      <c r="BN63" s="300">
        <f>JOC10_12入力シート!BN64</f>
        <v>0</v>
      </c>
      <c r="BO63" s="301"/>
      <c r="BP63" s="301">
        <f>JOC10_12入力シート!BP64</f>
        <v>0</v>
      </c>
      <c r="BQ63" s="302"/>
      <c r="BR63" s="290">
        <f>JOC10_12入力シート!BR64</f>
        <v>0</v>
      </c>
      <c r="BS63" s="303"/>
      <c r="BT63" s="303">
        <f>JOC10_12入力シート!BT64</f>
        <v>0</v>
      </c>
      <c r="BU63" s="292"/>
      <c r="BV63" s="6"/>
      <c r="BW63" s="6"/>
      <c r="BX63" s="6"/>
      <c r="BY63" s="6"/>
      <c r="BZ63" s="6"/>
      <c r="CA63" s="6"/>
      <c r="CB63" s="6"/>
      <c r="CC63" s="6"/>
      <c r="CD63" s="6"/>
      <c r="CE63" s="6"/>
      <c r="CF63" s="6"/>
      <c r="CG63" s="6"/>
      <c r="CH63" s="6"/>
      <c r="CI63" s="6"/>
      <c r="CJ63" s="6"/>
      <c r="CK63" s="6"/>
      <c r="CL63" s="6"/>
      <c r="CM63" s="6"/>
      <c r="CN63" s="6"/>
      <c r="CO63" s="6"/>
      <c r="CP63" s="547"/>
      <c r="CQ63" s="61" t="s">
        <v>172</v>
      </c>
      <c r="CR63" s="535" t="e">
        <f>VLOOKUP("FR2",WORK!K3:L72,2,FALSE)</f>
        <v>#N/A</v>
      </c>
      <c r="CS63" s="536"/>
      <c r="CT63" s="536"/>
      <c r="CU63" s="536"/>
      <c r="CV63" s="536"/>
      <c r="CW63" s="536"/>
      <c r="CX63" s="536"/>
      <c r="CY63" s="640"/>
      <c r="CZ63" s="108">
        <v>60</v>
      </c>
      <c r="DA63" s="537" t="e">
        <f>VLOOKUP("A60",WORK!P3:Q72,2,FALSE)</f>
        <v>#N/A</v>
      </c>
      <c r="DB63" s="538"/>
      <c r="DC63" s="538"/>
      <c r="DD63" s="538"/>
      <c r="DE63" s="538"/>
      <c r="DF63" s="538"/>
      <c r="DG63" s="539"/>
    </row>
    <row r="64" spans="1:111" ht="18" customHeight="1" x14ac:dyDescent="0.2">
      <c r="A64" s="325">
        <v>40</v>
      </c>
      <c r="B64" s="326"/>
      <c r="C64" s="327">
        <f>JOC10_12入力シート!C65</f>
        <v>0</v>
      </c>
      <c r="D64" s="294"/>
      <c r="E64" s="294"/>
      <c r="F64" s="294"/>
      <c r="G64" s="328">
        <f>JOC10_12入力シート!G65</f>
        <v>0</v>
      </c>
      <c r="H64" s="294"/>
      <c r="I64" s="294"/>
      <c r="J64" s="294"/>
      <c r="K64" s="328">
        <f>JOC10_12入力シート!K65</f>
        <v>0</v>
      </c>
      <c r="L64" s="294"/>
      <c r="M64" s="294"/>
      <c r="N64" s="294"/>
      <c r="O64" s="295"/>
      <c r="P64" s="322">
        <f>JOC10_12入力シート!P65</f>
        <v>0</v>
      </c>
      <c r="Q64" s="521"/>
      <c r="R64" s="521"/>
      <c r="S64" s="521"/>
      <c r="T64" s="521"/>
      <c r="U64" s="521"/>
      <c r="V64" s="521"/>
      <c r="W64" s="330">
        <f>JOC10_12入力シート!W65</f>
        <v>0</v>
      </c>
      <c r="X64" s="527"/>
      <c r="Y64" s="527"/>
      <c r="Z64" s="527"/>
      <c r="AA64" s="527"/>
      <c r="AB64" s="527"/>
      <c r="AC64" s="527"/>
      <c r="AD64" s="527"/>
      <c r="AE64" s="528"/>
      <c r="AF64" s="322">
        <f>JOC10_12入力シート!AF65</f>
        <v>0</v>
      </c>
      <c r="AG64" s="521"/>
      <c r="AH64" s="521"/>
      <c r="AI64" s="521"/>
      <c r="AJ64" s="521"/>
      <c r="AK64" s="521"/>
      <c r="AL64" s="521"/>
      <c r="AM64" s="521"/>
      <c r="AN64" s="529"/>
      <c r="AO64" s="333">
        <f>JOC10_12入力シート!AO65</f>
        <v>0</v>
      </c>
      <c r="AP64" s="295"/>
      <c r="AQ64" s="327">
        <f>JOC10_12入力シート!AQ65</f>
        <v>0</v>
      </c>
      <c r="AR64" s="294"/>
      <c r="AS64" s="294"/>
      <c r="AT64" s="328">
        <f>JOC10_12入力シート!AT65</f>
        <v>0</v>
      </c>
      <c r="AU64" s="294"/>
      <c r="AV64" s="328">
        <f>JOC10_12入力シート!AV65</f>
        <v>0</v>
      </c>
      <c r="AW64" s="295"/>
      <c r="AX64" s="333">
        <f>JOC10_12入力シート!AX65</f>
        <v>0</v>
      </c>
      <c r="AY64" s="295"/>
      <c r="AZ64" s="293">
        <f>JOC10_12入力シート!AZ65</f>
        <v>0</v>
      </c>
      <c r="BA64" s="295"/>
      <c r="BB64" s="304">
        <f>JOC10_12入力シート!BB65</f>
        <v>0</v>
      </c>
      <c r="BC64" s="294"/>
      <c r="BD64" s="294">
        <f>JOC10_12入力シート!BD65</f>
        <v>0</v>
      </c>
      <c r="BE64" s="305"/>
      <c r="BF64" s="293">
        <f>JOC10_12入力シート!BF65</f>
        <v>0</v>
      </c>
      <c r="BG64" s="294"/>
      <c r="BH64" s="294">
        <f>JOC10_12入力シート!BH65</f>
        <v>0</v>
      </c>
      <c r="BI64" s="295"/>
      <c r="BJ64" s="298" t="str">
        <f>JOC10_12入力シート!BJ65</f>
        <v>A</v>
      </c>
      <c r="BK64" s="471"/>
      <c r="BL64" s="471">
        <f>JOC10_12入力シート!BL65</f>
        <v>0</v>
      </c>
      <c r="BM64" s="299"/>
      <c r="BN64" s="300">
        <f>JOC10_12入力シート!BN65</f>
        <v>0</v>
      </c>
      <c r="BO64" s="301"/>
      <c r="BP64" s="301">
        <f>JOC10_12入力シート!BP65</f>
        <v>0</v>
      </c>
      <c r="BQ64" s="302"/>
      <c r="BR64" s="290">
        <f>JOC10_12入力シート!BR65</f>
        <v>0</v>
      </c>
      <c r="BS64" s="303"/>
      <c r="BT64" s="303">
        <f>JOC10_12入力シート!BT65</f>
        <v>0</v>
      </c>
      <c r="BU64" s="292"/>
      <c r="BV64" s="6"/>
      <c r="BW64" s="6"/>
      <c r="BX64" s="6"/>
      <c r="BY64" s="6"/>
      <c r="BZ64" s="6"/>
      <c r="CA64" s="6"/>
      <c r="CB64" s="6"/>
      <c r="CC64" s="6"/>
      <c r="CD64" s="6"/>
      <c r="CE64" s="6"/>
      <c r="CF64" s="6"/>
      <c r="CG64" s="6"/>
      <c r="CH64" s="6"/>
      <c r="CI64" s="6"/>
      <c r="CJ64" s="6"/>
      <c r="CK64" s="6"/>
      <c r="CL64" s="6"/>
      <c r="CM64" s="6"/>
      <c r="CN64" s="6"/>
      <c r="CO64" s="6"/>
      <c r="CP64" s="541" t="s">
        <v>192</v>
      </c>
      <c r="CQ64" s="62">
        <v>1</v>
      </c>
      <c r="CR64" s="543" t="e">
        <f>VLOOKUP("G1",WORK!K3:L72,2,FALSE)</f>
        <v>#N/A</v>
      </c>
      <c r="CS64" s="544"/>
      <c r="CT64" s="544"/>
      <c r="CU64" s="544"/>
      <c r="CV64" s="544"/>
      <c r="CW64" s="544"/>
      <c r="CX64" s="545"/>
      <c r="CY64" s="640"/>
      <c r="CZ64" s="108">
        <v>61</v>
      </c>
      <c r="DA64" s="537" t="e">
        <f>VLOOKUP("A61",WORK!P3:Q72,2,FALSE)</f>
        <v>#N/A</v>
      </c>
      <c r="DB64" s="538"/>
      <c r="DC64" s="538"/>
      <c r="DD64" s="538"/>
      <c r="DE64" s="538"/>
      <c r="DF64" s="538"/>
      <c r="DG64" s="539"/>
    </row>
    <row r="65" spans="1:111" ht="18" customHeight="1" x14ac:dyDescent="0.2">
      <c r="A65" s="325">
        <v>41</v>
      </c>
      <c r="B65" s="326"/>
      <c r="C65" s="327">
        <f>JOC10_12入力シート!C66</f>
        <v>0</v>
      </c>
      <c r="D65" s="294"/>
      <c r="E65" s="294"/>
      <c r="F65" s="294"/>
      <c r="G65" s="328">
        <f>JOC10_12入力シート!G66</f>
        <v>0</v>
      </c>
      <c r="H65" s="294"/>
      <c r="I65" s="294"/>
      <c r="J65" s="294"/>
      <c r="K65" s="328">
        <f>JOC10_12入力シート!K66</f>
        <v>0</v>
      </c>
      <c r="L65" s="294"/>
      <c r="M65" s="294"/>
      <c r="N65" s="294"/>
      <c r="O65" s="295"/>
      <c r="P65" s="322">
        <f>JOC10_12入力シート!P66</f>
        <v>0</v>
      </c>
      <c r="Q65" s="521"/>
      <c r="R65" s="521"/>
      <c r="S65" s="521"/>
      <c r="T65" s="521"/>
      <c r="U65" s="521"/>
      <c r="V65" s="521"/>
      <c r="W65" s="330">
        <f>JOC10_12入力シート!W66</f>
        <v>0</v>
      </c>
      <c r="X65" s="527"/>
      <c r="Y65" s="527"/>
      <c r="Z65" s="527"/>
      <c r="AA65" s="527"/>
      <c r="AB65" s="527"/>
      <c r="AC65" s="527"/>
      <c r="AD65" s="527"/>
      <c r="AE65" s="528"/>
      <c r="AF65" s="322">
        <f>JOC10_12入力シート!AF66</f>
        <v>0</v>
      </c>
      <c r="AG65" s="521"/>
      <c r="AH65" s="521"/>
      <c r="AI65" s="521"/>
      <c r="AJ65" s="521"/>
      <c r="AK65" s="521"/>
      <c r="AL65" s="521"/>
      <c r="AM65" s="521"/>
      <c r="AN65" s="529"/>
      <c r="AO65" s="333">
        <f>JOC10_12入力シート!AO66</f>
        <v>0</v>
      </c>
      <c r="AP65" s="295"/>
      <c r="AQ65" s="327">
        <f>JOC10_12入力シート!AQ66</f>
        <v>0</v>
      </c>
      <c r="AR65" s="294"/>
      <c r="AS65" s="294"/>
      <c r="AT65" s="328">
        <f>JOC10_12入力シート!AT66</f>
        <v>0</v>
      </c>
      <c r="AU65" s="294"/>
      <c r="AV65" s="328">
        <f>JOC10_12入力シート!AV66</f>
        <v>0</v>
      </c>
      <c r="AW65" s="295"/>
      <c r="AX65" s="333">
        <f>JOC10_12入力シート!AX66</f>
        <v>0</v>
      </c>
      <c r="AY65" s="295"/>
      <c r="AZ65" s="293">
        <f>JOC10_12入力シート!AZ66</f>
        <v>0</v>
      </c>
      <c r="BA65" s="295"/>
      <c r="BB65" s="304">
        <f>JOC10_12入力シート!BB66</f>
        <v>0</v>
      </c>
      <c r="BC65" s="294"/>
      <c r="BD65" s="294">
        <f>JOC10_12入力シート!BD66</f>
        <v>0</v>
      </c>
      <c r="BE65" s="305"/>
      <c r="BF65" s="293">
        <f>JOC10_12入力シート!BF66</f>
        <v>0</v>
      </c>
      <c r="BG65" s="294"/>
      <c r="BH65" s="294">
        <f>JOC10_12入力シート!BH66</f>
        <v>0</v>
      </c>
      <c r="BI65" s="295"/>
      <c r="BJ65" s="298" t="str">
        <f>JOC10_12入力シート!BJ66</f>
        <v>A</v>
      </c>
      <c r="BK65" s="471"/>
      <c r="BL65" s="471">
        <f>JOC10_12入力シート!BL66</f>
        <v>0</v>
      </c>
      <c r="BM65" s="299"/>
      <c r="BN65" s="300">
        <f>JOC10_12入力シート!BN66</f>
        <v>0</v>
      </c>
      <c r="BO65" s="301"/>
      <c r="BP65" s="301">
        <f>JOC10_12入力シート!BP66</f>
        <v>0</v>
      </c>
      <c r="BQ65" s="302"/>
      <c r="BR65" s="290">
        <f>JOC10_12入力シート!BR66</f>
        <v>0</v>
      </c>
      <c r="BS65" s="303"/>
      <c r="BT65" s="303">
        <f>JOC10_12入力シート!BT66</f>
        <v>0</v>
      </c>
      <c r="BU65" s="292"/>
      <c r="BV65" s="6"/>
      <c r="BW65" s="6"/>
      <c r="BX65" s="6"/>
      <c r="BY65" s="6"/>
      <c r="BZ65" s="6"/>
      <c r="CA65" s="6"/>
      <c r="CB65" s="6"/>
      <c r="CC65" s="6"/>
      <c r="CD65" s="6"/>
      <c r="CE65" s="6"/>
      <c r="CF65" s="6"/>
      <c r="CG65" s="6"/>
      <c r="CH65" s="6"/>
      <c r="CI65" s="6"/>
      <c r="CJ65" s="6"/>
      <c r="CK65" s="6"/>
      <c r="CL65" s="6"/>
      <c r="CM65" s="6"/>
      <c r="CN65" s="6"/>
      <c r="CO65" s="6"/>
      <c r="CP65" s="541"/>
      <c r="CQ65" s="58">
        <v>2</v>
      </c>
      <c r="CR65" s="535" t="e">
        <f>VLOOKUP("G2",WORK!K3:L72,2,FALSE)</f>
        <v>#N/A</v>
      </c>
      <c r="CS65" s="536"/>
      <c r="CT65" s="536"/>
      <c r="CU65" s="536"/>
      <c r="CV65" s="536"/>
      <c r="CW65" s="536"/>
      <c r="CX65" s="540"/>
      <c r="CY65" s="640"/>
      <c r="CZ65" s="108">
        <v>62</v>
      </c>
      <c r="DA65" s="537" t="e">
        <f>VLOOKUP("A62",WORK!P3:Q72,2,FALSE)</f>
        <v>#N/A</v>
      </c>
      <c r="DB65" s="538"/>
      <c r="DC65" s="538"/>
      <c r="DD65" s="538"/>
      <c r="DE65" s="538"/>
      <c r="DF65" s="538"/>
      <c r="DG65" s="539"/>
    </row>
    <row r="66" spans="1:111" ht="18" customHeight="1" x14ac:dyDescent="0.2">
      <c r="A66" s="325">
        <v>42</v>
      </c>
      <c r="B66" s="326"/>
      <c r="C66" s="327">
        <f>JOC10_12入力シート!C67</f>
        <v>0</v>
      </c>
      <c r="D66" s="294"/>
      <c r="E66" s="294"/>
      <c r="F66" s="294"/>
      <c r="G66" s="328">
        <f>JOC10_12入力シート!G67</f>
        <v>0</v>
      </c>
      <c r="H66" s="294"/>
      <c r="I66" s="294"/>
      <c r="J66" s="294"/>
      <c r="K66" s="328">
        <f>JOC10_12入力シート!K67</f>
        <v>0</v>
      </c>
      <c r="L66" s="294"/>
      <c r="M66" s="294"/>
      <c r="N66" s="294"/>
      <c r="O66" s="295"/>
      <c r="P66" s="322">
        <f>JOC10_12入力シート!P67</f>
        <v>0</v>
      </c>
      <c r="Q66" s="521"/>
      <c r="R66" s="521"/>
      <c r="S66" s="521"/>
      <c r="T66" s="521"/>
      <c r="U66" s="521"/>
      <c r="V66" s="521"/>
      <c r="W66" s="330">
        <f>JOC10_12入力シート!W67</f>
        <v>0</v>
      </c>
      <c r="X66" s="527"/>
      <c r="Y66" s="527"/>
      <c r="Z66" s="527"/>
      <c r="AA66" s="527"/>
      <c r="AB66" s="527"/>
      <c r="AC66" s="527"/>
      <c r="AD66" s="527"/>
      <c r="AE66" s="528"/>
      <c r="AF66" s="322">
        <f>JOC10_12入力シート!AF67</f>
        <v>0</v>
      </c>
      <c r="AG66" s="521"/>
      <c r="AH66" s="521"/>
      <c r="AI66" s="521"/>
      <c r="AJ66" s="521"/>
      <c r="AK66" s="521"/>
      <c r="AL66" s="521"/>
      <c r="AM66" s="521"/>
      <c r="AN66" s="529"/>
      <c r="AO66" s="333">
        <f>JOC10_12入力シート!AO67</f>
        <v>0</v>
      </c>
      <c r="AP66" s="295"/>
      <c r="AQ66" s="327">
        <f>JOC10_12入力シート!AQ67</f>
        <v>0</v>
      </c>
      <c r="AR66" s="294"/>
      <c r="AS66" s="294"/>
      <c r="AT66" s="328">
        <f>JOC10_12入力シート!AT67</f>
        <v>0</v>
      </c>
      <c r="AU66" s="294"/>
      <c r="AV66" s="328">
        <f>JOC10_12入力シート!AV67</f>
        <v>0</v>
      </c>
      <c r="AW66" s="295"/>
      <c r="AX66" s="333">
        <f>JOC10_12入力シート!AX67</f>
        <v>0</v>
      </c>
      <c r="AY66" s="295"/>
      <c r="AZ66" s="293">
        <f>JOC10_12入力シート!AZ67</f>
        <v>0</v>
      </c>
      <c r="BA66" s="295"/>
      <c r="BB66" s="304">
        <f>JOC10_12入力シート!BB67</f>
        <v>0</v>
      </c>
      <c r="BC66" s="294"/>
      <c r="BD66" s="294">
        <f>JOC10_12入力シート!BD67</f>
        <v>0</v>
      </c>
      <c r="BE66" s="305"/>
      <c r="BF66" s="293">
        <f>JOC10_12入力シート!BF67</f>
        <v>0</v>
      </c>
      <c r="BG66" s="294"/>
      <c r="BH66" s="294">
        <f>JOC10_12入力シート!BH67</f>
        <v>0</v>
      </c>
      <c r="BI66" s="295"/>
      <c r="BJ66" s="298" t="str">
        <f>JOC10_12入力シート!BJ67</f>
        <v>A</v>
      </c>
      <c r="BK66" s="471"/>
      <c r="BL66" s="471">
        <f>JOC10_12入力シート!BL67</f>
        <v>0</v>
      </c>
      <c r="BM66" s="299"/>
      <c r="BN66" s="300">
        <f>JOC10_12入力シート!BN67</f>
        <v>0</v>
      </c>
      <c r="BO66" s="301"/>
      <c r="BP66" s="301">
        <f>JOC10_12入力シート!BP67</f>
        <v>0</v>
      </c>
      <c r="BQ66" s="302"/>
      <c r="BR66" s="290">
        <f>JOC10_12入力シート!BR67</f>
        <v>0</v>
      </c>
      <c r="BS66" s="303"/>
      <c r="BT66" s="303">
        <f>JOC10_12入力シート!BT67</f>
        <v>0</v>
      </c>
      <c r="BU66" s="292"/>
      <c r="BV66" s="6"/>
      <c r="BW66" s="6"/>
      <c r="BX66" s="6"/>
      <c r="BY66" s="6"/>
      <c r="BZ66" s="6"/>
      <c r="CA66" s="6"/>
      <c r="CB66" s="6"/>
      <c r="CC66" s="6"/>
      <c r="CD66" s="6"/>
      <c r="CE66" s="6"/>
      <c r="CF66" s="6"/>
      <c r="CG66" s="6"/>
      <c r="CH66" s="6"/>
      <c r="CI66" s="6"/>
      <c r="CJ66" s="6"/>
      <c r="CK66" s="6"/>
      <c r="CL66" s="6"/>
      <c r="CM66" s="6"/>
      <c r="CN66" s="6"/>
      <c r="CO66" s="6"/>
      <c r="CP66" s="541"/>
      <c r="CQ66" s="58">
        <v>3</v>
      </c>
      <c r="CR66" s="535" t="e">
        <f>VLOOKUP("G3",WORK!K3:L72,2,FALSE)</f>
        <v>#N/A</v>
      </c>
      <c r="CS66" s="536"/>
      <c r="CT66" s="536"/>
      <c r="CU66" s="536"/>
      <c r="CV66" s="536"/>
      <c r="CW66" s="536"/>
      <c r="CX66" s="540"/>
      <c r="CY66" s="640"/>
      <c r="CZ66" s="108">
        <v>63</v>
      </c>
      <c r="DA66" s="537" t="e">
        <f>VLOOKUP("A63",WORK!P3:Q72,2,FALSE)</f>
        <v>#N/A</v>
      </c>
      <c r="DB66" s="538"/>
      <c r="DC66" s="538"/>
      <c r="DD66" s="538"/>
      <c r="DE66" s="538"/>
      <c r="DF66" s="538"/>
      <c r="DG66" s="539"/>
    </row>
    <row r="67" spans="1:111" ht="18" customHeight="1" x14ac:dyDescent="0.2">
      <c r="A67" s="325">
        <v>43</v>
      </c>
      <c r="B67" s="326"/>
      <c r="C67" s="327">
        <f>JOC10_12入力シート!C68</f>
        <v>0</v>
      </c>
      <c r="D67" s="294"/>
      <c r="E67" s="294"/>
      <c r="F67" s="294"/>
      <c r="G67" s="328">
        <f>JOC10_12入力シート!G68</f>
        <v>0</v>
      </c>
      <c r="H67" s="294"/>
      <c r="I67" s="294"/>
      <c r="J67" s="294"/>
      <c r="K67" s="328">
        <f>JOC10_12入力シート!K68</f>
        <v>0</v>
      </c>
      <c r="L67" s="294"/>
      <c r="M67" s="294"/>
      <c r="N67" s="294"/>
      <c r="O67" s="295"/>
      <c r="P67" s="322">
        <f>JOC10_12入力シート!P68</f>
        <v>0</v>
      </c>
      <c r="Q67" s="521"/>
      <c r="R67" s="521"/>
      <c r="S67" s="521"/>
      <c r="T67" s="521"/>
      <c r="U67" s="521"/>
      <c r="V67" s="521"/>
      <c r="W67" s="330">
        <f>JOC10_12入力シート!W68</f>
        <v>0</v>
      </c>
      <c r="X67" s="527"/>
      <c r="Y67" s="527"/>
      <c r="Z67" s="527"/>
      <c r="AA67" s="527"/>
      <c r="AB67" s="527"/>
      <c r="AC67" s="527"/>
      <c r="AD67" s="527"/>
      <c r="AE67" s="528"/>
      <c r="AF67" s="322">
        <f>JOC10_12入力シート!AF68</f>
        <v>0</v>
      </c>
      <c r="AG67" s="521"/>
      <c r="AH67" s="521"/>
      <c r="AI67" s="521"/>
      <c r="AJ67" s="521"/>
      <c r="AK67" s="521"/>
      <c r="AL67" s="521"/>
      <c r="AM67" s="521"/>
      <c r="AN67" s="529"/>
      <c r="AO67" s="333">
        <f>JOC10_12入力シート!AO68</f>
        <v>0</v>
      </c>
      <c r="AP67" s="295"/>
      <c r="AQ67" s="327">
        <f>JOC10_12入力シート!AQ68</f>
        <v>0</v>
      </c>
      <c r="AR67" s="294"/>
      <c r="AS67" s="294"/>
      <c r="AT67" s="328">
        <f>JOC10_12入力シート!AT68</f>
        <v>0</v>
      </c>
      <c r="AU67" s="294"/>
      <c r="AV67" s="328">
        <f>JOC10_12入力シート!AV68</f>
        <v>0</v>
      </c>
      <c r="AW67" s="295"/>
      <c r="AX67" s="333">
        <f>JOC10_12入力シート!AX68</f>
        <v>0</v>
      </c>
      <c r="AY67" s="295"/>
      <c r="AZ67" s="293">
        <f>JOC10_12入力シート!AZ68</f>
        <v>0</v>
      </c>
      <c r="BA67" s="295"/>
      <c r="BB67" s="304">
        <f>JOC10_12入力シート!BB68</f>
        <v>0</v>
      </c>
      <c r="BC67" s="294"/>
      <c r="BD67" s="294">
        <f>JOC10_12入力シート!BD68</f>
        <v>0</v>
      </c>
      <c r="BE67" s="305"/>
      <c r="BF67" s="293">
        <f>JOC10_12入力シート!BF68</f>
        <v>0</v>
      </c>
      <c r="BG67" s="294"/>
      <c r="BH67" s="294">
        <f>JOC10_12入力シート!BH68</f>
        <v>0</v>
      </c>
      <c r="BI67" s="295"/>
      <c r="BJ67" s="298" t="str">
        <f>JOC10_12入力シート!BJ68</f>
        <v>A</v>
      </c>
      <c r="BK67" s="471"/>
      <c r="BL67" s="471">
        <f>JOC10_12入力シート!BL68</f>
        <v>0</v>
      </c>
      <c r="BM67" s="299"/>
      <c r="BN67" s="300">
        <f>JOC10_12入力シート!BN68</f>
        <v>0</v>
      </c>
      <c r="BO67" s="301"/>
      <c r="BP67" s="301">
        <f>JOC10_12入力シート!BP68</f>
        <v>0</v>
      </c>
      <c r="BQ67" s="302"/>
      <c r="BR67" s="290">
        <f>JOC10_12入力シート!BR68</f>
        <v>0</v>
      </c>
      <c r="BS67" s="303"/>
      <c r="BT67" s="303">
        <f>JOC10_12入力シート!BT68</f>
        <v>0</v>
      </c>
      <c r="BU67" s="292"/>
      <c r="BV67" s="6"/>
      <c r="BW67" s="6"/>
      <c r="BX67" s="6"/>
      <c r="BY67" s="6"/>
      <c r="BZ67" s="6"/>
      <c r="CA67" s="6"/>
      <c r="CB67" s="6"/>
      <c r="CC67" s="6"/>
      <c r="CD67" s="6"/>
      <c r="CE67" s="6"/>
      <c r="CF67" s="6"/>
      <c r="CG67" s="6"/>
      <c r="CH67" s="6"/>
      <c r="CI67" s="6"/>
      <c r="CJ67" s="6"/>
      <c r="CK67" s="6"/>
      <c r="CL67" s="6"/>
      <c r="CM67" s="6"/>
      <c r="CN67" s="6"/>
      <c r="CO67" s="6"/>
      <c r="CP67" s="541"/>
      <c r="CQ67" s="58">
        <v>4</v>
      </c>
      <c r="CR67" s="535" t="e">
        <f>VLOOKUP("G4",WORK!K3:L72,2,FALSE)</f>
        <v>#N/A</v>
      </c>
      <c r="CS67" s="536"/>
      <c r="CT67" s="536"/>
      <c r="CU67" s="536"/>
      <c r="CV67" s="536"/>
      <c r="CW67" s="536"/>
      <c r="CX67" s="540"/>
      <c r="CY67" s="640"/>
      <c r="CZ67" s="108">
        <v>64</v>
      </c>
      <c r="DA67" s="537" t="e">
        <f>VLOOKUP("A64",WORK!P3:Q72,2,FALSE)</f>
        <v>#N/A</v>
      </c>
      <c r="DB67" s="538"/>
      <c r="DC67" s="538"/>
      <c r="DD67" s="538"/>
      <c r="DE67" s="538"/>
      <c r="DF67" s="538"/>
      <c r="DG67" s="539"/>
    </row>
    <row r="68" spans="1:111" ht="18" customHeight="1" x14ac:dyDescent="0.2">
      <c r="A68" s="325">
        <v>44</v>
      </c>
      <c r="B68" s="326"/>
      <c r="C68" s="327">
        <f>JOC10_12入力シート!C69</f>
        <v>0</v>
      </c>
      <c r="D68" s="294"/>
      <c r="E68" s="294"/>
      <c r="F68" s="294"/>
      <c r="G68" s="328">
        <f>JOC10_12入力シート!G69</f>
        <v>0</v>
      </c>
      <c r="H68" s="294"/>
      <c r="I68" s="294"/>
      <c r="J68" s="294"/>
      <c r="K68" s="328">
        <f>JOC10_12入力シート!K69</f>
        <v>0</v>
      </c>
      <c r="L68" s="294"/>
      <c r="M68" s="294"/>
      <c r="N68" s="294"/>
      <c r="O68" s="295"/>
      <c r="P68" s="322">
        <f>JOC10_12入力シート!P69</f>
        <v>0</v>
      </c>
      <c r="Q68" s="521"/>
      <c r="R68" s="521"/>
      <c r="S68" s="521"/>
      <c r="T68" s="521"/>
      <c r="U68" s="521"/>
      <c r="V68" s="521"/>
      <c r="W68" s="330">
        <f>JOC10_12入力シート!W69</f>
        <v>0</v>
      </c>
      <c r="X68" s="527"/>
      <c r="Y68" s="527"/>
      <c r="Z68" s="527"/>
      <c r="AA68" s="527"/>
      <c r="AB68" s="527"/>
      <c r="AC68" s="527"/>
      <c r="AD68" s="527"/>
      <c r="AE68" s="528"/>
      <c r="AF68" s="322">
        <f>JOC10_12入力シート!AF69</f>
        <v>0</v>
      </c>
      <c r="AG68" s="521"/>
      <c r="AH68" s="521"/>
      <c r="AI68" s="521"/>
      <c r="AJ68" s="521"/>
      <c r="AK68" s="521"/>
      <c r="AL68" s="521"/>
      <c r="AM68" s="521"/>
      <c r="AN68" s="529"/>
      <c r="AO68" s="333">
        <f>JOC10_12入力シート!AO69</f>
        <v>0</v>
      </c>
      <c r="AP68" s="295"/>
      <c r="AQ68" s="327">
        <f>JOC10_12入力シート!AQ69</f>
        <v>0</v>
      </c>
      <c r="AR68" s="294"/>
      <c r="AS68" s="294"/>
      <c r="AT68" s="328">
        <f>JOC10_12入力シート!AT69</f>
        <v>0</v>
      </c>
      <c r="AU68" s="294"/>
      <c r="AV68" s="328">
        <f>JOC10_12入力シート!AV69</f>
        <v>0</v>
      </c>
      <c r="AW68" s="295"/>
      <c r="AX68" s="333">
        <f>JOC10_12入力シート!AX69</f>
        <v>0</v>
      </c>
      <c r="AY68" s="295"/>
      <c r="AZ68" s="293">
        <f>JOC10_12入力シート!AZ69</f>
        <v>0</v>
      </c>
      <c r="BA68" s="295"/>
      <c r="BB68" s="304">
        <f>JOC10_12入力シート!BB69</f>
        <v>0</v>
      </c>
      <c r="BC68" s="294"/>
      <c r="BD68" s="294">
        <f>JOC10_12入力シート!BD69</f>
        <v>0</v>
      </c>
      <c r="BE68" s="305"/>
      <c r="BF68" s="293">
        <f>JOC10_12入力シート!BF69</f>
        <v>0</v>
      </c>
      <c r="BG68" s="294"/>
      <c r="BH68" s="294">
        <f>JOC10_12入力シート!BH69</f>
        <v>0</v>
      </c>
      <c r="BI68" s="295"/>
      <c r="BJ68" s="298" t="str">
        <f>JOC10_12入力シート!BJ69</f>
        <v>A</v>
      </c>
      <c r="BK68" s="471"/>
      <c r="BL68" s="471">
        <f>JOC10_12入力シート!BL69</f>
        <v>0</v>
      </c>
      <c r="BM68" s="299"/>
      <c r="BN68" s="300">
        <f>JOC10_12入力シート!BN69</f>
        <v>0</v>
      </c>
      <c r="BO68" s="301"/>
      <c r="BP68" s="301">
        <f>JOC10_12入力シート!BP69</f>
        <v>0</v>
      </c>
      <c r="BQ68" s="302"/>
      <c r="BR68" s="290">
        <f>JOC10_12入力シート!BR69</f>
        <v>0</v>
      </c>
      <c r="BS68" s="303"/>
      <c r="BT68" s="303">
        <f>JOC10_12入力シート!BT69</f>
        <v>0</v>
      </c>
      <c r="BU68" s="292"/>
      <c r="BV68" s="6"/>
      <c r="BW68" s="6"/>
      <c r="BX68" s="6"/>
      <c r="BY68" s="6"/>
      <c r="BZ68" s="6"/>
      <c r="CA68" s="6"/>
      <c r="CB68" s="6"/>
      <c r="CC68" s="6"/>
      <c r="CD68" s="6"/>
      <c r="CE68" s="6"/>
      <c r="CF68" s="6"/>
      <c r="CG68" s="6"/>
      <c r="CH68" s="6"/>
      <c r="CI68" s="6"/>
      <c r="CJ68" s="6"/>
      <c r="CK68" s="6"/>
      <c r="CL68" s="6"/>
      <c r="CM68" s="6"/>
      <c r="CN68" s="6"/>
      <c r="CO68" s="6"/>
      <c r="CP68" s="541"/>
      <c r="CQ68" s="58">
        <v>5</v>
      </c>
      <c r="CR68" s="535" t="e">
        <f>VLOOKUP("G5",WORK!K3:L72,2,FALSE)</f>
        <v>#N/A</v>
      </c>
      <c r="CS68" s="536"/>
      <c r="CT68" s="536"/>
      <c r="CU68" s="536"/>
      <c r="CV68" s="536"/>
      <c r="CW68" s="536"/>
      <c r="CX68" s="536"/>
      <c r="CY68" s="640"/>
      <c r="CZ68" s="108">
        <v>65</v>
      </c>
      <c r="DA68" s="537" t="e">
        <f>VLOOKUP("A65",WORK!P3:Q72,2,FALSE)</f>
        <v>#N/A</v>
      </c>
      <c r="DB68" s="538"/>
      <c r="DC68" s="538"/>
      <c r="DD68" s="538"/>
      <c r="DE68" s="538"/>
      <c r="DF68" s="538"/>
      <c r="DG68" s="539"/>
    </row>
    <row r="69" spans="1:111" ht="18" customHeight="1" x14ac:dyDescent="0.2">
      <c r="A69" s="325">
        <v>45</v>
      </c>
      <c r="B69" s="326"/>
      <c r="C69" s="327">
        <f>JOC10_12入力シート!C70</f>
        <v>0</v>
      </c>
      <c r="D69" s="294"/>
      <c r="E69" s="294"/>
      <c r="F69" s="294"/>
      <c r="G69" s="328">
        <f>JOC10_12入力シート!G70</f>
        <v>0</v>
      </c>
      <c r="H69" s="294"/>
      <c r="I69" s="294"/>
      <c r="J69" s="294"/>
      <c r="K69" s="328">
        <f>JOC10_12入力シート!K70</f>
        <v>0</v>
      </c>
      <c r="L69" s="294"/>
      <c r="M69" s="294"/>
      <c r="N69" s="294"/>
      <c r="O69" s="295"/>
      <c r="P69" s="322">
        <f>JOC10_12入力シート!P70</f>
        <v>0</v>
      </c>
      <c r="Q69" s="521"/>
      <c r="R69" s="521"/>
      <c r="S69" s="521"/>
      <c r="T69" s="521"/>
      <c r="U69" s="521"/>
      <c r="V69" s="521"/>
      <c r="W69" s="330">
        <f>JOC10_12入力シート!W70</f>
        <v>0</v>
      </c>
      <c r="X69" s="527"/>
      <c r="Y69" s="527"/>
      <c r="Z69" s="527"/>
      <c r="AA69" s="527"/>
      <c r="AB69" s="527"/>
      <c r="AC69" s="527"/>
      <c r="AD69" s="527"/>
      <c r="AE69" s="528"/>
      <c r="AF69" s="322">
        <f>JOC10_12入力シート!AF70</f>
        <v>0</v>
      </c>
      <c r="AG69" s="521"/>
      <c r="AH69" s="521"/>
      <c r="AI69" s="521"/>
      <c r="AJ69" s="521"/>
      <c r="AK69" s="521"/>
      <c r="AL69" s="521"/>
      <c r="AM69" s="521"/>
      <c r="AN69" s="529"/>
      <c r="AO69" s="333">
        <f>JOC10_12入力シート!AO70</f>
        <v>0</v>
      </c>
      <c r="AP69" s="295"/>
      <c r="AQ69" s="327">
        <f>JOC10_12入力シート!AQ70</f>
        <v>0</v>
      </c>
      <c r="AR69" s="294"/>
      <c r="AS69" s="294"/>
      <c r="AT69" s="328">
        <f>JOC10_12入力シート!AT70</f>
        <v>0</v>
      </c>
      <c r="AU69" s="294"/>
      <c r="AV69" s="328">
        <f>JOC10_12入力シート!AV70</f>
        <v>0</v>
      </c>
      <c r="AW69" s="295"/>
      <c r="AX69" s="333">
        <f>JOC10_12入力シート!AX70</f>
        <v>0</v>
      </c>
      <c r="AY69" s="295"/>
      <c r="AZ69" s="293">
        <f>JOC10_12入力シート!AZ70</f>
        <v>0</v>
      </c>
      <c r="BA69" s="295"/>
      <c r="BB69" s="304">
        <f>JOC10_12入力シート!BB70</f>
        <v>0</v>
      </c>
      <c r="BC69" s="294"/>
      <c r="BD69" s="294">
        <f>JOC10_12入力シート!BD70</f>
        <v>0</v>
      </c>
      <c r="BE69" s="305"/>
      <c r="BF69" s="293">
        <f>JOC10_12入力シート!BF70</f>
        <v>0</v>
      </c>
      <c r="BG69" s="294"/>
      <c r="BH69" s="294">
        <f>JOC10_12入力シート!BH70</f>
        <v>0</v>
      </c>
      <c r="BI69" s="295"/>
      <c r="BJ69" s="298" t="str">
        <f>JOC10_12入力シート!BJ70</f>
        <v>A</v>
      </c>
      <c r="BK69" s="471"/>
      <c r="BL69" s="471">
        <f>JOC10_12入力シート!BL70</f>
        <v>0</v>
      </c>
      <c r="BM69" s="299"/>
      <c r="BN69" s="300">
        <f>JOC10_12入力シート!BN70</f>
        <v>0</v>
      </c>
      <c r="BO69" s="301"/>
      <c r="BP69" s="301">
        <f>JOC10_12入力シート!BP70</f>
        <v>0</v>
      </c>
      <c r="BQ69" s="302"/>
      <c r="BR69" s="290">
        <f>JOC10_12入力シート!BR70</f>
        <v>0</v>
      </c>
      <c r="BS69" s="303"/>
      <c r="BT69" s="303">
        <f>JOC10_12入力シート!BT70</f>
        <v>0</v>
      </c>
      <c r="BU69" s="292"/>
      <c r="BV69" s="6"/>
      <c r="BW69" s="6"/>
      <c r="BX69" s="6"/>
      <c r="BY69" s="6"/>
      <c r="BZ69" s="6"/>
      <c r="CA69" s="6"/>
      <c r="CB69" s="6"/>
      <c r="CC69" s="6"/>
      <c r="CD69" s="6"/>
      <c r="CE69" s="6"/>
      <c r="CF69" s="6"/>
      <c r="CG69" s="6"/>
      <c r="CH69" s="6"/>
      <c r="CI69" s="6"/>
      <c r="CJ69" s="6"/>
      <c r="CK69" s="6"/>
      <c r="CL69" s="6"/>
      <c r="CM69" s="6"/>
      <c r="CN69" s="6"/>
      <c r="CO69" s="6"/>
      <c r="CP69" s="541"/>
      <c r="CQ69" s="58">
        <v>6</v>
      </c>
      <c r="CR69" s="535" t="e">
        <f>VLOOKUP("G6",WORK!K3:L72,2,FALSE)</f>
        <v>#N/A</v>
      </c>
      <c r="CS69" s="536"/>
      <c r="CT69" s="536"/>
      <c r="CU69" s="536"/>
      <c r="CV69" s="536"/>
      <c r="CW69" s="536"/>
      <c r="CX69" s="536"/>
      <c r="CY69" s="640"/>
      <c r="CZ69" s="108">
        <v>66</v>
      </c>
      <c r="DA69" s="537" t="e">
        <f>VLOOKUP("A66",WORK!P3:Q72,2,FALSE)</f>
        <v>#N/A</v>
      </c>
      <c r="DB69" s="538"/>
      <c r="DC69" s="538"/>
      <c r="DD69" s="538"/>
      <c r="DE69" s="538"/>
      <c r="DF69" s="538"/>
      <c r="DG69" s="539"/>
    </row>
    <row r="70" spans="1:111" ht="18" customHeight="1" x14ac:dyDescent="0.2">
      <c r="A70" s="325">
        <v>46</v>
      </c>
      <c r="B70" s="326"/>
      <c r="C70" s="327">
        <f>JOC10_12入力シート!C71</f>
        <v>0</v>
      </c>
      <c r="D70" s="294"/>
      <c r="E70" s="294"/>
      <c r="F70" s="294"/>
      <c r="G70" s="328">
        <f>JOC10_12入力シート!G71</f>
        <v>0</v>
      </c>
      <c r="H70" s="294"/>
      <c r="I70" s="294"/>
      <c r="J70" s="294"/>
      <c r="K70" s="328">
        <f>JOC10_12入力シート!K71</f>
        <v>0</v>
      </c>
      <c r="L70" s="294"/>
      <c r="M70" s="294"/>
      <c r="N70" s="294"/>
      <c r="O70" s="295"/>
      <c r="P70" s="322">
        <f>JOC10_12入力シート!P71</f>
        <v>0</v>
      </c>
      <c r="Q70" s="521"/>
      <c r="R70" s="521"/>
      <c r="S70" s="521"/>
      <c r="T70" s="521"/>
      <c r="U70" s="521"/>
      <c r="V70" s="521"/>
      <c r="W70" s="330">
        <f>JOC10_12入力シート!W71</f>
        <v>0</v>
      </c>
      <c r="X70" s="527"/>
      <c r="Y70" s="527"/>
      <c r="Z70" s="527"/>
      <c r="AA70" s="527"/>
      <c r="AB70" s="527"/>
      <c r="AC70" s="527"/>
      <c r="AD70" s="527"/>
      <c r="AE70" s="528"/>
      <c r="AF70" s="322">
        <f>JOC10_12入力シート!AF71</f>
        <v>0</v>
      </c>
      <c r="AG70" s="521"/>
      <c r="AH70" s="521"/>
      <c r="AI70" s="521"/>
      <c r="AJ70" s="521"/>
      <c r="AK70" s="521"/>
      <c r="AL70" s="521"/>
      <c r="AM70" s="521"/>
      <c r="AN70" s="529"/>
      <c r="AO70" s="333">
        <f>JOC10_12入力シート!AO71</f>
        <v>0</v>
      </c>
      <c r="AP70" s="295"/>
      <c r="AQ70" s="327">
        <f>JOC10_12入力シート!AQ71</f>
        <v>0</v>
      </c>
      <c r="AR70" s="294"/>
      <c r="AS70" s="294"/>
      <c r="AT70" s="328">
        <f>JOC10_12入力シート!AT71</f>
        <v>0</v>
      </c>
      <c r="AU70" s="294"/>
      <c r="AV70" s="328">
        <f>JOC10_12入力シート!AV71</f>
        <v>0</v>
      </c>
      <c r="AW70" s="295"/>
      <c r="AX70" s="333">
        <f>JOC10_12入力シート!AX71</f>
        <v>0</v>
      </c>
      <c r="AY70" s="295"/>
      <c r="AZ70" s="293">
        <f>JOC10_12入力シート!AZ71</f>
        <v>0</v>
      </c>
      <c r="BA70" s="295"/>
      <c r="BB70" s="304">
        <f>JOC10_12入力シート!BB71</f>
        <v>0</v>
      </c>
      <c r="BC70" s="294"/>
      <c r="BD70" s="294">
        <f>JOC10_12入力シート!BD71</f>
        <v>0</v>
      </c>
      <c r="BE70" s="305"/>
      <c r="BF70" s="293">
        <f>JOC10_12入力シート!BF71</f>
        <v>0</v>
      </c>
      <c r="BG70" s="294"/>
      <c r="BH70" s="294">
        <f>JOC10_12入力シート!BH71</f>
        <v>0</v>
      </c>
      <c r="BI70" s="295"/>
      <c r="BJ70" s="298" t="str">
        <f>JOC10_12入力シート!BJ71</f>
        <v>A</v>
      </c>
      <c r="BK70" s="471"/>
      <c r="BL70" s="471">
        <f>JOC10_12入力シート!BL71</f>
        <v>0</v>
      </c>
      <c r="BM70" s="299"/>
      <c r="BN70" s="300">
        <f>JOC10_12入力シート!BN71</f>
        <v>0</v>
      </c>
      <c r="BO70" s="301"/>
      <c r="BP70" s="301">
        <f>JOC10_12入力シート!BP71</f>
        <v>0</v>
      </c>
      <c r="BQ70" s="302"/>
      <c r="BR70" s="290">
        <f>JOC10_12入力シート!BR71</f>
        <v>0</v>
      </c>
      <c r="BS70" s="303"/>
      <c r="BT70" s="303">
        <f>JOC10_12入力シート!BT71</f>
        <v>0</v>
      </c>
      <c r="BU70" s="292"/>
      <c r="BV70" s="6"/>
      <c r="BW70" s="6"/>
      <c r="BX70" s="6"/>
      <c r="BY70" s="6"/>
      <c r="BZ70" s="6"/>
      <c r="CA70" s="6"/>
      <c r="CB70" s="6"/>
      <c r="CC70" s="6"/>
      <c r="CD70" s="6"/>
      <c r="CE70" s="6"/>
      <c r="CF70" s="6"/>
      <c r="CG70" s="6"/>
      <c r="CH70" s="6"/>
      <c r="CI70" s="6"/>
      <c r="CJ70" s="6"/>
      <c r="CK70" s="6"/>
      <c r="CL70" s="6"/>
      <c r="CM70" s="6"/>
      <c r="CN70" s="6"/>
      <c r="CO70" s="6"/>
      <c r="CP70" s="541"/>
      <c r="CQ70" s="58">
        <v>7</v>
      </c>
      <c r="CR70" s="535" t="e">
        <f>VLOOKUP("G7",WORK!K3:L72,2,FALSE)</f>
        <v>#N/A</v>
      </c>
      <c r="CS70" s="536"/>
      <c r="CT70" s="536"/>
      <c r="CU70" s="536"/>
      <c r="CV70" s="536"/>
      <c r="CW70" s="536"/>
      <c r="CX70" s="536"/>
      <c r="CY70" s="640"/>
      <c r="CZ70" s="108">
        <v>67</v>
      </c>
      <c r="DA70" s="537" t="e">
        <f>VLOOKUP("A67",WORK!P3:Q72,2,FALSE)</f>
        <v>#N/A</v>
      </c>
      <c r="DB70" s="538"/>
      <c r="DC70" s="538"/>
      <c r="DD70" s="538"/>
      <c r="DE70" s="538"/>
      <c r="DF70" s="538"/>
      <c r="DG70" s="539"/>
    </row>
    <row r="71" spans="1:111" ht="18" customHeight="1" x14ac:dyDescent="0.2">
      <c r="A71" s="325">
        <v>47</v>
      </c>
      <c r="B71" s="326"/>
      <c r="C71" s="327">
        <f>JOC10_12入力シート!C72</f>
        <v>0</v>
      </c>
      <c r="D71" s="294"/>
      <c r="E71" s="294"/>
      <c r="F71" s="294"/>
      <c r="G71" s="328">
        <f>JOC10_12入力シート!G72</f>
        <v>0</v>
      </c>
      <c r="H71" s="294"/>
      <c r="I71" s="294"/>
      <c r="J71" s="294"/>
      <c r="K71" s="328">
        <f>JOC10_12入力シート!K72</f>
        <v>0</v>
      </c>
      <c r="L71" s="294"/>
      <c r="M71" s="294"/>
      <c r="N71" s="294"/>
      <c r="O71" s="295"/>
      <c r="P71" s="322">
        <f>JOC10_12入力シート!P72</f>
        <v>0</v>
      </c>
      <c r="Q71" s="521"/>
      <c r="R71" s="521"/>
      <c r="S71" s="521"/>
      <c r="T71" s="521"/>
      <c r="U71" s="521"/>
      <c r="V71" s="521"/>
      <c r="W71" s="330">
        <f>JOC10_12入力シート!W72</f>
        <v>0</v>
      </c>
      <c r="X71" s="527"/>
      <c r="Y71" s="527"/>
      <c r="Z71" s="527"/>
      <c r="AA71" s="527"/>
      <c r="AB71" s="527"/>
      <c r="AC71" s="527"/>
      <c r="AD71" s="527"/>
      <c r="AE71" s="528"/>
      <c r="AF71" s="322">
        <f>JOC10_12入力シート!AF72</f>
        <v>0</v>
      </c>
      <c r="AG71" s="521"/>
      <c r="AH71" s="521"/>
      <c r="AI71" s="521"/>
      <c r="AJ71" s="521"/>
      <c r="AK71" s="521"/>
      <c r="AL71" s="521"/>
      <c r="AM71" s="521"/>
      <c r="AN71" s="529"/>
      <c r="AO71" s="333">
        <f>JOC10_12入力シート!AO72</f>
        <v>0</v>
      </c>
      <c r="AP71" s="295"/>
      <c r="AQ71" s="327">
        <f>JOC10_12入力シート!AQ72</f>
        <v>0</v>
      </c>
      <c r="AR71" s="294"/>
      <c r="AS71" s="294"/>
      <c r="AT71" s="328">
        <f>JOC10_12入力シート!AT72</f>
        <v>0</v>
      </c>
      <c r="AU71" s="294"/>
      <c r="AV71" s="328">
        <f>JOC10_12入力シート!AV72</f>
        <v>0</v>
      </c>
      <c r="AW71" s="295"/>
      <c r="AX71" s="333">
        <f>JOC10_12入力シート!AX72</f>
        <v>0</v>
      </c>
      <c r="AY71" s="295"/>
      <c r="AZ71" s="293">
        <f>JOC10_12入力シート!AZ72</f>
        <v>0</v>
      </c>
      <c r="BA71" s="295"/>
      <c r="BB71" s="304">
        <f>JOC10_12入力シート!BB72</f>
        <v>0</v>
      </c>
      <c r="BC71" s="294"/>
      <c r="BD71" s="294">
        <f>JOC10_12入力シート!BD72</f>
        <v>0</v>
      </c>
      <c r="BE71" s="305"/>
      <c r="BF71" s="293">
        <f>JOC10_12入力シート!BF72</f>
        <v>0</v>
      </c>
      <c r="BG71" s="294"/>
      <c r="BH71" s="294">
        <f>JOC10_12入力シート!BH72</f>
        <v>0</v>
      </c>
      <c r="BI71" s="295"/>
      <c r="BJ71" s="298" t="str">
        <f>JOC10_12入力シート!BJ72</f>
        <v>A</v>
      </c>
      <c r="BK71" s="471"/>
      <c r="BL71" s="471">
        <f>JOC10_12入力シート!BL72</f>
        <v>0</v>
      </c>
      <c r="BM71" s="299"/>
      <c r="BN71" s="300">
        <f>JOC10_12入力シート!BN72</f>
        <v>0</v>
      </c>
      <c r="BO71" s="301"/>
      <c r="BP71" s="301">
        <f>JOC10_12入力シート!BP72</f>
        <v>0</v>
      </c>
      <c r="BQ71" s="302"/>
      <c r="BR71" s="290">
        <f>JOC10_12入力シート!BR72</f>
        <v>0</v>
      </c>
      <c r="BS71" s="303"/>
      <c r="BT71" s="303">
        <f>JOC10_12入力シート!BT72</f>
        <v>0</v>
      </c>
      <c r="BU71" s="292"/>
      <c r="BV71" s="6"/>
      <c r="BW71" s="6"/>
      <c r="BX71" s="6"/>
      <c r="BY71" s="6"/>
      <c r="BZ71" s="6"/>
      <c r="CA71" s="6"/>
      <c r="CB71" s="6"/>
      <c r="CC71" s="6"/>
      <c r="CD71" s="6"/>
      <c r="CE71" s="6"/>
      <c r="CF71" s="6"/>
      <c r="CG71" s="6"/>
      <c r="CH71" s="6"/>
      <c r="CI71" s="6"/>
      <c r="CJ71" s="6"/>
      <c r="CK71" s="6"/>
      <c r="CL71" s="6"/>
      <c r="CM71" s="6"/>
      <c r="CN71" s="6"/>
      <c r="CO71" s="6"/>
      <c r="CP71" s="541"/>
      <c r="CQ71" s="58">
        <v>8</v>
      </c>
      <c r="CR71" s="535" t="e">
        <f>VLOOKUP("G8",WORK!K3:L72,2,FALSE)</f>
        <v>#N/A</v>
      </c>
      <c r="CS71" s="536"/>
      <c r="CT71" s="536"/>
      <c r="CU71" s="536"/>
      <c r="CV71" s="536"/>
      <c r="CW71" s="536"/>
      <c r="CX71" s="536"/>
      <c r="CY71" s="640"/>
      <c r="CZ71" s="108">
        <v>68</v>
      </c>
      <c r="DA71" s="537" t="e">
        <f>VLOOKUP("A68",WORK!P3:Q72,2,FALSE)</f>
        <v>#N/A</v>
      </c>
      <c r="DB71" s="538"/>
      <c r="DC71" s="538"/>
      <c r="DD71" s="538"/>
      <c r="DE71" s="538"/>
      <c r="DF71" s="538"/>
      <c r="DG71" s="539"/>
    </row>
    <row r="72" spans="1:111" ht="18" customHeight="1" x14ac:dyDescent="0.2">
      <c r="A72" s="325">
        <v>48</v>
      </c>
      <c r="B72" s="326"/>
      <c r="C72" s="327">
        <f>JOC10_12入力シート!C73</f>
        <v>0</v>
      </c>
      <c r="D72" s="294"/>
      <c r="E72" s="294"/>
      <c r="F72" s="294"/>
      <c r="G72" s="328">
        <f>JOC10_12入力シート!G73</f>
        <v>0</v>
      </c>
      <c r="H72" s="294"/>
      <c r="I72" s="294"/>
      <c r="J72" s="294"/>
      <c r="K72" s="328">
        <f>JOC10_12入力シート!K73</f>
        <v>0</v>
      </c>
      <c r="L72" s="294"/>
      <c r="M72" s="294"/>
      <c r="N72" s="294"/>
      <c r="O72" s="295"/>
      <c r="P72" s="322">
        <f>JOC10_12入力シート!P73</f>
        <v>0</v>
      </c>
      <c r="Q72" s="521"/>
      <c r="R72" s="521"/>
      <c r="S72" s="521"/>
      <c r="T72" s="521"/>
      <c r="U72" s="521"/>
      <c r="V72" s="521"/>
      <c r="W72" s="330">
        <f>JOC10_12入力シート!W73</f>
        <v>0</v>
      </c>
      <c r="X72" s="527"/>
      <c r="Y72" s="527"/>
      <c r="Z72" s="527"/>
      <c r="AA72" s="527"/>
      <c r="AB72" s="527"/>
      <c r="AC72" s="527"/>
      <c r="AD72" s="527"/>
      <c r="AE72" s="528"/>
      <c r="AF72" s="322">
        <f>JOC10_12入力シート!AF73</f>
        <v>0</v>
      </c>
      <c r="AG72" s="521"/>
      <c r="AH72" s="521"/>
      <c r="AI72" s="521"/>
      <c r="AJ72" s="521"/>
      <c r="AK72" s="521"/>
      <c r="AL72" s="521"/>
      <c r="AM72" s="521"/>
      <c r="AN72" s="529"/>
      <c r="AO72" s="333">
        <f>JOC10_12入力シート!AO73</f>
        <v>0</v>
      </c>
      <c r="AP72" s="295"/>
      <c r="AQ72" s="327">
        <f>JOC10_12入力シート!AQ73</f>
        <v>0</v>
      </c>
      <c r="AR72" s="294"/>
      <c r="AS72" s="294"/>
      <c r="AT72" s="328">
        <f>JOC10_12入力シート!AT73</f>
        <v>0</v>
      </c>
      <c r="AU72" s="294"/>
      <c r="AV72" s="328">
        <f>JOC10_12入力シート!AV73</f>
        <v>0</v>
      </c>
      <c r="AW72" s="295"/>
      <c r="AX72" s="333">
        <f>JOC10_12入力シート!AX73</f>
        <v>0</v>
      </c>
      <c r="AY72" s="295"/>
      <c r="AZ72" s="293">
        <f>JOC10_12入力シート!AZ73</f>
        <v>0</v>
      </c>
      <c r="BA72" s="295"/>
      <c r="BB72" s="304">
        <f>JOC10_12入力シート!BB73</f>
        <v>0</v>
      </c>
      <c r="BC72" s="294"/>
      <c r="BD72" s="294">
        <f>JOC10_12入力シート!BD73</f>
        <v>0</v>
      </c>
      <c r="BE72" s="305"/>
      <c r="BF72" s="293">
        <f>JOC10_12入力シート!BF73</f>
        <v>0</v>
      </c>
      <c r="BG72" s="294"/>
      <c r="BH72" s="294">
        <f>JOC10_12入力シート!BH73</f>
        <v>0</v>
      </c>
      <c r="BI72" s="295"/>
      <c r="BJ72" s="298" t="str">
        <f>JOC10_12入力シート!BJ73</f>
        <v>A</v>
      </c>
      <c r="BK72" s="471"/>
      <c r="BL72" s="471">
        <f>JOC10_12入力シート!BL73</f>
        <v>0</v>
      </c>
      <c r="BM72" s="299"/>
      <c r="BN72" s="300">
        <f>JOC10_12入力シート!BN73</f>
        <v>0</v>
      </c>
      <c r="BO72" s="301"/>
      <c r="BP72" s="301">
        <f>JOC10_12入力シート!BP73</f>
        <v>0</v>
      </c>
      <c r="BQ72" s="302"/>
      <c r="BR72" s="290">
        <f>JOC10_12入力シート!BR73</f>
        <v>0</v>
      </c>
      <c r="BS72" s="303"/>
      <c r="BT72" s="303">
        <f>JOC10_12入力シート!BT73</f>
        <v>0</v>
      </c>
      <c r="BU72" s="292"/>
      <c r="BV72" s="6"/>
      <c r="BW72" s="6"/>
      <c r="BX72" s="6"/>
      <c r="BY72" s="6"/>
      <c r="BZ72" s="6"/>
      <c r="CA72" s="6"/>
      <c r="CB72" s="6"/>
      <c r="CC72" s="6"/>
      <c r="CD72" s="6"/>
      <c r="CE72" s="6"/>
      <c r="CF72" s="6"/>
      <c r="CG72" s="6"/>
      <c r="CH72" s="6"/>
      <c r="CI72" s="6"/>
      <c r="CJ72" s="6"/>
      <c r="CK72" s="6"/>
      <c r="CL72" s="6"/>
      <c r="CM72" s="6"/>
      <c r="CN72" s="6"/>
      <c r="CO72" s="6"/>
      <c r="CP72" s="541"/>
      <c r="CQ72" s="61" t="s">
        <v>171</v>
      </c>
      <c r="CR72" s="535" t="e">
        <f>VLOOKUP("GR1",WORK!K3:L72,2,FALSE)</f>
        <v>#N/A</v>
      </c>
      <c r="CS72" s="536"/>
      <c r="CT72" s="536"/>
      <c r="CU72" s="536"/>
      <c r="CV72" s="536"/>
      <c r="CW72" s="536"/>
      <c r="CX72" s="536"/>
      <c r="CY72" s="640"/>
      <c r="CZ72" s="108">
        <v>69</v>
      </c>
      <c r="DA72" s="537" t="e">
        <f>VLOOKUP("A69",WORK!P3:Q72,2,FALSE)</f>
        <v>#N/A</v>
      </c>
      <c r="DB72" s="538"/>
      <c r="DC72" s="538"/>
      <c r="DD72" s="538"/>
      <c r="DE72" s="538"/>
      <c r="DF72" s="538"/>
      <c r="DG72" s="539"/>
    </row>
    <row r="73" spans="1:111" ht="18" customHeight="1" thickBot="1" x14ac:dyDescent="0.25">
      <c r="A73" s="325">
        <v>49</v>
      </c>
      <c r="B73" s="326"/>
      <c r="C73" s="327">
        <f>JOC10_12入力シート!C74</f>
        <v>0</v>
      </c>
      <c r="D73" s="294"/>
      <c r="E73" s="294"/>
      <c r="F73" s="294"/>
      <c r="G73" s="328">
        <f>JOC10_12入力シート!G74</f>
        <v>0</v>
      </c>
      <c r="H73" s="294"/>
      <c r="I73" s="294"/>
      <c r="J73" s="294"/>
      <c r="K73" s="328">
        <f>JOC10_12入力シート!K74</f>
        <v>0</v>
      </c>
      <c r="L73" s="294"/>
      <c r="M73" s="294"/>
      <c r="N73" s="294"/>
      <c r="O73" s="295"/>
      <c r="P73" s="322">
        <f>JOC10_12入力シート!P74</f>
        <v>0</v>
      </c>
      <c r="Q73" s="521"/>
      <c r="R73" s="521"/>
      <c r="S73" s="521"/>
      <c r="T73" s="521"/>
      <c r="U73" s="521"/>
      <c r="V73" s="521"/>
      <c r="W73" s="330">
        <f>JOC10_12入力シート!W74</f>
        <v>0</v>
      </c>
      <c r="X73" s="527"/>
      <c r="Y73" s="527"/>
      <c r="Z73" s="527"/>
      <c r="AA73" s="527"/>
      <c r="AB73" s="527"/>
      <c r="AC73" s="527"/>
      <c r="AD73" s="527"/>
      <c r="AE73" s="528"/>
      <c r="AF73" s="322">
        <f>JOC10_12入力シート!AF74</f>
        <v>0</v>
      </c>
      <c r="AG73" s="521"/>
      <c r="AH73" s="521"/>
      <c r="AI73" s="521"/>
      <c r="AJ73" s="521"/>
      <c r="AK73" s="521"/>
      <c r="AL73" s="521"/>
      <c r="AM73" s="521"/>
      <c r="AN73" s="529"/>
      <c r="AO73" s="333">
        <f>JOC10_12入力シート!AO74</f>
        <v>0</v>
      </c>
      <c r="AP73" s="295"/>
      <c r="AQ73" s="327">
        <f>JOC10_12入力シート!AQ74</f>
        <v>0</v>
      </c>
      <c r="AR73" s="294"/>
      <c r="AS73" s="294"/>
      <c r="AT73" s="328">
        <f>JOC10_12入力シート!AT74</f>
        <v>0</v>
      </c>
      <c r="AU73" s="294"/>
      <c r="AV73" s="328">
        <f>JOC10_12入力シート!AV74</f>
        <v>0</v>
      </c>
      <c r="AW73" s="295"/>
      <c r="AX73" s="333">
        <f>JOC10_12入力シート!AX74</f>
        <v>0</v>
      </c>
      <c r="AY73" s="295"/>
      <c r="AZ73" s="293">
        <f>JOC10_12入力シート!AZ74</f>
        <v>0</v>
      </c>
      <c r="BA73" s="295"/>
      <c r="BB73" s="304">
        <f>JOC10_12入力シート!BB74</f>
        <v>0</v>
      </c>
      <c r="BC73" s="294"/>
      <c r="BD73" s="294">
        <f>JOC10_12入力シート!BD74</f>
        <v>0</v>
      </c>
      <c r="BE73" s="305"/>
      <c r="BF73" s="293">
        <f>JOC10_12入力シート!BF74</f>
        <v>0</v>
      </c>
      <c r="BG73" s="294"/>
      <c r="BH73" s="294">
        <f>JOC10_12入力シート!BH74</f>
        <v>0</v>
      </c>
      <c r="BI73" s="295"/>
      <c r="BJ73" s="298" t="str">
        <f>JOC10_12入力シート!BJ74</f>
        <v>A</v>
      </c>
      <c r="BK73" s="471"/>
      <c r="BL73" s="471">
        <f>JOC10_12入力シート!BL74</f>
        <v>0</v>
      </c>
      <c r="BM73" s="299"/>
      <c r="BN73" s="300">
        <f>JOC10_12入力シート!BN74</f>
        <v>0</v>
      </c>
      <c r="BO73" s="301"/>
      <c r="BP73" s="301">
        <f>JOC10_12入力シート!BP74</f>
        <v>0</v>
      </c>
      <c r="BQ73" s="302"/>
      <c r="BR73" s="290">
        <f>JOC10_12入力シート!BR74</f>
        <v>0</v>
      </c>
      <c r="BS73" s="303"/>
      <c r="BT73" s="303">
        <f>JOC10_12入力シート!BT74</f>
        <v>0</v>
      </c>
      <c r="BU73" s="292"/>
      <c r="BV73" s="6"/>
      <c r="BW73" s="6"/>
      <c r="BX73" s="6"/>
      <c r="BY73" s="6"/>
      <c r="BZ73" s="6"/>
      <c r="CA73" s="6"/>
      <c r="CB73" s="6"/>
      <c r="CC73" s="6"/>
      <c r="CD73" s="6"/>
      <c r="CE73" s="6"/>
      <c r="CF73" s="6"/>
      <c r="CG73" s="6"/>
      <c r="CH73" s="6"/>
      <c r="CI73" s="6"/>
      <c r="CJ73" s="6"/>
      <c r="CK73" s="6"/>
      <c r="CL73" s="6"/>
      <c r="CM73" s="6"/>
      <c r="CN73" s="6"/>
      <c r="CO73" s="6"/>
      <c r="CP73" s="542"/>
      <c r="CQ73" s="65" t="s">
        <v>172</v>
      </c>
      <c r="CR73" s="530" t="e">
        <f>VLOOKUP("GR2",WORK!K3:L72,2,FALSE)</f>
        <v>#N/A</v>
      </c>
      <c r="CS73" s="531"/>
      <c r="CT73" s="531"/>
      <c r="CU73" s="531"/>
      <c r="CV73" s="531"/>
      <c r="CW73" s="531"/>
      <c r="CX73" s="531"/>
      <c r="CY73" s="641"/>
      <c r="CZ73" s="109">
        <v>70</v>
      </c>
      <c r="DA73" s="532" t="e">
        <f>VLOOKUP("A70",WORK!P3:Q72,2,FALSE)</f>
        <v>#N/A</v>
      </c>
      <c r="DB73" s="533"/>
      <c r="DC73" s="533"/>
      <c r="DD73" s="533"/>
      <c r="DE73" s="533"/>
      <c r="DF73" s="533"/>
      <c r="DG73" s="534"/>
    </row>
    <row r="74" spans="1:111" ht="18" customHeight="1" x14ac:dyDescent="0.2">
      <c r="A74" s="325">
        <v>50</v>
      </c>
      <c r="B74" s="326"/>
      <c r="C74" s="327">
        <f>JOC10_12入力シート!C75</f>
        <v>0</v>
      </c>
      <c r="D74" s="294"/>
      <c r="E74" s="294"/>
      <c r="F74" s="294"/>
      <c r="G74" s="328">
        <f>JOC10_12入力シート!G75</f>
        <v>0</v>
      </c>
      <c r="H74" s="294"/>
      <c r="I74" s="294"/>
      <c r="J74" s="294"/>
      <c r="K74" s="328">
        <f>JOC10_12入力シート!K75</f>
        <v>0</v>
      </c>
      <c r="L74" s="294"/>
      <c r="M74" s="294"/>
      <c r="N74" s="294"/>
      <c r="O74" s="295"/>
      <c r="P74" s="322">
        <f>JOC10_12入力シート!P75</f>
        <v>0</v>
      </c>
      <c r="Q74" s="521"/>
      <c r="R74" s="521"/>
      <c r="S74" s="521"/>
      <c r="T74" s="521"/>
      <c r="U74" s="521"/>
      <c r="V74" s="521"/>
      <c r="W74" s="330">
        <f>JOC10_12入力シート!W75</f>
        <v>0</v>
      </c>
      <c r="X74" s="527"/>
      <c r="Y74" s="527"/>
      <c r="Z74" s="527"/>
      <c r="AA74" s="527"/>
      <c r="AB74" s="527"/>
      <c r="AC74" s="527"/>
      <c r="AD74" s="527"/>
      <c r="AE74" s="528"/>
      <c r="AF74" s="322">
        <f>JOC10_12入力シート!AF75</f>
        <v>0</v>
      </c>
      <c r="AG74" s="521"/>
      <c r="AH74" s="521"/>
      <c r="AI74" s="521"/>
      <c r="AJ74" s="521"/>
      <c r="AK74" s="521"/>
      <c r="AL74" s="521"/>
      <c r="AM74" s="521"/>
      <c r="AN74" s="529"/>
      <c r="AO74" s="333">
        <f>JOC10_12入力シート!AO75</f>
        <v>0</v>
      </c>
      <c r="AP74" s="295"/>
      <c r="AQ74" s="327">
        <f>JOC10_12入力シート!AQ75</f>
        <v>0</v>
      </c>
      <c r="AR74" s="294"/>
      <c r="AS74" s="294"/>
      <c r="AT74" s="328">
        <f>JOC10_12入力シート!AT75</f>
        <v>0</v>
      </c>
      <c r="AU74" s="294"/>
      <c r="AV74" s="328">
        <f>JOC10_12入力シート!AV75</f>
        <v>0</v>
      </c>
      <c r="AW74" s="295"/>
      <c r="AX74" s="333">
        <f>JOC10_12入力シート!AX75</f>
        <v>0</v>
      </c>
      <c r="AY74" s="295"/>
      <c r="AZ74" s="293">
        <f>JOC10_12入力シート!AZ75</f>
        <v>0</v>
      </c>
      <c r="BA74" s="295"/>
      <c r="BB74" s="304">
        <f>JOC10_12入力シート!BB75</f>
        <v>0</v>
      </c>
      <c r="BC74" s="294"/>
      <c r="BD74" s="294">
        <f>JOC10_12入力シート!BD75</f>
        <v>0</v>
      </c>
      <c r="BE74" s="305"/>
      <c r="BF74" s="293">
        <f>JOC10_12入力シート!BF75</f>
        <v>0</v>
      </c>
      <c r="BG74" s="294"/>
      <c r="BH74" s="294">
        <f>JOC10_12入力シート!BH75</f>
        <v>0</v>
      </c>
      <c r="BI74" s="295"/>
      <c r="BJ74" s="298" t="str">
        <f>JOC10_12入力シート!BJ75</f>
        <v>A</v>
      </c>
      <c r="BK74" s="471"/>
      <c r="BL74" s="471">
        <f>JOC10_12入力シート!BL75</f>
        <v>0</v>
      </c>
      <c r="BM74" s="299"/>
      <c r="BN74" s="300">
        <f>JOC10_12入力シート!BN75</f>
        <v>0</v>
      </c>
      <c r="BO74" s="301"/>
      <c r="BP74" s="301">
        <f>JOC10_12入力シート!BP75</f>
        <v>0</v>
      </c>
      <c r="BQ74" s="302"/>
      <c r="BR74" s="290">
        <f>JOC10_12入力シート!BR75</f>
        <v>0</v>
      </c>
      <c r="BS74" s="303"/>
      <c r="BT74" s="303">
        <f>JOC10_12入力シート!BT75</f>
        <v>0</v>
      </c>
      <c r="BU74" s="292"/>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row>
    <row r="75" spans="1:111" ht="18" customHeight="1" x14ac:dyDescent="0.2">
      <c r="A75" s="325">
        <v>51</v>
      </c>
      <c r="B75" s="326"/>
      <c r="C75" s="327">
        <f>JOC10_12入力シート!C76</f>
        <v>0</v>
      </c>
      <c r="D75" s="294"/>
      <c r="E75" s="294"/>
      <c r="F75" s="294"/>
      <c r="G75" s="328">
        <f>JOC10_12入力シート!G76</f>
        <v>0</v>
      </c>
      <c r="H75" s="294"/>
      <c r="I75" s="294"/>
      <c r="J75" s="294"/>
      <c r="K75" s="328">
        <f>JOC10_12入力シート!K76</f>
        <v>0</v>
      </c>
      <c r="L75" s="294"/>
      <c r="M75" s="294"/>
      <c r="N75" s="294"/>
      <c r="O75" s="295"/>
      <c r="P75" s="322">
        <f>JOC10_12入力シート!P76</f>
        <v>0</v>
      </c>
      <c r="Q75" s="521"/>
      <c r="R75" s="521"/>
      <c r="S75" s="521"/>
      <c r="T75" s="521"/>
      <c r="U75" s="521"/>
      <c r="V75" s="521"/>
      <c r="W75" s="330">
        <f>JOC10_12入力シート!W76</f>
        <v>0</v>
      </c>
      <c r="X75" s="527"/>
      <c r="Y75" s="527"/>
      <c r="Z75" s="527"/>
      <c r="AA75" s="527"/>
      <c r="AB75" s="527"/>
      <c r="AC75" s="527"/>
      <c r="AD75" s="527"/>
      <c r="AE75" s="528"/>
      <c r="AF75" s="322">
        <f>JOC10_12入力シート!AF76</f>
        <v>0</v>
      </c>
      <c r="AG75" s="521"/>
      <c r="AH75" s="521"/>
      <c r="AI75" s="521"/>
      <c r="AJ75" s="521"/>
      <c r="AK75" s="521"/>
      <c r="AL75" s="521"/>
      <c r="AM75" s="521"/>
      <c r="AN75" s="529"/>
      <c r="AO75" s="333">
        <f>JOC10_12入力シート!AO76</f>
        <v>0</v>
      </c>
      <c r="AP75" s="295"/>
      <c r="AQ75" s="327">
        <f>JOC10_12入力シート!AQ76</f>
        <v>0</v>
      </c>
      <c r="AR75" s="294"/>
      <c r="AS75" s="294"/>
      <c r="AT75" s="328">
        <f>JOC10_12入力シート!AT76</f>
        <v>0</v>
      </c>
      <c r="AU75" s="294"/>
      <c r="AV75" s="328">
        <f>JOC10_12入力シート!AV76</f>
        <v>0</v>
      </c>
      <c r="AW75" s="295"/>
      <c r="AX75" s="333">
        <f>JOC10_12入力シート!AX76</f>
        <v>0</v>
      </c>
      <c r="AY75" s="295"/>
      <c r="AZ75" s="293">
        <f>JOC10_12入力シート!AZ76</f>
        <v>0</v>
      </c>
      <c r="BA75" s="295"/>
      <c r="BB75" s="304">
        <f>JOC10_12入力シート!BB76</f>
        <v>0</v>
      </c>
      <c r="BC75" s="294"/>
      <c r="BD75" s="294">
        <f>JOC10_12入力シート!BD76</f>
        <v>0</v>
      </c>
      <c r="BE75" s="305"/>
      <c r="BF75" s="293">
        <f>JOC10_12入力シート!BF76</f>
        <v>0</v>
      </c>
      <c r="BG75" s="294"/>
      <c r="BH75" s="294">
        <f>JOC10_12入力シート!BH76</f>
        <v>0</v>
      </c>
      <c r="BI75" s="295"/>
      <c r="BJ75" s="298" t="str">
        <f>JOC10_12入力シート!BJ76</f>
        <v>A</v>
      </c>
      <c r="BK75" s="471"/>
      <c r="BL75" s="471">
        <f>JOC10_12入力シート!BL76</f>
        <v>0</v>
      </c>
      <c r="BM75" s="299"/>
      <c r="BN75" s="300">
        <f>JOC10_12入力シート!BN76</f>
        <v>0</v>
      </c>
      <c r="BO75" s="301"/>
      <c r="BP75" s="301">
        <f>JOC10_12入力シート!BP76</f>
        <v>0</v>
      </c>
      <c r="BQ75" s="302"/>
      <c r="BR75" s="290">
        <f>JOC10_12入力シート!BR76</f>
        <v>0</v>
      </c>
      <c r="BS75" s="303"/>
      <c r="BT75" s="303">
        <f>JOC10_12入力シート!BT76</f>
        <v>0</v>
      </c>
      <c r="BU75" s="292"/>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row>
    <row r="76" spans="1:111" ht="18" customHeight="1" x14ac:dyDescent="0.2">
      <c r="A76" s="325">
        <v>52</v>
      </c>
      <c r="B76" s="326"/>
      <c r="C76" s="327">
        <f>JOC10_12入力シート!C77</f>
        <v>0</v>
      </c>
      <c r="D76" s="294"/>
      <c r="E76" s="294"/>
      <c r="F76" s="294"/>
      <c r="G76" s="328">
        <f>JOC10_12入力シート!G77</f>
        <v>0</v>
      </c>
      <c r="H76" s="294"/>
      <c r="I76" s="294"/>
      <c r="J76" s="294"/>
      <c r="K76" s="328">
        <f>JOC10_12入力シート!K77</f>
        <v>0</v>
      </c>
      <c r="L76" s="294"/>
      <c r="M76" s="294"/>
      <c r="N76" s="294"/>
      <c r="O76" s="295"/>
      <c r="P76" s="322">
        <f>JOC10_12入力シート!P77</f>
        <v>0</v>
      </c>
      <c r="Q76" s="521"/>
      <c r="R76" s="521"/>
      <c r="S76" s="521"/>
      <c r="T76" s="521"/>
      <c r="U76" s="521"/>
      <c r="V76" s="521"/>
      <c r="W76" s="330">
        <f>JOC10_12入力シート!W77</f>
        <v>0</v>
      </c>
      <c r="X76" s="527"/>
      <c r="Y76" s="527"/>
      <c r="Z76" s="527"/>
      <c r="AA76" s="527"/>
      <c r="AB76" s="527"/>
      <c r="AC76" s="527"/>
      <c r="AD76" s="527"/>
      <c r="AE76" s="528"/>
      <c r="AF76" s="322">
        <f>JOC10_12入力シート!AF77</f>
        <v>0</v>
      </c>
      <c r="AG76" s="521"/>
      <c r="AH76" s="521"/>
      <c r="AI76" s="521"/>
      <c r="AJ76" s="521"/>
      <c r="AK76" s="521"/>
      <c r="AL76" s="521"/>
      <c r="AM76" s="521"/>
      <c r="AN76" s="529"/>
      <c r="AO76" s="333">
        <f>JOC10_12入力シート!AO77</f>
        <v>0</v>
      </c>
      <c r="AP76" s="295"/>
      <c r="AQ76" s="327">
        <f>JOC10_12入力シート!AQ77</f>
        <v>0</v>
      </c>
      <c r="AR76" s="294"/>
      <c r="AS76" s="294"/>
      <c r="AT76" s="328">
        <f>JOC10_12入力シート!AT77</f>
        <v>0</v>
      </c>
      <c r="AU76" s="294"/>
      <c r="AV76" s="328">
        <f>JOC10_12入力シート!AV77</f>
        <v>0</v>
      </c>
      <c r="AW76" s="295"/>
      <c r="AX76" s="333">
        <f>JOC10_12入力シート!AX77</f>
        <v>0</v>
      </c>
      <c r="AY76" s="295"/>
      <c r="AZ76" s="293">
        <f>JOC10_12入力シート!AZ77</f>
        <v>0</v>
      </c>
      <c r="BA76" s="295"/>
      <c r="BB76" s="304">
        <f>JOC10_12入力シート!BB77</f>
        <v>0</v>
      </c>
      <c r="BC76" s="294"/>
      <c r="BD76" s="294">
        <f>JOC10_12入力シート!BD77</f>
        <v>0</v>
      </c>
      <c r="BE76" s="305"/>
      <c r="BF76" s="293">
        <f>JOC10_12入力シート!BF77</f>
        <v>0</v>
      </c>
      <c r="BG76" s="294"/>
      <c r="BH76" s="294">
        <f>JOC10_12入力シート!BH77</f>
        <v>0</v>
      </c>
      <c r="BI76" s="295"/>
      <c r="BJ76" s="298" t="str">
        <f>JOC10_12入力シート!BJ77</f>
        <v>A</v>
      </c>
      <c r="BK76" s="471"/>
      <c r="BL76" s="471">
        <f>JOC10_12入力シート!BL77</f>
        <v>0</v>
      </c>
      <c r="BM76" s="299"/>
      <c r="BN76" s="300">
        <f>JOC10_12入力シート!BN77</f>
        <v>0</v>
      </c>
      <c r="BO76" s="301"/>
      <c r="BP76" s="301">
        <f>JOC10_12入力シート!BP77</f>
        <v>0</v>
      </c>
      <c r="BQ76" s="302"/>
      <c r="BR76" s="290">
        <f>JOC10_12入力シート!BR77</f>
        <v>0</v>
      </c>
      <c r="BS76" s="303"/>
      <c r="BT76" s="303">
        <f>JOC10_12入力シート!BT77</f>
        <v>0</v>
      </c>
      <c r="BU76" s="292"/>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row>
    <row r="77" spans="1:111" ht="18" customHeight="1" x14ac:dyDescent="0.2">
      <c r="A77" s="325">
        <v>53</v>
      </c>
      <c r="B77" s="326"/>
      <c r="C77" s="327">
        <f>JOC10_12入力シート!C78</f>
        <v>0</v>
      </c>
      <c r="D77" s="294"/>
      <c r="E77" s="294"/>
      <c r="F77" s="294"/>
      <c r="G77" s="328">
        <f>JOC10_12入力シート!G78</f>
        <v>0</v>
      </c>
      <c r="H77" s="294"/>
      <c r="I77" s="294"/>
      <c r="J77" s="294"/>
      <c r="K77" s="328">
        <f>JOC10_12入力シート!K78</f>
        <v>0</v>
      </c>
      <c r="L77" s="294"/>
      <c r="M77" s="294"/>
      <c r="N77" s="294"/>
      <c r="O77" s="295"/>
      <c r="P77" s="322">
        <f>JOC10_12入力シート!P78</f>
        <v>0</v>
      </c>
      <c r="Q77" s="521"/>
      <c r="R77" s="521"/>
      <c r="S77" s="521"/>
      <c r="T77" s="521"/>
      <c r="U77" s="521"/>
      <c r="V77" s="521"/>
      <c r="W77" s="330">
        <f>JOC10_12入力シート!W78</f>
        <v>0</v>
      </c>
      <c r="X77" s="527"/>
      <c r="Y77" s="527"/>
      <c r="Z77" s="527"/>
      <c r="AA77" s="527"/>
      <c r="AB77" s="527"/>
      <c r="AC77" s="527"/>
      <c r="AD77" s="527"/>
      <c r="AE77" s="528"/>
      <c r="AF77" s="322">
        <f>JOC10_12入力シート!AF78</f>
        <v>0</v>
      </c>
      <c r="AG77" s="521"/>
      <c r="AH77" s="521"/>
      <c r="AI77" s="521"/>
      <c r="AJ77" s="521"/>
      <c r="AK77" s="521"/>
      <c r="AL77" s="521"/>
      <c r="AM77" s="521"/>
      <c r="AN77" s="529"/>
      <c r="AO77" s="333">
        <f>JOC10_12入力シート!AO78</f>
        <v>0</v>
      </c>
      <c r="AP77" s="295"/>
      <c r="AQ77" s="327">
        <f>JOC10_12入力シート!AQ78</f>
        <v>0</v>
      </c>
      <c r="AR77" s="294"/>
      <c r="AS77" s="294"/>
      <c r="AT77" s="328">
        <f>JOC10_12入力シート!AT78</f>
        <v>0</v>
      </c>
      <c r="AU77" s="294"/>
      <c r="AV77" s="328">
        <f>JOC10_12入力シート!AV78</f>
        <v>0</v>
      </c>
      <c r="AW77" s="295"/>
      <c r="AX77" s="333">
        <f>JOC10_12入力シート!AX78</f>
        <v>0</v>
      </c>
      <c r="AY77" s="295"/>
      <c r="AZ77" s="293">
        <f>JOC10_12入力シート!AZ78</f>
        <v>0</v>
      </c>
      <c r="BA77" s="295"/>
      <c r="BB77" s="304">
        <f>JOC10_12入力シート!BB78</f>
        <v>0</v>
      </c>
      <c r="BC77" s="294"/>
      <c r="BD77" s="294">
        <f>JOC10_12入力シート!BD78</f>
        <v>0</v>
      </c>
      <c r="BE77" s="305"/>
      <c r="BF77" s="293">
        <f>JOC10_12入力シート!BF78</f>
        <v>0</v>
      </c>
      <c r="BG77" s="294"/>
      <c r="BH77" s="294">
        <f>JOC10_12入力シート!BH78</f>
        <v>0</v>
      </c>
      <c r="BI77" s="295"/>
      <c r="BJ77" s="298" t="str">
        <f>JOC10_12入力シート!BJ78</f>
        <v>A</v>
      </c>
      <c r="BK77" s="471"/>
      <c r="BL77" s="471">
        <f>JOC10_12入力シート!BL78</f>
        <v>0</v>
      </c>
      <c r="BM77" s="299"/>
      <c r="BN77" s="300">
        <f>JOC10_12入力シート!BN78</f>
        <v>0</v>
      </c>
      <c r="BO77" s="301"/>
      <c r="BP77" s="301">
        <f>JOC10_12入力シート!BP78</f>
        <v>0</v>
      </c>
      <c r="BQ77" s="302"/>
      <c r="BR77" s="290">
        <f>JOC10_12入力シート!BR78</f>
        <v>0</v>
      </c>
      <c r="BS77" s="303"/>
      <c r="BT77" s="303">
        <f>JOC10_12入力シート!BT78</f>
        <v>0</v>
      </c>
      <c r="BU77" s="292"/>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row>
    <row r="78" spans="1:111" ht="18" customHeight="1" x14ac:dyDescent="0.2">
      <c r="A78" s="325">
        <v>54</v>
      </c>
      <c r="B78" s="326"/>
      <c r="C78" s="327">
        <f>JOC10_12入力シート!C79</f>
        <v>0</v>
      </c>
      <c r="D78" s="294"/>
      <c r="E78" s="294"/>
      <c r="F78" s="294"/>
      <c r="G78" s="328">
        <f>JOC10_12入力シート!G79</f>
        <v>0</v>
      </c>
      <c r="H78" s="294"/>
      <c r="I78" s="294"/>
      <c r="J78" s="294"/>
      <c r="K78" s="328">
        <f>JOC10_12入力シート!K79</f>
        <v>0</v>
      </c>
      <c r="L78" s="294"/>
      <c r="M78" s="294"/>
      <c r="N78" s="294"/>
      <c r="O78" s="295"/>
      <c r="P78" s="322">
        <f>JOC10_12入力シート!P79</f>
        <v>0</v>
      </c>
      <c r="Q78" s="521"/>
      <c r="R78" s="521"/>
      <c r="S78" s="521"/>
      <c r="T78" s="521"/>
      <c r="U78" s="521"/>
      <c r="V78" s="521"/>
      <c r="W78" s="330">
        <f>JOC10_12入力シート!W79</f>
        <v>0</v>
      </c>
      <c r="X78" s="527"/>
      <c r="Y78" s="527"/>
      <c r="Z78" s="527"/>
      <c r="AA78" s="527"/>
      <c r="AB78" s="527"/>
      <c r="AC78" s="527"/>
      <c r="AD78" s="527"/>
      <c r="AE78" s="528"/>
      <c r="AF78" s="322">
        <f>JOC10_12入力シート!AF79</f>
        <v>0</v>
      </c>
      <c r="AG78" s="521"/>
      <c r="AH78" s="521"/>
      <c r="AI78" s="521"/>
      <c r="AJ78" s="521"/>
      <c r="AK78" s="521"/>
      <c r="AL78" s="521"/>
      <c r="AM78" s="521"/>
      <c r="AN78" s="529"/>
      <c r="AO78" s="333">
        <f>JOC10_12入力シート!AO79</f>
        <v>0</v>
      </c>
      <c r="AP78" s="295"/>
      <c r="AQ78" s="327">
        <f>JOC10_12入力シート!AQ79</f>
        <v>0</v>
      </c>
      <c r="AR78" s="294"/>
      <c r="AS78" s="294"/>
      <c r="AT78" s="328">
        <f>JOC10_12入力シート!AT79</f>
        <v>0</v>
      </c>
      <c r="AU78" s="294"/>
      <c r="AV78" s="328">
        <f>JOC10_12入力シート!AV79</f>
        <v>0</v>
      </c>
      <c r="AW78" s="295"/>
      <c r="AX78" s="333">
        <f>JOC10_12入力シート!AX79</f>
        <v>0</v>
      </c>
      <c r="AY78" s="295"/>
      <c r="AZ78" s="293">
        <f>JOC10_12入力シート!AZ79</f>
        <v>0</v>
      </c>
      <c r="BA78" s="295"/>
      <c r="BB78" s="304">
        <f>JOC10_12入力シート!BB79</f>
        <v>0</v>
      </c>
      <c r="BC78" s="294"/>
      <c r="BD78" s="294">
        <f>JOC10_12入力シート!BD79</f>
        <v>0</v>
      </c>
      <c r="BE78" s="305"/>
      <c r="BF78" s="293">
        <f>JOC10_12入力シート!BF79</f>
        <v>0</v>
      </c>
      <c r="BG78" s="294"/>
      <c r="BH78" s="294">
        <f>JOC10_12入力シート!BH79</f>
        <v>0</v>
      </c>
      <c r="BI78" s="295"/>
      <c r="BJ78" s="298" t="str">
        <f>JOC10_12入力シート!BJ79</f>
        <v>A</v>
      </c>
      <c r="BK78" s="471"/>
      <c r="BL78" s="471">
        <f>JOC10_12入力シート!BL79</f>
        <v>0</v>
      </c>
      <c r="BM78" s="299"/>
      <c r="BN78" s="300">
        <f>JOC10_12入力シート!BN79</f>
        <v>0</v>
      </c>
      <c r="BO78" s="301"/>
      <c r="BP78" s="301">
        <f>JOC10_12入力シート!BP79</f>
        <v>0</v>
      </c>
      <c r="BQ78" s="302"/>
      <c r="BR78" s="290">
        <f>JOC10_12入力シート!BR79</f>
        <v>0</v>
      </c>
      <c r="BS78" s="303"/>
      <c r="BT78" s="303">
        <f>JOC10_12入力シート!BT79</f>
        <v>0</v>
      </c>
      <c r="BU78" s="292"/>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row>
    <row r="79" spans="1:111" ht="18" customHeight="1" x14ac:dyDescent="0.2">
      <c r="A79" s="325">
        <v>55</v>
      </c>
      <c r="B79" s="326"/>
      <c r="C79" s="327">
        <f>JOC10_12入力シート!C80</f>
        <v>0</v>
      </c>
      <c r="D79" s="294"/>
      <c r="E79" s="294"/>
      <c r="F79" s="294"/>
      <c r="G79" s="328">
        <f>JOC10_12入力シート!G80</f>
        <v>0</v>
      </c>
      <c r="H79" s="294"/>
      <c r="I79" s="294"/>
      <c r="J79" s="294"/>
      <c r="K79" s="328">
        <f>JOC10_12入力シート!K80</f>
        <v>0</v>
      </c>
      <c r="L79" s="294"/>
      <c r="M79" s="294"/>
      <c r="N79" s="294"/>
      <c r="O79" s="295"/>
      <c r="P79" s="322">
        <f>JOC10_12入力シート!P80</f>
        <v>0</v>
      </c>
      <c r="Q79" s="521"/>
      <c r="R79" s="521"/>
      <c r="S79" s="521"/>
      <c r="T79" s="521"/>
      <c r="U79" s="521"/>
      <c r="V79" s="521"/>
      <c r="W79" s="330">
        <f>JOC10_12入力シート!W80</f>
        <v>0</v>
      </c>
      <c r="X79" s="527"/>
      <c r="Y79" s="527"/>
      <c r="Z79" s="527"/>
      <c r="AA79" s="527"/>
      <c r="AB79" s="527"/>
      <c r="AC79" s="527"/>
      <c r="AD79" s="527"/>
      <c r="AE79" s="528"/>
      <c r="AF79" s="322">
        <f>JOC10_12入力シート!AF80</f>
        <v>0</v>
      </c>
      <c r="AG79" s="521"/>
      <c r="AH79" s="521"/>
      <c r="AI79" s="521"/>
      <c r="AJ79" s="521"/>
      <c r="AK79" s="521"/>
      <c r="AL79" s="521"/>
      <c r="AM79" s="521"/>
      <c r="AN79" s="529"/>
      <c r="AO79" s="333">
        <f>JOC10_12入力シート!AO80</f>
        <v>0</v>
      </c>
      <c r="AP79" s="295"/>
      <c r="AQ79" s="327">
        <f>JOC10_12入力シート!AQ80</f>
        <v>0</v>
      </c>
      <c r="AR79" s="294"/>
      <c r="AS79" s="294"/>
      <c r="AT79" s="328">
        <f>JOC10_12入力シート!AT80</f>
        <v>0</v>
      </c>
      <c r="AU79" s="294"/>
      <c r="AV79" s="328">
        <f>JOC10_12入力シート!AV80</f>
        <v>0</v>
      </c>
      <c r="AW79" s="295"/>
      <c r="AX79" s="333">
        <f>JOC10_12入力シート!AX80</f>
        <v>0</v>
      </c>
      <c r="AY79" s="295"/>
      <c r="AZ79" s="293">
        <f>JOC10_12入力シート!AZ80</f>
        <v>0</v>
      </c>
      <c r="BA79" s="295"/>
      <c r="BB79" s="304">
        <f>JOC10_12入力シート!BB80</f>
        <v>0</v>
      </c>
      <c r="BC79" s="294"/>
      <c r="BD79" s="294">
        <f>JOC10_12入力シート!BD80</f>
        <v>0</v>
      </c>
      <c r="BE79" s="305"/>
      <c r="BF79" s="293">
        <f>JOC10_12入力シート!BF80</f>
        <v>0</v>
      </c>
      <c r="BG79" s="294"/>
      <c r="BH79" s="294">
        <f>JOC10_12入力シート!BH80</f>
        <v>0</v>
      </c>
      <c r="BI79" s="295"/>
      <c r="BJ79" s="298" t="str">
        <f>JOC10_12入力シート!BJ80</f>
        <v>A</v>
      </c>
      <c r="BK79" s="471"/>
      <c r="BL79" s="471">
        <f>JOC10_12入力シート!BL80</f>
        <v>0</v>
      </c>
      <c r="BM79" s="299"/>
      <c r="BN79" s="300">
        <f>JOC10_12入力シート!BN80</f>
        <v>0</v>
      </c>
      <c r="BO79" s="301"/>
      <c r="BP79" s="301">
        <f>JOC10_12入力シート!BP80</f>
        <v>0</v>
      </c>
      <c r="BQ79" s="302"/>
      <c r="BR79" s="290">
        <f>JOC10_12入力シート!BR80</f>
        <v>0</v>
      </c>
      <c r="BS79" s="303"/>
      <c r="BT79" s="303">
        <f>JOC10_12入力シート!BT80</f>
        <v>0</v>
      </c>
      <c r="BU79" s="292"/>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row>
    <row r="80" spans="1:111" ht="18" customHeight="1" x14ac:dyDescent="0.2">
      <c r="A80" s="325">
        <v>56</v>
      </c>
      <c r="B80" s="326"/>
      <c r="C80" s="327">
        <f>JOC10_12入力シート!C81</f>
        <v>0</v>
      </c>
      <c r="D80" s="294"/>
      <c r="E80" s="294"/>
      <c r="F80" s="294"/>
      <c r="G80" s="328">
        <f>JOC10_12入力シート!G81</f>
        <v>0</v>
      </c>
      <c r="H80" s="294"/>
      <c r="I80" s="294"/>
      <c r="J80" s="294"/>
      <c r="K80" s="328">
        <f>JOC10_12入力シート!K81</f>
        <v>0</v>
      </c>
      <c r="L80" s="294"/>
      <c r="M80" s="294"/>
      <c r="N80" s="294"/>
      <c r="O80" s="295"/>
      <c r="P80" s="322">
        <f>JOC10_12入力シート!P81</f>
        <v>0</v>
      </c>
      <c r="Q80" s="521"/>
      <c r="R80" s="521"/>
      <c r="S80" s="521"/>
      <c r="T80" s="521"/>
      <c r="U80" s="521"/>
      <c r="V80" s="521"/>
      <c r="W80" s="330">
        <f>JOC10_12入力シート!W81</f>
        <v>0</v>
      </c>
      <c r="X80" s="527"/>
      <c r="Y80" s="527"/>
      <c r="Z80" s="527"/>
      <c r="AA80" s="527"/>
      <c r="AB80" s="527"/>
      <c r="AC80" s="527"/>
      <c r="AD80" s="527"/>
      <c r="AE80" s="528"/>
      <c r="AF80" s="322">
        <f>JOC10_12入力シート!AF81</f>
        <v>0</v>
      </c>
      <c r="AG80" s="521"/>
      <c r="AH80" s="521"/>
      <c r="AI80" s="521"/>
      <c r="AJ80" s="521"/>
      <c r="AK80" s="521"/>
      <c r="AL80" s="521"/>
      <c r="AM80" s="521"/>
      <c r="AN80" s="529"/>
      <c r="AO80" s="333">
        <f>JOC10_12入力シート!AO81</f>
        <v>0</v>
      </c>
      <c r="AP80" s="295"/>
      <c r="AQ80" s="327">
        <f>JOC10_12入力シート!AQ81</f>
        <v>0</v>
      </c>
      <c r="AR80" s="294"/>
      <c r="AS80" s="294"/>
      <c r="AT80" s="328">
        <f>JOC10_12入力シート!AT81</f>
        <v>0</v>
      </c>
      <c r="AU80" s="294"/>
      <c r="AV80" s="328">
        <f>JOC10_12入力シート!AV81</f>
        <v>0</v>
      </c>
      <c r="AW80" s="295"/>
      <c r="AX80" s="333">
        <f>JOC10_12入力シート!AX81</f>
        <v>0</v>
      </c>
      <c r="AY80" s="295"/>
      <c r="AZ80" s="293">
        <f>JOC10_12入力シート!AZ81</f>
        <v>0</v>
      </c>
      <c r="BA80" s="295"/>
      <c r="BB80" s="304">
        <f>JOC10_12入力シート!BB81</f>
        <v>0</v>
      </c>
      <c r="BC80" s="294"/>
      <c r="BD80" s="294">
        <f>JOC10_12入力シート!BD81</f>
        <v>0</v>
      </c>
      <c r="BE80" s="305"/>
      <c r="BF80" s="293">
        <f>JOC10_12入力シート!BF81</f>
        <v>0</v>
      </c>
      <c r="BG80" s="294"/>
      <c r="BH80" s="294">
        <f>JOC10_12入力シート!BH81</f>
        <v>0</v>
      </c>
      <c r="BI80" s="295"/>
      <c r="BJ80" s="298" t="str">
        <f>JOC10_12入力シート!BJ81</f>
        <v>A</v>
      </c>
      <c r="BK80" s="471"/>
      <c r="BL80" s="471">
        <f>JOC10_12入力シート!BL81</f>
        <v>0</v>
      </c>
      <c r="BM80" s="299"/>
      <c r="BN80" s="300">
        <f>JOC10_12入力シート!BN81</f>
        <v>0</v>
      </c>
      <c r="BO80" s="301"/>
      <c r="BP80" s="301">
        <f>JOC10_12入力シート!BP81</f>
        <v>0</v>
      </c>
      <c r="BQ80" s="302"/>
      <c r="BR80" s="290">
        <f>JOC10_12入力シート!BR81</f>
        <v>0</v>
      </c>
      <c r="BS80" s="303"/>
      <c r="BT80" s="303">
        <f>JOC10_12入力シート!BT81</f>
        <v>0</v>
      </c>
      <c r="BU80" s="292"/>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row>
    <row r="81" spans="1:111" ht="18" customHeight="1" x14ac:dyDescent="0.2">
      <c r="A81" s="325">
        <v>57</v>
      </c>
      <c r="B81" s="326"/>
      <c r="C81" s="327">
        <f>JOC10_12入力シート!C82</f>
        <v>0</v>
      </c>
      <c r="D81" s="294"/>
      <c r="E81" s="294"/>
      <c r="F81" s="294"/>
      <c r="G81" s="328">
        <f>JOC10_12入力シート!G82</f>
        <v>0</v>
      </c>
      <c r="H81" s="294"/>
      <c r="I81" s="294"/>
      <c r="J81" s="294"/>
      <c r="K81" s="328">
        <f>JOC10_12入力シート!K82</f>
        <v>0</v>
      </c>
      <c r="L81" s="294"/>
      <c r="M81" s="294"/>
      <c r="N81" s="294"/>
      <c r="O81" s="295"/>
      <c r="P81" s="322">
        <f>JOC10_12入力シート!P82</f>
        <v>0</v>
      </c>
      <c r="Q81" s="521"/>
      <c r="R81" s="521"/>
      <c r="S81" s="521"/>
      <c r="T81" s="521"/>
      <c r="U81" s="521"/>
      <c r="V81" s="521"/>
      <c r="W81" s="330">
        <f>JOC10_12入力シート!W82</f>
        <v>0</v>
      </c>
      <c r="X81" s="527"/>
      <c r="Y81" s="527"/>
      <c r="Z81" s="527"/>
      <c r="AA81" s="527"/>
      <c r="AB81" s="527"/>
      <c r="AC81" s="527"/>
      <c r="AD81" s="527"/>
      <c r="AE81" s="528"/>
      <c r="AF81" s="322">
        <f>JOC10_12入力シート!AF82</f>
        <v>0</v>
      </c>
      <c r="AG81" s="521"/>
      <c r="AH81" s="521"/>
      <c r="AI81" s="521"/>
      <c r="AJ81" s="521"/>
      <c r="AK81" s="521"/>
      <c r="AL81" s="521"/>
      <c r="AM81" s="521"/>
      <c r="AN81" s="529"/>
      <c r="AO81" s="333">
        <f>JOC10_12入力シート!AO82</f>
        <v>0</v>
      </c>
      <c r="AP81" s="295"/>
      <c r="AQ81" s="327">
        <f>JOC10_12入力シート!AQ82</f>
        <v>0</v>
      </c>
      <c r="AR81" s="294"/>
      <c r="AS81" s="294"/>
      <c r="AT81" s="328">
        <f>JOC10_12入力シート!AT82</f>
        <v>0</v>
      </c>
      <c r="AU81" s="294"/>
      <c r="AV81" s="328">
        <f>JOC10_12入力シート!AV82</f>
        <v>0</v>
      </c>
      <c r="AW81" s="295"/>
      <c r="AX81" s="333">
        <f>JOC10_12入力シート!AX82</f>
        <v>0</v>
      </c>
      <c r="AY81" s="295"/>
      <c r="AZ81" s="293">
        <f>JOC10_12入力シート!AZ82</f>
        <v>0</v>
      </c>
      <c r="BA81" s="295"/>
      <c r="BB81" s="304">
        <f>JOC10_12入力シート!BB82</f>
        <v>0</v>
      </c>
      <c r="BC81" s="294"/>
      <c r="BD81" s="294">
        <f>JOC10_12入力シート!BD82</f>
        <v>0</v>
      </c>
      <c r="BE81" s="305"/>
      <c r="BF81" s="293">
        <f>JOC10_12入力シート!BF82</f>
        <v>0</v>
      </c>
      <c r="BG81" s="294"/>
      <c r="BH81" s="294">
        <f>JOC10_12入力シート!BH82</f>
        <v>0</v>
      </c>
      <c r="BI81" s="295"/>
      <c r="BJ81" s="298" t="str">
        <f>JOC10_12入力シート!BJ82</f>
        <v>A</v>
      </c>
      <c r="BK81" s="471"/>
      <c r="BL81" s="471">
        <f>JOC10_12入力シート!BL82</f>
        <v>0</v>
      </c>
      <c r="BM81" s="299"/>
      <c r="BN81" s="300">
        <f>JOC10_12入力シート!BN82</f>
        <v>0</v>
      </c>
      <c r="BO81" s="301"/>
      <c r="BP81" s="301">
        <f>JOC10_12入力シート!BP82</f>
        <v>0</v>
      </c>
      <c r="BQ81" s="302"/>
      <c r="BR81" s="290">
        <f>JOC10_12入力シート!BR82</f>
        <v>0</v>
      </c>
      <c r="BS81" s="303"/>
      <c r="BT81" s="303">
        <f>JOC10_12入力シート!BT82</f>
        <v>0</v>
      </c>
      <c r="BU81" s="292"/>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row>
    <row r="82" spans="1:111" ht="18" customHeight="1" x14ac:dyDescent="0.2">
      <c r="A82" s="325">
        <v>58</v>
      </c>
      <c r="B82" s="326"/>
      <c r="C82" s="327">
        <f>JOC10_12入力シート!C83</f>
        <v>0</v>
      </c>
      <c r="D82" s="294"/>
      <c r="E82" s="294"/>
      <c r="F82" s="294"/>
      <c r="G82" s="328">
        <f>JOC10_12入力シート!G83</f>
        <v>0</v>
      </c>
      <c r="H82" s="294"/>
      <c r="I82" s="294"/>
      <c r="J82" s="294"/>
      <c r="K82" s="328">
        <f>JOC10_12入力シート!K83</f>
        <v>0</v>
      </c>
      <c r="L82" s="294"/>
      <c r="M82" s="294"/>
      <c r="N82" s="294"/>
      <c r="O82" s="295"/>
      <c r="P82" s="322">
        <f>JOC10_12入力シート!P83</f>
        <v>0</v>
      </c>
      <c r="Q82" s="521"/>
      <c r="R82" s="521"/>
      <c r="S82" s="521"/>
      <c r="T82" s="521"/>
      <c r="U82" s="521"/>
      <c r="V82" s="521"/>
      <c r="W82" s="330">
        <f>JOC10_12入力シート!W83</f>
        <v>0</v>
      </c>
      <c r="X82" s="527"/>
      <c r="Y82" s="527"/>
      <c r="Z82" s="527"/>
      <c r="AA82" s="527"/>
      <c r="AB82" s="527"/>
      <c r="AC82" s="527"/>
      <c r="AD82" s="527"/>
      <c r="AE82" s="528"/>
      <c r="AF82" s="322">
        <f>JOC10_12入力シート!AF83</f>
        <v>0</v>
      </c>
      <c r="AG82" s="521"/>
      <c r="AH82" s="521"/>
      <c r="AI82" s="521"/>
      <c r="AJ82" s="521"/>
      <c r="AK82" s="521"/>
      <c r="AL82" s="521"/>
      <c r="AM82" s="521"/>
      <c r="AN82" s="529"/>
      <c r="AO82" s="333">
        <f>JOC10_12入力シート!AO83</f>
        <v>0</v>
      </c>
      <c r="AP82" s="295"/>
      <c r="AQ82" s="327">
        <f>JOC10_12入力シート!AQ83</f>
        <v>0</v>
      </c>
      <c r="AR82" s="294"/>
      <c r="AS82" s="294"/>
      <c r="AT82" s="328">
        <f>JOC10_12入力シート!AT83</f>
        <v>0</v>
      </c>
      <c r="AU82" s="294"/>
      <c r="AV82" s="328">
        <f>JOC10_12入力シート!AV83</f>
        <v>0</v>
      </c>
      <c r="AW82" s="295"/>
      <c r="AX82" s="333">
        <f>JOC10_12入力シート!AX83</f>
        <v>0</v>
      </c>
      <c r="AY82" s="295"/>
      <c r="AZ82" s="293">
        <f>JOC10_12入力シート!AZ83</f>
        <v>0</v>
      </c>
      <c r="BA82" s="295"/>
      <c r="BB82" s="304">
        <f>JOC10_12入力シート!BB83</f>
        <v>0</v>
      </c>
      <c r="BC82" s="294"/>
      <c r="BD82" s="294">
        <f>JOC10_12入力シート!BD83</f>
        <v>0</v>
      </c>
      <c r="BE82" s="305"/>
      <c r="BF82" s="293">
        <f>JOC10_12入力シート!BF83</f>
        <v>0</v>
      </c>
      <c r="BG82" s="294"/>
      <c r="BH82" s="294">
        <f>JOC10_12入力シート!BH83</f>
        <v>0</v>
      </c>
      <c r="BI82" s="295"/>
      <c r="BJ82" s="298" t="str">
        <f>JOC10_12入力シート!BJ83</f>
        <v>A</v>
      </c>
      <c r="BK82" s="471"/>
      <c r="BL82" s="471">
        <f>JOC10_12入力シート!BL83</f>
        <v>0</v>
      </c>
      <c r="BM82" s="299"/>
      <c r="BN82" s="300">
        <f>JOC10_12入力シート!BN83</f>
        <v>0</v>
      </c>
      <c r="BO82" s="301"/>
      <c r="BP82" s="301">
        <f>JOC10_12入力シート!BP83</f>
        <v>0</v>
      </c>
      <c r="BQ82" s="302"/>
      <c r="BR82" s="290">
        <f>JOC10_12入力シート!BR83</f>
        <v>0</v>
      </c>
      <c r="BS82" s="303"/>
      <c r="BT82" s="303">
        <f>JOC10_12入力シート!BT83</f>
        <v>0</v>
      </c>
      <c r="BU82" s="292"/>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row>
    <row r="83" spans="1:111" ht="18" customHeight="1" x14ac:dyDescent="0.2">
      <c r="A83" s="325">
        <v>59</v>
      </c>
      <c r="B83" s="326"/>
      <c r="C83" s="327">
        <f>JOC10_12入力シート!C84</f>
        <v>0</v>
      </c>
      <c r="D83" s="294"/>
      <c r="E83" s="294"/>
      <c r="F83" s="294"/>
      <c r="G83" s="328">
        <f>JOC10_12入力シート!G84</f>
        <v>0</v>
      </c>
      <c r="H83" s="294"/>
      <c r="I83" s="294"/>
      <c r="J83" s="294"/>
      <c r="K83" s="328">
        <f>JOC10_12入力シート!K84</f>
        <v>0</v>
      </c>
      <c r="L83" s="294"/>
      <c r="M83" s="294"/>
      <c r="N83" s="294"/>
      <c r="O83" s="295"/>
      <c r="P83" s="322">
        <f>JOC10_12入力シート!P84</f>
        <v>0</v>
      </c>
      <c r="Q83" s="521"/>
      <c r="R83" s="521"/>
      <c r="S83" s="521"/>
      <c r="T83" s="521"/>
      <c r="U83" s="521"/>
      <c r="V83" s="521"/>
      <c r="W83" s="330">
        <f>JOC10_12入力シート!W84</f>
        <v>0</v>
      </c>
      <c r="X83" s="527"/>
      <c r="Y83" s="527"/>
      <c r="Z83" s="527"/>
      <c r="AA83" s="527"/>
      <c r="AB83" s="527"/>
      <c r="AC83" s="527"/>
      <c r="AD83" s="527"/>
      <c r="AE83" s="528"/>
      <c r="AF83" s="322">
        <f>JOC10_12入力シート!AF84</f>
        <v>0</v>
      </c>
      <c r="AG83" s="521"/>
      <c r="AH83" s="521"/>
      <c r="AI83" s="521"/>
      <c r="AJ83" s="521"/>
      <c r="AK83" s="521"/>
      <c r="AL83" s="521"/>
      <c r="AM83" s="521"/>
      <c r="AN83" s="529"/>
      <c r="AO83" s="333">
        <f>JOC10_12入力シート!AO84</f>
        <v>0</v>
      </c>
      <c r="AP83" s="295"/>
      <c r="AQ83" s="327">
        <f>JOC10_12入力シート!AQ84</f>
        <v>0</v>
      </c>
      <c r="AR83" s="294"/>
      <c r="AS83" s="294"/>
      <c r="AT83" s="328">
        <f>JOC10_12入力シート!AT84</f>
        <v>0</v>
      </c>
      <c r="AU83" s="294"/>
      <c r="AV83" s="328">
        <f>JOC10_12入力シート!AV84</f>
        <v>0</v>
      </c>
      <c r="AW83" s="295"/>
      <c r="AX83" s="333">
        <f>JOC10_12入力シート!AX84</f>
        <v>0</v>
      </c>
      <c r="AY83" s="295"/>
      <c r="AZ83" s="293">
        <f>JOC10_12入力シート!AZ84</f>
        <v>0</v>
      </c>
      <c r="BA83" s="295"/>
      <c r="BB83" s="304">
        <f>JOC10_12入力シート!BB84</f>
        <v>0</v>
      </c>
      <c r="BC83" s="294"/>
      <c r="BD83" s="294">
        <f>JOC10_12入力シート!BD84</f>
        <v>0</v>
      </c>
      <c r="BE83" s="305"/>
      <c r="BF83" s="293">
        <f>JOC10_12入力シート!BF84</f>
        <v>0</v>
      </c>
      <c r="BG83" s="294"/>
      <c r="BH83" s="294">
        <f>JOC10_12入力シート!BH84</f>
        <v>0</v>
      </c>
      <c r="BI83" s="295"/>
      <c r="BJ83" s="298" t="str">
        <f>JOC10_12入力シート!BJ84</f>
        <v>A</v>
      </c>
      <c r="BK83" s="471"/>
      <c r="BL83" s="471">
        <f>JOC10_12入力シート!BL84</f>
        <v>0</v>
      </c>
      <c r="BM83" s="299"/>
      <c r="BN83" s="300">
        <f>JOC10_12入力シート!BN84</f>
        <v>0</v>
      </c>
      <c r="BO83" s="301"/>
      <c r="BP83" s="301">
        <f>JOC10_12入力シート!BP84</f>
        <v>0</v>
      </c>
      <c r="BQ83" s="302"/>
      <c r="BR83" s="290">
        <f>JOC10_12入力シート!BR84</f>
        <v>0</v>
      </c>
      <c r="BS83" s="303"/>
      <c r="BT83" s="303">
        <f>JOC10_12入力シート!BT84</f>
        <v>0</v>
      </c>
      <c r="BU83" s="292"/>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row>
    <row r="84" spans="1:111" ht="18" customHeight="1" x14ac:dyDescent="0.2">
      <c r="A84" s="325">
        <v>60</v>
      </c>
      <c r="B84" s="326"/>
      <c r="C84" s="327">
        <f>JOC10_12入力シート!C85</f>
        <v>0</v>
      </c>
      <c r="D84" s="294"/>
      <c r="E84" s="294"/>
      <c r="F84" s="294"/>
      <c r="G84" s="328">
        <f>JOC10_12入力シート!G85</f>
        <v>0</v>
      </c>
      <c r="H84" s="294"/>
      <c r="I84" s="294"/>
      <c r="J84" s="294"/>
      <c r="K84" s="328">
        <f>JOC10_12入力シート!K85</f>
        <v>0</v>
      </c>
      <c r="L84" s="294"/>
      <c r="M84" s="294"/>
      <c r="N84" s="294"/>
      <c r="O84" s="295"/>
      <c r="P84" s="322">
        <f>JOC10_12入力シート!P85</f>
        <v>0</v>
      </c>
      <c r="Q84" s="521"/>
      <c r="R84" s="521"/>
      <c r="S84" s="521"/>
      <c r="T84" s="521"/>
      <c r="U84" s="521"/>
      <c r="V84" s="521"/>
      <c r="W84" s="330">
        <f>JOC10_12入力シート!W85</f>
        <v>0</v>
      </c>
      <c r="X84" s="527"/>
      <c r="Y84" s="527"/>
      <c r="Z84" s="527"/>
      <c r="AA84" s="527"/>
      <c r="AB84" s="527"/>
      <c r="AC84" s="527"/>
      <c r="AD84" s="527"/>
      <c r="AE84" s="528"/>
      <c r="AF84" s="322">
        <f>JOC10_12入力シート!AF85</f>
        <v>0</v>
      </c>
      <c r="AG84" s="521"/>
      <c r="AH84" s="521"/>
      <c r="AI84" s="521"/>
      <c r="AJ84" s="521"/>
      <c r="AK84" s="521"/>
      <c r="AL84" s="521"/>
      <c r="AM84" s="521"/>
      <c r="AN84" s="529"/>
      <c r="AO84" s="333">
        <f>JOC10_12入力シート!AO85</f>
        <v>0</v>
      </c>
      <c r="AP84" s="295"/>
      <c r="AQ84" s="327">
        <f>JOC10_12入力シート!AQ85</f>
        <v>0</v>
      </c>
      <c r="AR84" s="294"/>
      <c r="AS84" s="294"/>
      <c r="AT84" s="328">
        <f>JOC10_12入力シート!AT85</f>
        <v>0</v>
      </c>
      <c r="AU84" s="294"/>
      <c r="AV84" s="328">
        <f>JOC10_12入力シート!AV85</f>
        <v>0</v>
      </c>
      <c r="AW84" s="295"/>
      <c r="AX84" s="333">
        <f>JOC10_12入力シート!AX85</f>
        <v>0</v>
      </c>
      <c r="AY84" s="295"/>
      <c r="AZ84" s="293">
        <f>JOC10_12入力シート!AZ85</f>
        <v>0</v>
      </c>
      <c r="BA84" s="295"/>
      <c r="BB84" s="304">
        <f>JOC10_12入力シート!BB85</f>
        <v>0</v>
      </c>
      <c r="BC84" s="294"/>
      <c r="BD84" s="294">
        <f>JOC10_12入力シート!BD85</f>
        <v>0</v>
      </c>
      <c r="BE84" s="305"/>
      <c r="BF84" s="293">
        <f>JOC10_12入力シート!BF85</f>
        <v>0</v>
      </c>
      <c r="BG84" s="294"/>
      <c r="BH84" s="294">
        <f>JOC10_12入力シート!BH85</f>
        <v>0</v>
      </c>
      <c r="BI84" s="295"/>
      <c r="BJ84" s="298" t="str">
        <f>JOC10_12入力シート!BJ85</f>
        <v>A</v>
      </c>
      <c r="BK84" s="471"/>
      <c r="BL84" s="471">
        <f>JOC10_12入力シート!BL85</f>
        <v>0</v>
      </c>
      <c r="BM84" s="299"/>
      <c r="BN84" s="300">
        <f>JOC10_12入力シート!BN85</f>
        <v>0</v>
      </c>
      <c r="BO84" s="301"/>
      <c r="BP84" s="301">
        <f>JOC10_12入力シート!BP85</f>
        <v>0</v>
      </c>
      <c r="BQ84" s="302"/>
      <c r="BR84" s="290">
        <f>JOC10_12入力シート!BR85</f>
        <v>0</v>
      </c>
      <c r="BS84" s="303"/>
      <c r="BT84" s="303">
        <f>JOC10_12入力シート!BT85</f>
        <v>0</v>
      </c>
      <c r="BU84" s="292"/>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row>
    <row r="85" spans="1:111" ht="18" customHeight="1" x14ac:dyDescent="0.2">
      <c r="A85" s="325">
        <v>61</v>
      </c>
      <c r="B85" s="326"/>
      <c r="C85" s="327">
        <f>JOC10_12入力シート!C86</f>
        <v>0</v>
      </c>
      <c r="D85" s="294"/>
      <c r="E85" s="294"/>
      <c r="F85" s="294"/>
      <c r="G85" s="328">
        <f>JOC10_12入力シート!G86</f>
        <v>0</v>
      </c>
      <c r="H85" s="294"/>
      <c r="I85" s="294"/>
      <c r="J85" s="294"/>
      <c r="K85" s="328">
        <f>JOC10_12入力シート!K86</f>
        <v>0</v>
      </c>
      <c r="L85" s="294"/>
      <c r="M85" s="294"/>
      <c r="N85" s="294"/>
      <c r="O85" s="295"/>
      <c r="P85" s="322">
        <f>JOC10_12入力シート!P86</f>
        <v>0</v>
      </c>
      <c r="Q85" s="521"/>
      <c r="R85" s="521"/>
      <c r="S85" s="521"/>
      <c r="T85" s="521"/>
      <c r="U85" s="521"/>
      <c r="V85" s="521"/>
      <c r="W85" s="330">
        <f>JOC10_12入力シート!W86</f>
        <v>0</v>
      </c>
      <c r="X85" s="527"/>
      <c r="Y85" s="527"/>
      <c r="Z85" s="527"/>
      <c r="AA85" s="527"/>
      <c r="AB85" s="527"/>
      <c r="AC85" s="527"/>
      <c r="AD85" s="527"/>
      <c r="AE85" s="528"/>
      <c r="AF85" s="322">
        <f>JOC10_12入力シート!AF86</f>
        <v>0</v>
      </c>
      <c r="AG85" s="521"/>
      <c r="AH85" s="521"/>
      <c r="AI85" s="521"/>
      <c r="AJ85" s="521"/>
      <c r="AK85" s="521"/>
      <c r="AL85" s="521"/>
      <c r="AM85" s="521"/>
      <c r="AN85" s="529"/>
      <c r="AO85" s="333">
        <f>JOC10_12入力シート!AO86</f>
        <v>0</v>
      </c>
      <c r="AP85" s="295"/>
      <c r="AQ85" s="327">
        <f>JOC10_12入力シート!AQ86</f>
        <v>0</v>
      </c>
      <c r="AR85" s="294"/>
      <c r="AS85" s="294"/>
      <c r="AT85" s="328">
        <f>JOC10_12入力シート!AT86</f>
        <v>0</v>
      </c>
      <c r="AU85" s="294"/>
      <c r="AV85" s="328">
        <f>JOC10_12入力シート!AV86</f>
        <v>0</v>
      </c>
      <c r="AW85" s="295"/>
      <c r="AX85" s="333">
        <f>JOC10_12入力シート!AX86</f>
        <v>0</v>
      </c>
      <c r="AY85" s="295"/>
      <c r="AZ85" s="293">
        <f>JOC10_12入力シート!AZ86</f>
        <v>0</v>
      </c>
      <c r="BA85" s="295"/>
      <c r="BB85" s="304">
        <f>JOC10_12入力シート!BB86</f>
        <v>0</v>
      </c>
      <c r="BC85" s="294"/>
      <c r="BD85" s="294">
        <f>JOC10_12入力シート!BD86</f>
        <v>0</v>
      </c>
      <c r="BE85" s="305"/>
      <c r="BF85" s="293">
        <f>JOC10_12入力シート!BF86</f>
        <v>0</v>
      </c>
      <c r="BG85" s="294"/>
      <c r="BH85" s="294">
        <f>JOC10_12入力シート!BH86</f>
        <v>0</v>
      </c>
      <c r="BI85" s="295"/>
      <c r="BJ85" s="298" t="str">
        <f>JOC10_12入力シート!BJ86</f>
        <v>A</v>
      </c>
      <c r="BK85" s="471"/>
      <c r="BL85" s="471">
        <f>JOC10_12入力シート!BL86</f>
        <v>0</v>
      </c>
      <c r="BM85" s="299"/>
      <c r="BN85" s="300">
        <f>JOC10_12入力シート!BN86</f>
        <v>0</v>
      </c>
      <c r="BO85" s="301"/>
      <c r="BP85" s="301">
        <f>JOC10_12入力シート!BP86</f>
        <v>0</v>
      </c>
      <c r="BQ85" s="302"/>
      <c r="BR85" s="290">
        <f>JOC10_12入力シート!BR86</f>
        <v>0</v>
      </c>
      <c r="BS85" s="303"/>
      <c r="BT85" s="303">
        <f>JOC10_12入力シート!BT86</f>
        <v>0</v>
      </c>
      <c r="BU85" s="292"/>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row>
    <row r="86" spans="1:111" ht="18" customHeight="1" x14ac:dyDescent="0.2">
      <c r="A86" s="325">
        <v>62</v>
      </c>
      <c r="B86" s="326"/>
      <c r="C86" s="327">
        <f>JOC10_12入力シート!C87</f>
        <v>0</v>
      </c>
      <c r="D86" s="294"/>
      <c r="E86" s="294"/>
      <c r="F86" s="294"/>
      <c r="G86" s="328">
        <f>JOC10_12入力シート!G87</f>
        <v>0</v>
      </c>
      <c r="H86" s="294"/>
      <c r="I86" s="294"/>
      <c r="J86" s="294"/>
      <c r="K86" s="328">
        <f>JOC10_12入力シート!K87</f>
        <v>0</v>
      </c>
      <c r="L86" s="294"/>
      <c r="M86" s="294"/>
      <c r="N86" s="294"/>
      <c r="O86" s="295"/>
      <c r="P86" s="322">
        <f>JOC10_12入力シート!P87</f>
        <v>0</v>
      </c>
      <c r="Q86" s="521"/>
      <c r="R86" s="521"/>
      <c r="S86" s="521"/>
      <c r="T86" s="521"/>
      <c r="U86" s="521"/>
      <c r="V86" s="521"/>
      <c r="W86" s="330">
        <f>JOC10_12入力シート!W87</f>
        <v>0</v>
      </c>
      <c r="X86" s="527"/>
      <c r="Y86" s="527"/>
      <c r="Z86" s="527"/>
      <c r="AA86" s="527"/>
      <c r="AB86" s="527"/>
      <c r="AC86" s="527"/>
      <c r="AD86" s="527"/>
      <c r="AE86" s="528"/>
      <c r="AF86" s="322">
        <f>JOC10_12入力シート!AF87</f>
        <v>0</v>
      </c>
      <c r="AG86" s="521"/>
      <c r="AH86" s="521"/>
      <c r="AI86" s="521"/>
      <c r="AJ86" s="521"/>
      <c r="AK86" s="521"/>
      <c r="AL86" s="521"/>
      <c r="AM86" s="521"/>
      <c r="AN86" s="529"/>
      <c r="AO86" s="333">
        <f>JOC10_12入力シート!AO87</f>
        <v>0</v>
      </c>
      <c r="AP86" s="295"/>
      <c r="AQ86" s="327">
        <f>JOC10_12入力シート!AQ87</f>
        <v>0</v>
      </c>
      <c r="AR86" s="294"/>
      <c r="AS86" s="294"/>
      <c r="AT86" s="328">
        <f>JOC10_12入力シート!AT87</f>
        <v>0</v>
      </c>
      <c r="AU86" s="294"/>
      <c r="AV86" s="328">
        <f>JOC10_12入力シート!AV87</f>
        <v>0</v>
      </c>
      <c r="AW86" s="295"/>
      <c r="AX86" s="333">
        <f>JOC10_12入力シート!AX87</f>
        <v>0</v>
      </c>
      <c r="AY86" s="295"/>
      <c r="AZ86" s="293">
        <f>JOC10_12入力シート!AZ87</f>
        <v>0</v>
      </c>
      <c r="BA86" s="295"/>
      <c r="BB86" s="304">
        <f>JOC10_12入力シート!BB87</f>
        <v>0</v>
      </c>
      <c r="BC86" s="294"/>
      <c r="BD86" s="294">
        <f>JOC10_12入力シート!BD87</f>
        <v>0</v>
      </c>
      <c r="BE86" s="305"/>
      <c r="BF86" s="293">
        <f>JOC10_12入力シート!BF87</f>
        <v>0</v>
      </c>
      <c r="BG86" s="294"/>
      <c r="BH86" s="294">
        <f>JOC10_12入力シート!BH87</f>
        <v>0</v>
      </c>
      <c r="BI86" s="295"/>
      <c r="BJ86" s="298" t="str">
        <f>JOC10_12入力シート!BJ87</f>
        <v>A</v>
      </c>
      <c r="BK86" s="471"/>
      <c r="BL86" s="471">
        <f>JOC10_12入力シート!BL87</f>
        <v>0</v>
      </c>
      <c r="BM86" s="299"/>
      <c r="BN86" s="300">
        <f>JOC10_12入力シート!BN87</f>
        <v>0</v>
      </c>
      <c r="BO86" s="301"/>
      <c r="BP86" s="301">
        <f>JOC10_12入力シート!BP87</f>
        <v>0</v>
      </c>
      <c r="BQ86" s="302"/>
      <c r="BR86" s="290">
        <f>JOC10_12入力シート!BR87</f>
        <v>0</v>
      </c>
      <c r="BS86" s="303"/>
      <c r="BT86" s="303">
        <f>JOC10_12入力シート!BT87</f>
        <v>0</v>
      </c>
      <c r="BU86" s="292"/>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row>
    <row r="87" spans="1:111" ht="18" customHeight="1" x14ac:dyDescent="0.2">
      <c r="A87" s="325">
        <v>63</v>
      </c>
      <c r="B87" s="326"/>
      <c r="C87" s="327">
        <f>JOC10_12入力シート!C88</f>
        <v>0</v>
      </c>
      <c r="D87" s="294"/>
      <c r="E87" s="294"/>
      <c r="F87" s="294"/>
      <c r="G87" s="328">
        <f>JOC10_12入力シート!G88</f>
        <v>0</v>
      </c>
      <c r="H87" s="294"/>
      <c r="I87" s="294"/>
      <c r="J87" s="294"/>
      <c r="K87" s="328">
        <f>JOC10_12入力シート!K88</f>
        <v>0</v>
      </c>
      <c r="L87" s="294"/>
      <c r="M87" s="294"/>
      <c r="N87" s="294"/>
      <c r="O87" s="295"/>
      <c r="P87" s="322">
        <f>JOC10_12入力シート!P88</f>
        <v>0</v>
      </c>
      <c r="Q87" s="521"/>
      <c r="R87" s="521"/>
      <c r="S87" s="521"/>
      <c r="T87" s="521"/>
      <c r="U87" s="521"/>
      <c r="V87" s="521"/>
      <c r="W87" s="330">
        <f>JOC10_12入力シート!W88</f>
        <v>0</v>
      </c>
      <c r="X87" s="527"/>
      <c r="Y87" s="527"/>
      <c r="Z87" s="527"/>
      <c r="AA87" s="527"/>
      <c r="AB87" s="527"/>
      <c r="AC87" s="527"/>
      <c r="AD87" s="527"/>
      <c r="AE87" s="528"/>
      <c r="AF87" s="322">
        <f>JOC10_12入力シート!AF88</f>
        <v>0</v>
      </c>
      <c r="AG87" s="521"/>
      <c r="AH87" s="521"/>
      <c r="AI87" s="521"/>
      <c r="AJ87" s="521"/>
      <c r="AK87" s="521"/>
      <c r="AL87" s="521"/>
      <c r="AM87" s="521"/>
      <c r="AN87" s="529"/>
      <c r="AO87" s="333">
        <f>JOC10_12入力シート!AO88</f>
        <v>0</v>
      </c>
      <c r="AP87" s="295"/>
      <c r="AQ87" s="327">
        <f>JOC10_12入力シート!AQ88</f>
        <v>0</v>
      </c>
      <c r="AR87" s="294"/>
      <c r="AS87" s="294"/>
      <c r="AT87" s="328">
        <f>JOC10_12入力シート!AT88</f>
        <v>0</v>
      </c>
      <c r="AU87" s="294"/>
      <c r="AV87" s="328">
        <f>JOC10_12入力シート!AV88</f>
        <v>0</v>
      </c>
      <c r="AW87" s="295"/>
      <c r="AX87" s="333">
        <f>JOC10_12入力シート!AX88</f>
        <v>0</v>
      </c>
      <c r="AY87" s="295"/>
      <c r="AZ87" s="293">
        <f>JOC10_12入力シート!AZ88</f>
        <v>0</v>
      </c>
      <c r="BA87" s="295"/>
      <c r="BB87" s="304">
        <f>JOC10_12入力シート!BB88</f>
        <v>0</v>
      </c>
      <c r="BC87" s="294"/>
      <c r="BD87" s="294">
        <f>JOC10_12入力シート!BD88</f>
        <v>0</v>
      </c>
      <c r="BE87" s="305"/>
      <c r="BF87" s="293">
        <f>JOC10_12入力シート!BF88</f>
        <v>0</v>
      </c>
      <c r="BG87" s="294"/>
      <c r="BH87" s="294">
        <f>JOC10_12入力シート!BH88</f>
        <v>0</v>
      </c>
      <c r="BI87" s="295"/>
      <c r="BJ87" s="298" t="str">
        <f>JOC10_12入力シート!BJ88</f>
        <v>A</v>
      </c>
      <c r="BK87" s="471"/>
      <c r="BL87" s="471">
        <f>JOC10_12入力シート!BL88</f>
        <v>0</v>
      </c>
      <c r="BM87" s="299"/>
      <c r="BN87" s="300">
        <f>JOC10_12入力シート!BN88</f>
        <v>0</v>
      </c>
      <c r="BO87" s="301"/>
      <c r="BP87" s="301">
        <f>JOC10_12入力シート!BP88</f>
        <v>0</v>
      </c>
      <c r="BQ87" s="302"/>
      <c r="BR87" s="290">
        <f>JOC10_12入力シート!BR88</f>
        <v>0</v>
      </c>
      <c r="BS87" s="303"/>
      <c r="BT87" s="303">
        <f>JOC10_12入力シート!BT88</f>
        <v>0</v>
      </c>
      <c r="BU87" s="292"/>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row>
    <row r="88" spans="1:111" ht="18" customHeight="1" x14ac:dyDescent="0.2">
      <c r="A88" s="325">
        <v>64</v>
      </c>
      <c r="B88" s="326"/>
      <c r="C88" s="327">
        <f>JOC10_12入力シート!C89</f>
        <v>0</v>
      </c>
      <c r="D88" s="294"/>
      <c r="E88" s="294"/>
      <c r="F88" s="294"/>
      <c r="G88" s="328">
        <f>JOC10_12入力シート!G89</f>
        <v>0</v>
      </c>
      <c r="H88" s="294"/>
      <c r="I88" s="294"/>
      <c r="J88" s="294"/>
      <c r="K88" s="328">
        <f>JOC10_12入力シート!K89</f>
        <v>0</v>
      </c>
      <c r="L88" s="294"/>
      <c r="M88" s="294"/>
      <c r="N88" s="294"/>
      <c r="O88" s="295"/>
      <c r="P88" s="322">
        <f>JOC10_12入力シート!P89</f>
        <v>0</v>
      </c>
      <c r="Q88" s="521"/>
      <c r="R88" s="521"/>
      <c r="S88" s="521"/>
      <c r="T88" s="521"/>
      <c r="U88" s="521"/>
      <c r="V88" s="521"/>
      <c r="W88" s="330">
        <f>JOC10_12入力シート!W89</f>
        <v>0</v>
      </c>
      <c r="X88" s="527"/>
      <c r="Y88" s="527"/>
      <c r="Z88" s="527"/>
      <c r="AA88" s="527"/>
      <c r="AB88" s="527"/>
      <c r="AC88" s="527"/>
      <c r="AD88" s="527"/>
      <c r="AE88" s="528"/>
      <c r="AF88" s="322">
        <f>JOC10_12入力シート!AF89</f>
        <v>0</v>
      </c>
      <c r="AG88" s="521"/>
      <c r="AH88" s="521"/>
      <c r="AI88" s="521"/>
      <c r="AJ88" s="521"/>
      <c r="AK88" s="521"/>
      <c r="AL88" s="521"/>
      <c r="AM88" s="521"/>
      <c r="AN88" s="529"/>
      <c r="AO88" s="333">
        <f>JOC10_12入力シート!AO89</f>
        <v>0</v>
      </c>
      <c r="AP88" s="295"/>
      <c r="AQ88" s="327">
        <f>JOC10_12入力シート!AQ89</f>
        <v>0</v>
      </c>
      <c r="AR88" s="294"/>
      <c r="AS88" s="294"/>
      <c r="AT88" s="328">
        <f>JOC10_12入力シート!AT89</f>
        <v>0</v>
      </c>
      <c r="AU88" s="294"/>
      <c r="AV88" s="328">
        <f>JOC10_12入力シート!AV89</f>
        <v>0</v>
      </c>
      <c r="AW88" s="295"/>
      <c r="AX88" s="333">
        <f>JOC10_12入力シート!AX89</f>
        <v>0</v>
      </c>
      <c r="AY88" s="295"/>
      <c r="AZ88" s="293">
        <f>JOC10_12入力シート!AZ89</f>
        <v>0</v>
      </c>
      <c r="BA88" s="295"/>
      <c r="BB88" s="304">
        <f>JOC10_12入力シート!BB89</f>
        <v>0</v>
      </c>
      <c r="BC88" s="294"/>
      <c r="BD88" s="294">
        <f>JOC10_12入力シート!BD89</f>
        <v>0</v>
      </c>
      <c r="BE88" s="305"/>
      <c r="BF88" s="293">
        <f>JOC10_12入力シート!BF89</f>
        <v>0</v>
      </c>
      <c r="BG88" s="294"/>
      <c r="BH88" s="294">
        <f>JOC10_12入力シート!BH89</f>
        <v>0</v>
      </c>
      <c r="BI88" s="295"/>
      <c r="BJ88" s="298" t="str">
        <f>JOC10_12入力シート!BJ89</f>
        <v>A</v>
      </c>
      <c r="BK88" s="471"/>
      <c r="BL88" s="471">
        <f>JOC10_12入力シート!BL89</f>
        <v>0</v>
      </c>
      <c r="BM88" s="299"/>
      <c r="BN88" s="300">
        <f>JOC10_12入力シート!BN89</f>
        <v>0</v>
      </c>
      <c r="BO88" s="301"/>
      <c r="BP88" s="301">
        <f>JOC10_12入力シート!BP89</f>
        <v>0</v>
      </c>
      <c r="BQ88" s="302"/>
      <c r="BR88" s="290">
        <f>JOC10_12入力シート!BR89</f>
        <v>0</v>
      </c>
      <c r="BS88" s="303"/>
      <c r="BT88" s="303">
        <f>JOC10_12入力シート!BT89</f>
        <v>0</v>
      </c>
      <c r="BU88" s="292"/>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row>
    <row r="89" spans="1:111" ht="18" customHeight="1" x14ac:dyDescent="0.2">
      <c r="A89" s="325">
        <v>65</v>
      </c>
      <c r="B89" s="326"/>
      <c r="C89" s="327">
        <f>JOC10_12入力シート!C90</f>
        <v>0</v>
      </c>
      <c r="D89" s="294"/>
      <c r="E89" s="294"/>
      <c r="F89" s="294"/>
      <c r="G89" s="328">
        <f>JOC10_12入力シート!G90</f>
        <v>0</v>
      </c>
      <c r="H89" s="294"/>
      <c r="I89" s="294"/>
      <c r="J89" s="294"/>
      <c r="K89" s="328">
        <f>JOC10_12入力シート!K90</f>
        <v>0</v>
      </c>
      <c r="L89" s="294"/>
      <c r="M89" s="294"/>
      <c r="N89" s="294"/>
      <c r="O89" s="295"/>
      <c r="P89" s="322">
        <f>JOC10_12入力シート!P90</f>
        <v>0</v>
      </c>
      <c r="Q89" s="521"/>
      <c r="R89" s="521"/>
      <c r="S89" s="521"/>
      <c r="T89" s="521"/>
      <c r="U89" s="521"/>
      <c r="V89" s="521"/>
      <c r="W89" s="330">
        <f>JOC10_12入力シート!W90</f>
        <v>0</v>
      </c>
      <c r="X89" s="527"/>
      <c r="Y89" s="527"/>
      <c r="Z89" s="527"/>
      <c r="AA89" s="527"/>
      <c r="AB89" s="527"/>
      <c r="AC89" s="527"/>
      <c r="AD89" s="527"/>
      <c r="AE89" s="528"/>
      <c r="AF89" s="322">
        <f>JOC10_12入力シート!AF90</f>
        <v>0</v>
      </c>
      <c r="AG89" s="521"/>
      <c r="AH89" s="521"/>
      <c r="AI89" s="521"/>
      <c r="AJ89" s="521"/>
      <c r="AK89" s="521"/>
      <c r="AL89" s="521"/>
      <c r="AM89" s="521"/>
      <c r="AN89" s="529"/>
      <c r="AO89" s="333">
        <f>JOC10_12入力シート!AO90</f>
        <v>0</v>
      </c>
      <c r="AP89" s="295"/>
      <c r="AQ89" s="327">
        <f>JOC10_12入力シート!AQ90</f>
        <v>0</v>
      </c>
      <c r="AR89" s="294"/>
      <c r="AS89" s="294"/>
      <c r="AT89" s="328">
        <f>JOC10_12入力シート!AT90</f>
        <v>0</v>
      </c>
      <c r="AU89" s="294"/>
      <c r="AV89" s="328">
        <f>JOC10_12入力シート!AV90</f>
        <v>0</v>
      </c>
      <c r="AW89" s="295"/>
      <c r="AX89" s="333">
        <f>JOC10_12入力シート!AX90</f>
        <v>0</v>
      </c>
      <c r="AY89" s="295"/>
      <c r="AZ89" s="293">
        <f>JOC10_12入力シート!AZ90</f>
        <v>0</v>
      </c>
      <c r="BA89" s="295"/>
      <c r="BB89" s="304">
        <f>JOC10_12入力シート!BB90</f>
        <v>0</v>
      </c>
      <c r="BC89" s="294"/>
      <c r="BD89" s="294">
        <f>JOC10_12入力シート!BD90</f>
        <v>0</v>
      </c>
      <c r="BE89" s="305"/>
      <c r="BF89" s="293">
        <f>JOC10_12入力シート!BF90</f>
        <v>0</v>
      </c>
      <c r="BG89" s="294"/>
      <c r="BH89" s="294">
        <f>JOC10_12入力シート!BH90</f>
        <v>0</v>
      </c>
      <c r="BI89" s="295"/>
      <c r="BJ89" s="298" t="str">
        <f>JOC10_12入力シート!BJ90</f>
        <v>A</v>
      </c>
      <c r="BK89" s="471"/>
      <c r="BL89" s="471">
        <f>JOC10_12入力シート!BL90</f>
        <v>0</v>
      </c>
      <c r="BM89" s="299"/>
      <c r="BN89" s="300">
        <f>JOC10_12入力シート!BN90</f>
        <v>0</v>
      </c>
      <c r="BO89" s="301"/>
      <c r="BP89" s="301">
        <f>JOC10_12入力シート!BP90</f>
        <v>0</v>
      </c>
      <c r="BQ89" s="302"/>
      <c r="BR89" s="290">
        <f>JOC10_12入力シート!BR90</f>
        <v>0</v>
      </c>
      <c r="BS89" s="303"/>
      <c r="BT89" s="303">
        <f>JOC10_12入力シート!BT90</f>
        <v>0</v>
      </c>
      <c r="BU89" s="292"/>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row>
    <row r="90" spans="1:111" ht="18" customHeight="1" x14ac:dyDescent="0.2">
      <c r="A90" s="325">
        <v>66</v>
      </c>
      <c r="B90" s="326"/>
      <c r="C90" s="327">
        <f>JOC10_12入力シート!C91</f>
        <v>0</v>
      </c>
      <c r="D90" s="294"/>
      <c r="E90" s="294"/>
      <c r="F90" s="294"/>
      <c r="G90" s="328">
        <f>JOC10_12入力シート!G91</f>
        <v>0</v>
      </c>
      <c r="H90" s="294"/>
      <c r="I90" s="294"/>
      <c r="J90" s="294"/>
      <c r="K90" s="328">
        <f>JOC10_12入力シート!K91</f>
        <v>0</v>
      </c>
      <c r="L90" s="294"/>
      <c r="M90" s="294"/>
      <c r="N90" s="294"/>
      <c r="O90" s="295"/>
      <c r="P90" s="322">
        <f>JOC10_12入力シート!P91</f>
        <v>0</v>
      </c>
      <c r="Q90" s="521"/>
      <c r="R90" s="521"/>
      <c r="S90" s="521"/>
      <c r="T90" s="521"/>
      <c r="U90" s="521"/>
      <c r="V90" s="521"/>
      <c r="W90" s="330">
        <f>JOC10_12入力シート!W91</f>
        <v>0</v>
      </c>
      <c r="X90" s="527"/>
      <c r="Y90" s="527"/>
      <c r="Z90" s="527"/>
      <c r="AA90" s="527"/>
      <c r="AB90" s="527"/>
      <c r="AC90" s="527"/>
      <c r="AD90" s="527"/>
      <c r="AE90" s="528"/>
      <c r="AF90" s="322">
        <f>JOC10_12入力シート!AF91</f>
        <v>0</v>
      </c>
      <c r="AG90" s="521"/>
      <c r="AH90" s="521"/>
      <c r="AI90" s="521"/>
      <c r="AJ90" s="521"/>
      <c r="AK90" s="521"/>
      <c r="AL90" s="521"/>
      <c r="AM90" s="521"/>
      <c r="AN90" s="529"/>
      <c r="AO90" s="333">
        <f>JOC10_12入力シート!AO91</f>
        <v>0</v>
      </c>
      <c r="AP90" s="295"/>
      <c r="AQ90" s="327">
        <f>JOC10_12入力シート!AQ91</f>
        <v>0</v>
      </c>
      <c r="AR90" s="294"/>
      <c r="AS90" s="294"/>
      <c r="AT90" s="328">
        <f>JOC10_12入力シート!AT91</f>
        <v>0</v>
      </c>
      <c r="AU90" s="294"/>
      <c r="AV90" s="328">
        <f>JOC10_12入力シート!AV91</f>
        <v>0</v>
      </c>
      <c r="AW90" s="295"/>
      <c r="AX90" s="333">
        <f>JOC10_12入力シート!AX91</f>
        <v>0</v>
      </c>
      <c r="AY90" s="295"/>
      <c r="AZ90" s="293">
        <f>JOC10_12入力シート!AZ91</f>
        <v>0</v>
      </c>
      <c r="BA90" s="295"/>
      <c r="BB90" s="304">
        <f>JOC10_12入力シート!BB91</f>
        <v>0</v>
      </c>
      <c r="BC90" s="294"/>
      <c r="BD90" s="294">
        <f>JOC10_12入力シート!BD91</f>
        <v>0</v>
      </c>
      <c r="BE90" s="305"/>
      <c r="BF90" s="293">
        <f>JOC10_12入力シート!BF91</f>
        <v>0</v>
      </c>
      <c r="BG90" s="294"/>
      <c r="BH90" s="294">
        <f>JOC10_12入力シート!BH91</f>
        <v>0</v>
      </c>
      <c r="BI90" s="295"/>
      <c r="BJ90" s="298" t="str">
        <f>JOC10_12入力シート!BJ91</f>
        <v>A</v>
      </c>
      <c r="BK90" s="471"/>
      <c r="BL90" s="471">
        <f>JOC10_12入力シート!BL91</f>
        <v>0</v>
      </c>
      <c r="BM90" s="299"/>
      <c r="BN90" s="300">
        <f>JOC10_12入力シート!BN91</f>
        <v>0</v>
      </c>
      <c r="BO90" s="301"/>
      <c r="BP90" s="301">
        <f>JOC10_12入力シート!BP91</f>
        <v>0</v>
      </c>
      <c r="BQ90" s="302"/>
      <c r="BR90" s="290">
        <f>JOC10_12入力シート!BR91</f>
        <v>0</v>
      </c>
      <c r="BS90" s="303"/>
      <c r="BT90" s="303">
        <f>JOC10_12入力シート!BT91</f>
        <v>0</v>
      </c>
      <c r="BU90" s="292"/>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row>
    <row r="91" spans="1:111" ht="18" customHeight="1" x14ac:dyDescent="0.2">
      <c r="A91" s="325">
        <v>67</v>
      </c>
      <c r="B91" s="326"/>
      <c r="C91" s="327">
        <f>JOC10_12入力シート!C92</f>
        <v>0</v>
      </c>
      <c r="D91" s="294"/>
      <c r="E91" s="294"/>
      <c r="F91" s="294"/>
      <c r="G91" s="328">
        <f>JOC10_12入力シート!G92</f>
        <v>0</v>
      </c>
      <c r="H91" s="294"/>
      <c r="I91" s="294"/>
      <c r="J91" s="294"/>
      <c r="K91" s="328">
        <f>JOC10_12入力シート!K92</f>
        <v>0</v>
      </c>
      <c r="L91" s="294"/>
      <c r="M91" s="294"/>
      <c r="N91" s="294"/>
      <c r="O91" s="295"/>
      <c r="P91" s="322">
        <f>JOC10_12入力シート!P92</f>
        <v>0</v>
      </c>
      <c r="Q91" s="521"/>
      <c r="R91" s="521"/>
      <c r="S91" s="521"/>
      <c r="T91" s="521"/>
      <c r="U91" s="521"/>
      <c r="V91" s="521"/>
      <c r="W91" s="330">
        <f>JOC10_12入力シート!W92</f>
        <v>0</v>
      </c>
      <c r="X91" s="527"/>
      <c r="Y91" s="527"/>
      <c r="Z91" s="527"/>
      <c r="AA91" s="527"/>
      <c r="AB91" s="527"/>
      <c r="AC91" s="527"/>
      <c r="AD91" s="527"/>
      <c r="AE91" s="528"/>
      <c r="AF91" s="322">
        <f>JOC10_12入力シート!AF92</f>
        <v>0</v>
      </c>
      <c r="AG91" s="521"/>
      <c r="AH91" s="521"/>
      <c r="AI91" s="521"/>
      <c r="AJ91" s="521"/>
      <c r="AK91" s="521"/>
      <c r="AL91" s="521"/>
      <c r="AM91" s="521"/>
      <c r="AN91" s="529"/>
      <c r="AO91" s="333">
        <f>JOC10_12入力シート!AO92</f>
        <v>0</v>
      </c>
      <c r="AP91" s="295"/>
      <c r="AQ91" s="327">
        <f>JOC10_12入力シート!AQ92</f>
        <v>0</v>
      </c>
      <c r="AR91" s="294"/>
      <c r="AS91" s="294"/>
      <c r="AT91" s="328">
        <f>JOC10_12入力シート!AT92</f>
        <v>0</v>
      </c>
      <c r="AU91" s="294"/>
      <c r="AV91" s="328">
        <f>JOC10_12入力シート!AV92</f>
        <v>0</v>
      </c>
      <c r="AW91" s="295"/>
      <c r="AX91" s="333">
        <f>JOC10_12入力シート!AX92</f>
        <v>0</v>
      </c>
      <c r="AY91" s="295"/>
      <c r="AZ91" s="293">
        <f>JOC10_12入力シート!AZ92</f>
        <v>0</v>
      </c>
      <c r="BA91" s="295"/>
      <c r="BB91" s="304">
        <f>JOC10_12入力シート!BB92</f>
        <v>0</v>
      </c>
      <c r="BC91" s="294"/>
      <c r="BD91" s="294">
        <f>JOC10_12入力シート!BD92</f>
        <v>0</v>
      </c>
      <c r="BE91" s="305"/>
      <c r="BF91" s="293">
        <f>JOC10_12入力シート!BF92</f>
        <v>0</v>
      </c>
      <c r="BG91" s="294"/>
      <c r="BH91" s="294">
        <f>JOC10_12入力シート!BH92</f>
        <v>0</v>
      </c>
      <c r="BI91" s="295"/>
      <c r="BJ91" s="298" t="str">
        <f>JOC10_12入力シート!BJ92</f>
        <v>A</v>
      </c>
      <c r="BK91" s="471"/>
      <c r="BL91" s="471">
        <f>JOC10_12入力シート!BL92</f>
        <v>0</v>
      </c>
      <c r="BM91" s="299"/>
      <c r="BN91" s="300">
        <f>JOC10_12入力シート!BN92</f>
        <v>0</v>
      </c>
      <c r="BO91" s="301"/>
      <c r="BP91" s="301">
        <f>JOC10_12入力シート!BP92</f>
        <v>0</v>
      </c>
      <c r="BQ91" s="302"/>
      <c r="BR91" s="290">
        <f>JOC10_12入力シート!BR92</f>
        <v>0</v>
      </c>
      <c r="BS91" s="303"/>
      <c r="BT91" s="303">
        <f>JOC10_12入力シート!BT92</f>
        <v>0</v>
      </c>
      <c r="BU91" s="292"/>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row>
    <row r="92" spans="1:111" ht="18" customHeight="1" x14ac:dyDescent="0.2">
      <c r="A92" s="325">
        <v>68</v>
      </c>
      <c r="B92" s="326"/>
      <c r="C92" s="327">
        <f>JOC10_12入力シート!C93</f>
        <v>0</v>
      </c>
      <c r="D92" s="294"/>
      <c r="E92" s="294"/>
      <c r="F92" s="294"/>
      <c r="G92" s="328">
        <f>JOC10_12入力シート!G93</f>
        <v>0</v>
      </c>
      <c r="H92" s="294"/>
      <c r="I92" s="294"/>
      <c r="J92" s="294"/>
      <c r="K92" s="328">
        <f>JOC10_12入力シート!K93</f>
        <v>0</v>
      </c>
      <c r="L92" s="294"/>
      <c r="M92" s="294"/>
      <c r="N92" s="294"/>
      <c r="O92" s="295"/>
      <c r="P92" s="322">
        <f>JOC10_12入力シート!P93</f>
        <v>0</v>
      </c>
      <c r="Q92" s="521"/>
      <c r="R92" s="521"/>
      <c r="S92" s="521"/>
      <c r="T92" s="521"/>
      <c r="U92" s="521"/>
      <c r="V92" s="521"/>
      <c r="W92" s="330">
        <f>JOC10_12入力シート!W93</f>
        <v>0</v>
      </c>
      <c r="X92" s="527"/>
      <c r="Y92" s="527"/>
      <c r="Z92" s="527"/>
      <c r="AA92" s="527"/>
      <c r="AB92" s="527"/>
      <c r="AC92" s="527"/>
      <c r="AD92" s="527"/>
      <c r="AE92" s="528"/>
      <c r="AF92" s="322">
        <f>JOC10_12入力シート!AF93</f>
        <v>0</v>
      </c>
      <c r="AG92" s="521"/>
      <c r="AH92" s="521"/>
      <c r="AI92" s="521"/>
      <c r="AJ92" s="521"/>
      <c r="AK92" s="521"/>
      <c r="AL92" s="521"/>
      <c r="AM92" s="521"/>
      <c r="AN92" s="529"/>
      <c r="AO92" s="333">
        <f>JOC10_12入力シート!AO93</f>
        <v>0</v>
      </c>
      <c r="AP92" s="295"/>
      <c r="AQ92" s="327">
        <f>JOC10_12入力シート!AQ93</f>
        <v>0</v>
      </c>
      <c r="AR92" s="294"/>
      <c r="AS92" s="294"/>
      <c r="AT92" s="328">
        <f>JOC10_12入力シート!AT93</f>
        <v>0</v>
      </c>
      <c r="AU92" s="294"/>
      <c r="AV92" s="328">
        <f>JOC10_12入力シート!AV93</f>
        <v>0</v>
      </c>
      <c r="AW92" s="295"/>
      <c r="AX92" s="333">
        <f>JOC10_12入力シート!AX93</f>
        <v>0</v>
      </c>
      <c r="AY92" s="295"/>
      <c r="AZ92" s="293">
        <f>JOC10_12入力シート!AZ93</f>
        <v>0</v>
      </c>
      <c r="BA92" s="295"/>
      <c r="BB92" s="304">
        <f>JOC10_12入力シート!BB93</f>
        <v>0</v>
      </c>
      <c r="BC92" s="294"/>
      <c r="BD92" s="294">
        <f>JOC10_12入力シート!BD93</f>
        <v>0</v>
      </c>
      <c r="BE92" s="305"/>
      <c r="BF92" s="293">
        <f>JOC10_12入力シート!BF93</f>
        <v>0</v>
      </c>
      <c r="BG92" s="294"/>
      <c r="BH92" s="294">
        <f>JOC10_12入力シート!BH93</f>
        <v>0</v>
      </c>
      <c r="BI92" s="295"/>
      <c r="BJ92" s="298" t="str">
        <f>JOC10_12入力シート!BJ93</f>
        <v>A</v>
      </c>
      <c r="BK92" s="471"/>
      <c r="BL92" s="471">
        <f>JOC10_12入力シート!BL93</f>
        <v>0</v>
      </c>
      <c r="BM92" s="299"/>
      <c r="BN92" s="300">
        <f>JOC10_12入力シート!BN93</f>
        <v>0</v>
      </c>
      <c r="BO92" s="301"/>
      <c r="BP92" s="301">
        <f>JOC10_12入力シート!BP93</f>
        <v>0</v>
      </c>
      <c r="BQ92" s="302"/>
      <c r="BR92" s="290">
        <f>JOC10_12入力シート!BR93</f>
        <v>0</v>
      </c>
      <c r="BS92" s="303"/>
      <c r="BT92" s="303">
        <f>JOC10_12入力シート!BT93</f>
        <v>0</v>
      </c>
      <c r="BU92" s="292"/>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row>
    <row r="93" spans="1:111" ht="18" customHeight="1" x14ac:dyDescent="0.2">
      <c r="A93" s="325">
        <v>69</v>
      </c>
      <c r="B93" s="326"/>
      <c r="C93" s="327">
        <f>JOC10_12入力シート!C94</f>
        <v>0</v>
      </c>
      <c r="D93" s="294"/>
      <c r="E93" s="294"/>
      <c r="F93" s="294"/>
      <c r="G93" s="328">
        <f>JOC10_12入力シート!G94</f>
        <v>0</v>
      </c>
      <c r="H93" s="294"/>
      <c r="I93" s="294"/>
      <c r="J93" s="294"/>
      <c r="K93" s="328">
        <f>JOC10_12入力シート!K94</f>
        <v>0</v>
      </c>
      <c r="L93" s="294"/>
      <c r="M93" s="294"/>
      <c r="N93" s="294"/>
      <c r="O93" s="295"/>
      <c r="P93" s="322">
        <f>JOC10_12入力シート!P94</f>
        <v>0</v>
      </c>
      <c r="Q93" s="521"/>
      <c r="R93" s="521"/>
      <c r="S93" s="521"/>
      <c r="T93" s="521"/>
      <c r="U93" s="521"/>
      <c r="V93" s="521"/>
      <c r="W93" s="330">
        <f>JOC10_12入力シート!W94</f>
        <v>0</v>
      </c>
      <c r="X93" s="527"/>
      <c r="Y93" s="527"/>
      <c r="Z93" s="527"/>
      <c r="AA93" s="527"/>
      <c r="AB93" s="527"/>
      <c r="AC93" s="527"/>
      <c r="AD93" s="527"/>
      <c r="AE93" s="528"/>
      <c r="AF93" s="322">
        <f>JOC10_12入力シート!AF94</f>
        <v>0</v>
      </c>
      <c r="AG93" s="521"/>
      <c r="AH93" s="521"/>
      <c r="AI93" s="521"/>
      <c r="AJ93" s="521"/>
      <c r="AK93" s="521"/>
      <c r="AL93" s="521"/>
      <c r="AM93" s="521"/>
      <c r="AN93" s="529"/>
      <c r="AO93" s="333">
        <f>JOC10_12入力シート!AO94</f>
        <v>0</v>
      </c>
      <c r="AP93" s="295"/>
      <c r="AQ93" s="327">
        <f>JOC10_12入力シート!AQ94</f>
        <v>0</v>
      </c>
      <c r="AR93" s="294"/>
      <c r="AS93" s="294"/>
      <c r="AT93" s="328">
        <f>JOC10_12入力シート!AT94</f>
        <v>0</v>
      </c>
      <c r="AU93" s="294"/>
      <c r="AV93" s="328">
        <f>JOC10_12入力シート!AV94</f>
        <v>0</v>
      </c>
      <c r="AW93" s="295"/>
      <c r="AX93" s="333">
        <f>JOC10_12入力シート!AX94</f>
        <v>0</v>
      </c>
      <c r="AY93" s="295"/>
      <c r="AZ93" s="293">
        <f>JOC10_12入力シート!AZ94</f>
        <v>0</v>
      </c>
      <c r="BA93" s="295"/>
      <c r="BB93" s="304">
        <f>JOC10_12入力シート!BB94</f>
        <v>0</v>
      </c>
      <c r="BC93" s="294"/>
      <c r="BD93" s="294">
        <f>JOC10_12入力シート!BD94</f>
        <v>0</v>
      </c>
      <c r="BE93" s="305"/>
      <c r="BF93" s="293">
        <f>JOC10_12入力シート!BF94</f>
        <v>0</v>
      </c>
      <c r="BG93" s="294"/>
      <c r="BH93" s="294">
        <f>JOC10_12入力シート!BH94</f>
        <v>0</v>
      </c>
      <c r="BI93" s="295"/>
      <c r="BJ93" s="298" t="str">
        <f>JOC10_12入力シート!BJ94</f>
        <v>A</v>
      </c>
      <c r="BK93" s="471"/>
      <c r="BL93" s="471">
        <f>JOC10_12入力シート!BL94</f>
        <v>0</v>
      </c>
      <c r="BM93" s="299"/>
      <c r="BN93" s="300">
        <f>JOC10_12入力シート!BN94</f>
        <v>0</v>
      </c>
      <c r="BO93" s="301"/>
      <c r="BP93" s="301">
        <f>JOC10_12入力シート!BP94</f>
        <v>0</v>
      </c>
      <c r="BQ93" s="302"/>
      <c r="BR93" s="290">
        <f>JOC10_12入力シート!BR94</f>
        <v>0</v>
      </c>
      <c r="BS93" s="303"/>
      <c r="BT93" s="303">
        <f>JOC10_12入力シート!BT94</f>
        <v>0</v>
      </c>
      <c r="BU93" s="292"/>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row>
    <row r="94" spans="1:111" ht="13.5" thickBot="1" x14ac:dyDescent="0.25">
      <c r="A94" s="308">
        <v>70</v>
      </c>
      <c r="B94" s="309"/>
      <c r="C94" s="310">
        <f>JOC10_12入力シート!C95</f>
        <v>0</v>
      </c>
      <c r="D94" s="282"/>
      <c r="E94" s="282"/>
      <c r="F94" s="282"/>
      <c r="G94" s="311">
        <f>JOC10_12入力シート!G95</f>
        <v>0</v>
      </c>
      <c r="H94" s="282"/>
      <c r="I94" s="282"/>
      <c r="J94" s="282"/>
      <c r="K94" s="311">
        <f>JOC10_12入力シート!K95</f>
        <v>0</v>
      </c>
      <c r="L94" s="282"/>
      <c r="M94" s="282"/>
      <c r="N94" s="282"/>
      <c r="O94" s="285"/>
      <c r="P94" s="313">
        <f>JOC10_12入力シート!P95</f>
        <v>0</v>
      </c>
      <c r="Q94" s="522"/>
      <c r="R94" s="522"/>
      <c r="S94" s="522"/>
      <c r="T94" s="522"/>
      <c r="U94" s="522"/>
      <c r="V94" s="522"/>
      <c r="W94" s="315">
        <f>JOC10_12入力シート!W95</f>
        <v>0</v>
      </c>
      <c r="X94" s="523"/>
      <c r="Y94" s="523"/>
      <c r="Z94" s="523"/>
      <c r="AA94" s="523"/>
      <c r="AB94" s="523"/>
      <c r="AC94" s="523"/>
      <c r="AD94" s="523"/>
      <c r="AE94" s="524"/>
      <c r="AF94" s="313">
        <f>JOC10_12入力シート!AF95</f>
        <v>0</v>
      </c>
      <c r="AG94" s="522"/>
      <c r="AH94" s="522"/>
      <c r="AI94" s="522"/>
      <c r="AJ94" s="522"/>
      <c r="AK94" s="522"/>
      <c r="AL94" s="522"/>
      <c r="AM94" s="522"/>
      <c r="AN94" s="525"/>
      <c r="AO94" s="526">
        <f>JOC10_12入力シート!AO95</f>
        <v>0</v>
      </c>
      <c r="AP94" s="285"/>
      <c r="AQ94" s="526">
        <f>JOC10_12入力シート!AQ95</f>
        <v>0</v>
      </c>
      <c r="AR94" s="282"/>
      <c r="AS94" s="282"/>
      <c r="AT94" s="311">
        <f>JOC10_12入力シート!AT95</f>
        <v>0</v>
      </c>
      <c r="AU94" s="282"/>
      <c r="AV94" s="311">
        <f>JOC10_12入力シート!AV95</f>
        <v>0</v>
      </c>
      <c r="AW94" s="285"/>
      <c r="AX94" s="526">
        <f>JOC10_12入力シート!AX95</f>
        <v>0</v>
      </c>
      <c r="AY94" s="285"/>
      <c r="AZ94" s="284">
        <f>JOC10_12入力シート!AZ95</f>
        <v>0</v>
      </c>
      <c r="BA94" s="285"/>
      <c r="BB94" s="281">
        <f>JOC10_12入力シート!BB95</f>
        <v>0</v>
      </c>
      <c r="BC94" s="282"/>
      <c r="BD94" s="282">
        <f>JOC10_12入力シート!BD95</f>
        <v>0</v>
      </c>
      <c r="BE94" s="283"/>
      <c r="BF94" s="284">
        <f>JOC10_12入力シート!BF95</f>
        <v>0</v>
      </c>
      <c r="BG94" s="282"/>
      <c r="BH94" s="282">
        <f>JOC10_12入力シート!BH95</f>
        <v>0</v>
      </c>
      <c r="BI94" s="285"/>
      <c r="BJ94" s="288" t="str">
        <f>JOC10_12入力シート!BJ95</f>
        <v>A</v>
      </c>
      <c r="BK94" s="470"/>
      <c r="BL94" s="470">
        <f>JOC10_12入力シート!BL95</f>
        <v>0</v>
      </c>
      <c r="BM94" s="289"/>
      <c r="BN94" s="273">
        <f>JOC10_12入力シート!BN95</f>
        <v>0</v>
      </c>
      <c r="BO94" s="274"/>
      <c r="BP94" s="274">
        <f>JOC10_12入力シート!BP95</f>
        <v>0</v>
      </c>
      <c r="BQ94" s="275"/>
      <c r="BR94" s="269">
        <f>JOC10_12入力シート!BR95</f>
        <v>0</v>
      </c>
      <c r="BS94" s="276"/>
      <c r="BT94" s="276">
        <f>JOC10_12入力シート!BT95</f>
        <v>0</v>
      </c>
      <c r="BU94" s="272"/>
    </row>
    <row r="95" spans="1:111" x14ac:dyDescent="0.2">
      <c r="BN95" s="45"/>
      <c r="BO95" s="45"/>
      <c r="BP95" s="45"/>
      <c r="BQ95" s="45"/>
      <c r="BR95" s="45"/>
      <c r="BS95" s="45"/>
      <c r="BT95" s="45"/>
      <c r="BU95" s="45"/>
    </row>
    <row r="96" spans="1:111" x14ac:dyDescent="0.2">
      <c r="BN96" s="45"/>
      <c r="BO96" s="45"/>
      <c r="BP96" s="45"/>
      <c r="BQ96" s="45"/>
      <c r="BR96" s="45"/>
      <c r="BS96" s="45"/>
      <c r="BT96" s="45"/>
      <c r="BU96" s="45"/>
    </row>
    <row r="97" spans="66:73" x14ac:dyDescent="0.2">
      <c r="BN97" s="45"/>
      <c r="BO97" s="45"/>
      <c r="BP97" s="45"/>
      <c r="BQ97" s="45"/>
      <c r="BR97" s="45"/>
      <c r="BS97" s="45"/>
      <c r="BT97" s="45"/>
      <c r="BU97" s="45"/>
    </row>
    <row r="98" spans="66:73" x14ac:dyDescent="0.2">
      <c r="BN98" s="45"/>
      <c r="BO98" s="45"/>
      <c r="BP98" s="45"/>
      <c r="BQ98" s="45"/>
      <c r="BR98" s="45"/>
      <c r="BS98" s="45"/>
      <c r="BT98" s="45"/>
      <c r="BU98" s="45"/>
    </row>
    <row r="99" spans="66:73" x14ac:dyDescent="0.2">
      <c r="BN99" s="45"/>
      <c r="BO99" s="45"/>
      <c r="BP99" s="45"/>
      <c r="BQ99" s="45"/>
      <c r="BR99" s="45"/>
      <c r="BS99" s="45"/>
      <c r="BT99" s="45"/>
      <c r="BU99" s="45"/>
    </row>
    <row r="100" spans="66:73" x14ac:dyDescent="0.2">
      <c r="BN100" s="45"/>
      <c r="BO100" s="45"/>
      <c r="BP100" s="45"/>
      <c r="BQ100" s="45"/>
      <c r="BR100" s="45"/>
      <c r="BS100" s="45"/>
      <c r="BT100" s="45"/>
      <c r="BU100" s="45"/>
    </row>
    <row r="101" spans="66:73" x14ac:dyDescent="0.2">
      <c r="BN101" s="45"/>
      <c r="BO101" s="45"/>
      <c r="BP101" s="45"/>
      <c r="BQ101" s="45"/>
      <c r="BR101" s="45"/>
      <c r="BS101" s="45"/>
      <c r="BT101" s="45"/>
      <c r="BU101" s="45"/>
    </row>
    <row r="102" spans="66:73" x14ac:dyDescent="0.2">
      <c r="BN102" s="45"/>
      <c r="BO102" s="45"/>
      <c r="BP102" s="45"/>
      <c r="BQ102" s="45"/>
      <c r="BR102" s="45"/>
      <c r="BS102" s="45"/>
      <c r="BT102" s="45"/>
      <c r="BU102" s="45"/>
    </row>
    <row r="103" spans="66:73" x14ac:dyDescent="0.2">
      <c r="BN103" s="66"/>
      <c r="BO103" s="66"/>
      <c r="BP103" s="66"/>
      <c r="BQ103" s="66"/>
      <c r="BR103" s="66"/>
      <c r="BS103" s="66"/>
      <c r="BT103" s="66"/>
      <c r="BU103" s="44"/>
    </row>
    <row r="104" spans="66:73" x14ac:dyDescent="0.2">
      <c r="BN104" s="66"/>
      <c r="BO104" s="66"/>
      <c r="BP104" s="66"/>
      <c r="BQ104" s="66"/>
      <c r="BR104" s="66"/>
      <c r="BS104" s="66"/>
      <c r="BT104" s="66"/>
      <c r="BU104" s="44"/>
    </row>
    <row r="105" spans="66:73" x14ac:dyDescent="0.2">
      <c r="BN105" s="66"/>
      <c r="BO105" s="66"/>
      <c r="BP105" s="66"/>
      <c r="BQ105" s="66"/>
      <c r="BR105" s="66"/>
      <c r="BS105" s="66"/>
      <c r="BT105" s="66"/>
      <c r="BU105" s="44"/>
    </row>
    <row r="106" spans="66:73" x14ac:dyDescent="0.2">
      <c r="BN106" s="66"/>
      <c r="BO106" s="66"/>
      <c r="BP106" s="66"/>
      <c r="BQ106" s="66"/>
      <c r="BR106" s="66"/>
      <c r="BS106" s="66"/>
      <c r="BT106" s="66"/>
      <c r="BU106" s="44"/>
    </row>
    <row r="107" spans="66:73" x14ac:dyDescent="0.2">
      <c r="BN107" s="66"/>
      <c r="BO107" s="66"/>
      <c r="BP107" s="66"/>
      <c r="BQ107" s="66"/>
      <c r="BR107" s="66"/>
      <c r="BS107" s="66"/>
      <c r="BT107" s="66"/>
      <c r="BU107" s="44"/>
    </row>
    <row r="108" spans="66:73" x14ac:dyDescent="0.2">
      <c r="BN108" s="66"/>
      <c r="BO108" s="66"/>
      <c r="BP108" s="66"/>
      <c r="BQ108" s="66"/>
      <c r="BR108" s="66"/>
      <c r="BS108" s="66"/>
      <c r="BT108" s="66"/>
      <c r="BU108" s="44"/>
    </row>
    <row r="109" spans="66:73" x14ac:dyDescent="0.2">
      <c r="BN109" s="66"/>
      <c r="BO109" s="66"/>
      <c r="BP109" s="66"/>
      <c r="BQ109" s="66"/>
      <c r="BR109" s="66"/>
      <c r="BS109" s="66"/>
      <c r="BT109" s="66"/>
      <c r="BU109" s="44"/>
    </row>
    <row r="110" spans="66:73" x14ac:dyDescent="0.2">
      <c r="BN110" s="66"/>
      <c r="BO110" s="66"/>
      <c r="BP110" s="66"/>
      <c r="BQ110" s="66"/>
      <c r="BR110" s="66"/>
      <c r="BS110" s="66"/>
      <c r="BT110" s="66"/>
      <c r="BU110" s="44"/>
    </row>
    <row r="111" spans="66:73" x14ac:dyDescent="0.2">
      <c r="BN111" s="66"/>
      <c r="BO111" s="66"/>
      <c r="BP111" s="66"/>
      <c r="BQ111" s="66"/>
      <c r="BR111" s="66"/>
      <c r="BS111" s="66"/>
      <c r="BT111" s="66"/>
      <c r="BU111" s="44"/>
    </row>
    <row r="112" spans="66:73" x14ac:dyDescent="0.2">
      <c r="BN112" s="66"/>
      <c r="BO112" s="66"/>
      <c r="BP112" s="66"/>
      <c r="BQ112" s="66"/>
      <c r="BR112" s="66"/>
      <c r="BS112" s="66"/>
      <c r="BT112" s="66"/>
      <c r="BU112" s="44"/>
    </row>
    <row r="113" spans="66:73" x14ac:dyDescent="0.2">
      <c r="BN113" s="66"/>
      <c r="BO113" s="66"/>
      <c r="BP113" s="66"/>
      <c r="BQ113" s="66"/>
      <c r="BR113" s="66"/>
      <c r="BS113" s="66"/>
      <c r="BT113" s="66"/>
      <c r="BU113" s="44"/>
    </row>
    <row r="114" spans="66:73" x14ac:dyDescent="0.2">
      <c r="BN114" s="66"/>
      <c r="BO114" s="66"/>
      <c r="BP114" s="66"/>
      <c r="BQ114" s="66"/>
      <c r="BR114" s="66"/>
      <c r="BS114" s="66"/>
      <c r="BT114" s="66"/>
      <c r="BU114" s="44"/>
    </row>
    <row r="115" spans="66:73" x14ac:dyDescent="0.2">
      <c r="BN115" s="66"/>
      <c r="BO115" s="66"/>
      <c r="BP115" s="66"/>
      <c r="BQ115" s="66"/>
      <c r="BR115" s="66"/>
      <c r="BS115" s="66"/>
      <c r="BT115" s="66"/>
      <c r="BU115" s="44"/>
    </row>
    <row r="116" spans="66:73" x14ac:dyDescent="0.2">
      <c r="BN116" s="66"/>
      <c r="BO116" s="66"/>
      <c r="BP116" s="66"/>
      <c r="BQ116" s="66"/>
      <c r="BR116" s="66"/>
      <c r="BS116" s="66"/>
      <c r="BT116" s="66"/>
      <c r="BU116" s="44"/>
    </row>
    <row r="117" spans="66:73" x14ac:dyDescent="0.2">
      <c r="BN117" s="66"/>
      <c r="BO117" s="66"/>
      <c r="BP117" s="66"/>
      <c r="BQ117" s="66"/>
      <c r="BR117" s="66"/>
      <c r="BS117" s="66"/>
      <c r="BT117" s="66"/>
      <c r="BU117" s="44"/>
    </row>
    <row r="118" spans="66:73" x14ac:dyDescent="0.2">
      <c r="BN118" s="66"/>
      <c r="BO118" s="66"/>
      <c r="BP118" s="66"/>
      <c r="BQ118" s="66"/>
      <c r="BR118" s="66"/>
      <c r="BS118" s="66"/>
      <c r="BT118" s="66"/>
      <c r="BU118" s="44"/>
    </row>
    <row r="119" spans="66:73" x14ac:dyDescent="0.2">
      <c r="BN119" s="66"/>
      <c r="BO119" s="66"/>
      <c r="BP119" s="66"/>
      <c r="BQ119" s="66"/>
      <c r="BR119" s="66"/>
      <c r="BS119" s="66"/>
      <c r="BT119" s="66"/>
      <c r="BU119" s="44"/>
    </row>
    <row r="120" spans="66:73" x14ac:dyDescent="0.2">
      <c r="BN120" s="66"/>
      <c r="BO120" s="66"/>
      <c r="BP120" s="66"/>
      <c r="BQ120" s="66"/>
      <c r="BR120" s="66"/>
      <c r="BS120" s="66"/>
      <c r="BT120" s="66"/>
      <c r="BU120" s="44"/>
    </row>
    <row r="121" spans="66:73" x14ac:dyDescent="0.2">
      <c r="BN121" s="66"/>
      <c r="BO121" s="66"/>
      <c r="BP121" s="66"/>
      <c r="BQ121" s="66"/>
      <c r="BR121" s="66"/>
      <c r="BS121" s="66"/>
      <c r="BT121" s="66"/>
      <c r="BU121" s="44"/>
    </row>
    <row r="122" spans="66:73" x14ac:dyDescent="0.2">
      <c r="BN122" s="66"/>
      <c r="BO122" s="66"/>
      <c r="BP122" s="66"/>
      <c r="BQ122" s="66"/>
      <c r="BR122" s="66"/>
      <c r="BS122" s="66"/>
      <c r="BT122" s="66"/>
      <c r="BU122" s="44"/>
    </row>
    <row r="123" spans="66:73" x14ac:dyDescent="0.2">
      <c r="BN123" s="66"/>
      <c r="BO123" s="66"/>
      <c r="BP123" s="66"/>
      <c r="BQ123" s="66"/>
      <c r="BR123" s="66"/>
      <c r="BS123" s="66"/>
      <c r="BT123" s="66"/>
      <c r="BU123" s="44"/>
    </row>
    <row r="124" spans="66:73" x14ac:dyDescent="0.2">
      <c r="BN124" s="66"/>
      <c r="BO124" s="66"/>
      <c r="BP124" s="66"/>
      <c r="BQ124" s="66"/>
      <c r="BR124" s="66"/>
      <c r="BS124" s="66"/>
      <c r="BT124" s="66"/>
      <c r="BU124" s="44"/>
    </row>
    <row r="125" spans="66:73" x14ac:dyDescent="0.2">
      <c r="BN125" s="66"/>
      <c r="BO125" s="66"/>
      <c r="BP125" s="66"/>
      <c r="BQ125" s="66"/>
      <c r="BR125" s="66"/>
      <c r="BS125" s="66"/>
      <c r="BT125" s="66"/>
      <c r="BU125" s="66"/>
    </row>
    <row r="126" spans="66:73" x14ac:dyDescent="0.2">
      <c r="BN126" s="66"/>
      <c r="BO126" s="66"/>
      <c r="BP126" s="66"/>
      <c r="BQ126" s="66"/>
      <c r="BR126" s="66"/>
      <c r="BS126" s="66"/>
      <c r="BT126" s="66"/>
      <c r="BU126" s="66"/>
    </row>
  </sheetData>
  <sheetProtection sheet="1" objects="1" scenarios="1"/>
  <protectedRanges>
    <protectedRange sqref="BN25:BU94" name="範囲1"/>
  </protectedRanges>
  <mergeCells count="1886">
    <mergeCell ref="BX5:BY5"/>
    <mergeCell ref="BZ5:CF5"/>
    <mergeCell ref="CI5:CO5"/>
    <mergeCell ref="CR5:CX5"/>
    <mergeCell ref="DA5:DG5"/>
    <mergeCell ref="CI6:CO6"/>
    <mergeCell ref="CR6:CX6"/>
    <mergeCell ref="DA6:DG6"/>
    <mergeCell ref="A7:E7"/>
    <mergeCell ref="F7:W7"/>
    <mergeCell ref="BX7:BY7"/>
    <mergeCell ref="BZ7:CF7"/>
    <mergeCell ref="CG7:CG9"/>
    <mergeCell ref="CI7:CO7"/>
    <mergeCell ref="CR7:CX7"/>
    <mergeCell ref="DA7:DG7"/>
    <mergeCell ref="A8:E8"/>
    <mergeCell ref="F8:W8"/>
    <mergeCell ref="BX8:BY8"/>
    <mergeCell ref="BZ8:CF8"/>
    <mergeCell ref="CI8:CO8"/>
    <mergeCell ref="CR8:CX8"/>
    <mergeCell ref="DA8:DG8"/>
    <mergeCell ref="A9:E9"/>
    <mergeCell ref="F9:W9"/>
    <mergeCell ref="BX9:BY9"/>
    <mergeCell ref="BZ9:CF9"/>
    <mergeCell ref="CI9:CO9"/>
    <mergeCell ref="CR9:CX9"/>
    <mergeCell ref="DA9:DG9"/>
    <mergeCell ref="AA3:AR9"/>
    <mergeCell ref="A3:E3"/>
    <mergeCell ref="F3:W3"/>
    <mergeCell ref="BX3:CF3"/>
    <mergeCell ref="CG3:CO3"/>
    <mergeCell ref="CP3:CX3"/>
    <mergeCell ref="A6:E6"/>
    <mergeCell ref="F6:W6"/>
    <mergeCell ref="BX6:BY6"/>
    <mergeCell ref="BZ6:CF6"/>
    <mergeCell ref="CY3:DG3"/>
    <mergeCell ref="A4:E4"/>
    <mergeCell ref="F4:W4"/>
    <mergeCell ref="BX4:BY4"/>
    <mergeCell ref="BZ4:CF4"/>
    <mergeCell ref="CG4:CG6"/>
    <mergeCell ref="CI4:CO4"/>
    <mergeCell ref="CP4:CP13"/>
    <mergeCell ref="CR4:CX4"/>
    <mergeCell ref="CY4:CY73"/>
    <mergeCell ref="DA4:DG4"/>
    <mergeCell ref="A5:E5"/>
    <mergeCell ref="F5:W5"/>
    <mergeCell ref="A10:E10"/>
    <mergeCell ref="F10:N10"/>
    <mergeCell ref="O10:Q10"/>
    <mergeCell ref="R10:W10"/>
    <mergeCell ref="BX10:BY10"/>
    <mergeCell ref="BZ10:CF10"/>
    <mergeCell ref="CG10:CG12"/>
    <mergeCell ref="CI10:CO10"/>
    <mergeCell ref="CR10:CX10"/>
    <mergeCell ref="DA10:DG10"/>
    <mergeCell ref="A11:E11"/>
    <mergeCell ref="F11:W11"/>
    <mergeCell ref="BX11:BY11"/>
    <mergeCell ref="BZ11:CF11"/>
    <mergeCell ref="CI11:CO11"/>
    <mergeCell ref="CR11:CX11"/>
    <mergeCell ref="DA11:DG11"/>
    <mergeCell ref="A12:E12"/>
    <mergeCell ref="F12:W12"/>
    <mergeCell ref="BX12:BY12"/>
    <mergeCell ref="BZ12:CF12"/>
    <mergeCell ref="CI12:CO12"/>
    <mergeCell ref="CR12:CX12"/>
    <mergeCell ref="DA12:DG12"/>
    <mergeCell ref="A13:E13"/>
    <mergeCell ref="F13:W13"/>
    <mergeCell ref="AA11:AR11"/>
    <mergeCell ref="BX13:BY13"/>
    <mergeCell ref="BZ13:CF13"/>
    <mergeCell ref="CG13:CG15"/>
    <mergeCell ref="CI13:CO13"/>
    <mergeCell ref="CR13:CX13"/>
    <mergeCell ref="DA13:DG13"/>
    <mergeCell ref="A14:E14"/>
    <mergeCell ref="F14:W14"/>
    <mergeCell ref="AA12:AD12"/>
    <mergeCell ref="AE12:AI12"/>
    <mergeCell ref="AJ12:AM12"/>
    <mergeCell ref="AN12:AR12"/>
    <mergeCell ref="BX14:BY14"/>
    <mergeCell ref="BZ14:CF14"/>
    <mergeCell ref="CI14:CO14"/>
    <mergeCell ref="CP14:CP23"/>
    <mergeCell ref="CR14:CX14"/>
    <mergeCell ref="DA14:DG14"/>
    <mergeCell ref="BX15:BY15"/>
    <mergeCell ref="BZ15:CF15"/>
    <mergeCell ref="CI15:CO15"/>
    <mergeCell ref="CR15:CX15"/>
    <mergeCell ref="A15:E15"/>
    <mergeCell ref="F15:W15"/>
    <mergeCell ref="AA13:AD13"/>
    <mergeCell ref="AE13:AI13"/>
    <mergeCell ref="AJ13:AM13"/>
    <mergeCell ref="AN13:AR13"/>
    <mergeCell ref="DA15:DG15"/>
    <mergeCell ref="AA14:AD14"/>
    <mergeCell ref="AE14:AI14"/>
    <mergeCell ref="AJ14:AM14"/>
    <mergeCell ref="AN14:AR14"/>
    <mergeCell ref="CI16:CO16"/>
    <mergeCell ref="CR16:CX16"/>
    <mergeCell ref="DA16:DG16"/>
    <mergeCell ref="A17:E17"/>
    <mergeCell ref="F17:W17"/>
    <mergeCell ref="AA15:AD15"/>
    <mergeCell ref="AE15:AI15"/>
    <mergeCell ref="AJ15:AM15"/>
    <mergeCell ref="AN15:AR15"/>
    <mergeCell ref="BX17:BY17"/>
    <mergeCell ref="BZ17:CF17"/>
    <mergeCell ref="CI17:CO17"/>
    <mergeCell ref="CR17:CX17"/>
    <mergeCell ref="DA17:DG17"/>
    <mergeCell ref="A18:E18"/>
    <mergeCell ref="F18:W18"/>
    <mergeCell ref="BX18:BY18"/>
    <mergeCell ref="BZ18:CF18"/>
    <mergeCell ref="CI18:CO18"/>
    <mergeCell ref="CR18:CX18"/>
    <mergeCell ref="DA18:DG18"/>
    <mergeCell ref="A19:E19"/>
    <mergeCell ref="F19:W19"/>
    <mergeCell ref="AA16:AD16"/>
    <mergeCell ref="AE16:AI16"/>
    <mergeCell ref="AJ16:AM16"/>
    <mergeCell ref="AN16:AR16"/>
    <mergeCell ref="BX19:BY19"/>
    <mergeCell ref="BZ19:CF19"/>
    <mergeCell ref="CG19:CG21"/>
    <mergeCell ref="CI19:CO19"/>
    <mergeCell ref="CR19:CX19"/>
    <mergeCell ref="BX21:BY21"/>
    <mergeCell ref="BZ21:CF21"/>
    <mergeCell ref="CI21:CO21"/>
    <mergeCell ref="CR21:CX21"/>
    <mergeCell ref="DA19:DG19"/>
    <mergeCell ref="BX20:BY20"/>
    <mergeCell ref="BZ20:CF20"/>
    <mergeCell ref="CI20:CO20"/>
    <mergeCell ref="CR20:CX20"/>
    <mergeCell ref="DA20:DG20"/>
    <mergeCell ref="DA21:DG21"/>
    <mergeCell ref="AA18:AR18"/>
    <mergeCell ref="AA19:AD19"/>
    <mergeCell ref="AE19:AI19"/>
    <mergeCell ref="AJ19:AM19"/>
    <mergeCell ref="AN19:AR19"/>
    <mergeCell ref="A16:E16"/>
    <mergeCell ref="F16:W16"/>
    <mergeCell ref="BX16:BY16"/>
    <mergeCell ref="BZ16:CF16"/>
    <mergeCell ref="CG16:CG18"/>
    <mergeCell ref="A22:B24"/>
    <mergeCell ref="C22:F24"/>
    <mergeCell ref="G22:J24"/>
    <mergeCell ref="K22:O24"/>
    <mergeCell ref="P22:V24"/>
    <mergeCell ref="W22:AE24"/>
    <mergeCell ref="AF22:AN24"/>
    <mergeCell ref="AO22:AP24"/>
    <mergeCell ref="AQ22:AW22"/>
    <mergeCell ref="AX22:AY24"/>
    <mergeCell ref="AZ22:BM22"/>
    <mergeCell ref="BN22:BU22"/>
    <mergeCell ref="BX22:BY22"/>
    <mergeCell ref="BZ22:CF22"/>
    <mergeCell ref="CG22:CG24"/>
    <mergeCell ref="BN23:BQ23"/>
    <mergeCell ref="BR23:BU23"/>
    <mergeCell ref="BX23:BY23"/>
    <mergeCell ref="BZ23:CF23"/>
    <mergeCell ref="CI22:CO22"/>
    <mergeCell ref="CR22:CX22"/>
    <mergeCell ref="DA22:DG22"/>
    <mergeCell ref="AQ23:AS24"/>
    <mergeCell ref="AT23:AU24"/>
    <mergeCell ref="AV23:AW24"/>
    <mergeCell ref="AZ23:BA23"/>
    <mergeCell ref="BB23:BE23"/>
    <mergeCell ref="BF23:BI23"/>
    <mergeCell ref="BJ23:BM23"/>
    <mergeCell ref="CI23:CO23"/>
    <mergeCell ref="CR23:CX23"/>
    <mergeCell ref="DA23:DG23"/>
    <mergeCell ref="AZ24:BA24"/>
    <mergeCell ref="BB24:BC24"/>
    <mergeCell ref="BD24:BE24"/>
    <mergeCell ref="BF24:BG24"/>
    <mergeCell ref="BH24:BI24"/>
    <mergeCell ref="BJ24:BK24"/>
    <mergeCell ref="BL24:BM24"/>
    <mergeCell ref="BN24:BQ24"/>
    <mergeCell ref="BR24:BS24"/>
    <mergeCell ref="BT24:BU24"/>
    <mergeCell ref="BX24:BY24"/>
    <mergeCell ref="BZ24:CF24"/>
    <mergeCell ref="CI24:CO24"/>
    <mergeCell ref="CP24:CP33"/>
    <mergeCell ref="CR24:CX24"/>
    <mergeCell ref="DA24:DG24"/>
    <mergeCell ref="BJ25:BK25"/>
    <mergeCell ref="BL25:BM25"/>
    <mergeCell ref="BN25:BQ25"/>
    <mergeCell ref="A25:B25"/>
    <mergeCell ref="C25:F25"/>
    <mergeCell ref="G25:J25"/>
    <mergeCell ref="K25:O25"/>
    <mergeCell ref="P25:V25"/>
    <mergeCell ref="W25:AE25"/>
    <mergeCell ref="AF25:AN25"/>
    <mergeCell ref="AO25:AP25"/>
    <mergeCell ref="AQ25:AS25"/>
    <mergeCell ref="AT25:AU25"/>
    <mergeCell ref="AV25:AW25"/>
    <mergeCell ref="AX25:AY25"/>
    <mergeCell ref="AZ25:BA25"/>
    <mergeCell ref="BB25:BC25"/>
    <mergeCell ref="BD25:BE25"/>
    <mergeCell ref="BF25:BG25"/>
    <mergeCell ref="BH25:BI25"/>
    <mergeCell ref="BR25:BS25"/>
    <mergeCell ref="BT25:BU25"/>
    <mergeCell ref="BX25:BY25"/>
    <mergeCell ref="BZ25:CF25"/>
    <mergeCell ref="CG25:CG27"/>
    <mergeCell ref="BN26:BQ26"/>
    <mergeCell ref="BR26:BS26"/>
    <mergeCell ref="BT26:BU26"/>
    <mergeCell ref="BX26:BY26"/>
    <mergeCell ref="CI25:CO25"/>
    <mergeCell ref="CR25:CX25"/>
    <mergeCell ref="DA25:DG25"/>
    <mergeCell ref="A26:B26"/>
    <mergeCell ref="C26:F26"/>
    <mergeCell ref="G26:J26"/>
    <mergeCell ref="K26:O26"/>
    <mergeCell ref="P26:V26"/>
    <mergeCell ref="W26:AE26"/>
    <mergeCell ref="AF26:AN26"/>
    <mergeCell ref="AO26:AP26"/>
    <mergeCell ref="AQ26:AS26"/>
    <mergeCell ref="AT26:AU26"/>
    <mergeCell ref="AV26:AW26"/>
    <mergeCell ref="AX26:AY26"/>
    <mergeCell ref="AZ26:BA26"/>
    <mergeCell ref="BB26:BC26"/>
    <mergeCell ref="BD26:BE26"/>
    <mergeCell ref="BF26:BG26"/>
    <mergeCell ref="BH26:BI26"/>
    <mergeCell ref="BJ26:BK26"/>
    <mergeCell ref="BL26:BM26"/>
    <mergeCell ref="BZ26:CF26"/>
    <mergeCell ref="CI26:CO26"/>
    <mergeCell ref="CR26:CX26"/>
    <mergeCell ref="DA26:DG26"/>
    <mergeCell ref="A27:B27"/>
    <mergeCell ref="C27:F27"/>
    <mergeCell ref="G27:J27"/>
    <mergeCell ref="K27:O27"/>
    <mergeCell ref="P27:V27"/>
    <mergeCell ref="W27:AE27"/>
    <mergeCell ref="AF27:AN27"/>
    <mergeCell ref="AO27:AP27"/>
    <mergeCell ref="AQ27:AS27"/>
    <mergeCell ref="AT27:AU27"/>
    <mergeCell ref="AV27:AW27"/>
    <mergeCell ref="AX27:AY27"/>
    <mergeCell ref="AZ27:BA27"/>
    <mergeCell ref="BB27:BC27"/>
    <mergeCell ref="BD27:BE27"/>
    <mergeCell ref="BF27:BG27"/>
    <mergeCell ref="BH27:BI27"/>
    <mergeCell ref="BJ27:BK27"/>
    <mergeCell ref="BL27:BM27"/>
    <mergeCell ref="BN27:BQ27"/>
    <mergeCell ref="BR27:BS27"/>
    <mergeCell ref="BT27:BU27"/>
    <mergeCell ref="BX27:BY27"/>
    <mergeCell ref="BZ27:CF27"/>
    <mergeCell ref="CI27:CO27"/>
    <mergeCell ref="CR27:CX27"/>
    <mergeCell ref="DA27:DG27"/>
    <mergeCell ref="A28:B28"/>
    <mergeCell ref="C28:F28"/>
    <mergeCell ref="G28:J28"/>
    <mergeCell ref="K28:O28"/>
    <mergeCell ref="P28:V28"/>
    <mergeCell ref="W28:AE28"/>
    <mergeCell ref="AF28:AN28"/>
    <mergeCell ref="AO28:AP28"/>
    <mergeCell ref="AQ28:AS28"/>
    <mergeCell ref="AT28:AU28"/>
    <mergeCell ref="AV28:AW28"/>
    <mergeCell ref="AX28:AY28"/>
    <mergeCell ref="AZ28:BA28"/>
    <mergeCell ref="BB28:BC28"/>
    <mergeCell ref="BD28:BE28"/>
    <mergeCell ref="BF28:BG28"/>
    <mergeCell ref="BH28:BI28"/>
    <mergeCell ref="BJ28:BK28"/>
    <mergeCell ref="BL28:BM28"/>
    <mergeCell ref="BN28:BQ28"/>
    <mergeCell ref="BR28:BS28"/>
    <mergeCell ref="BT28:BU28"/>
    <mergeCell ref="BX28:BY28"/>
    <mergeCell ref="BZ28:CF28"/>
    <mergeCell ref="CG28:CG30"/>
    <mergeCell ref="BN29:BQ29"/>
    <mergeCell ref="BR29:BS29"/>
    <mergeCell ref="BT29:BU29"/>
    <mergeCell ref="BX29:BY29"/>
    <mergeCell ref="CI28:CO28"/>
    <mergeCell ref="CR28:CX28"/>
    <mergeCell ref="DA28:DG28"/>
    <mergeCell ref="A29:B29"/>
    <mergeCell ref="C29:F29"/>
    <mergeCell ref="G29:J29"/>
    <mergeCell ref="K29:O29"/>
    <mergeCell ref="P29:V29"/>
    <mergeCell ref="W29:AE29"/>
    <mergeCell ref="AF29:AN29"/>
    <mergeCell ref="AO29:AP29"/>
    <mergeCell ref="AQ29:AS29"/>
    <mergeCell ref="AT29:AU29"/>
    <mergeCell ref="AV29:AW29"/>
    <mergeCell ref="AX29:AY29"/>
    <mergeCell ref="AZ29:BA29"/>
    <mergeCell ref="BB29:BC29"/>
    <mergeCell ref="BD29:BE29"/>
    <mergeCell ref="BF29:BG29"/>
    <mergeCell ref="BH29:BI29"/>
    <mergeCell ref="BJ29:BK29"/>
    <mergeCell ref="BL29:BM29"/>
    <mergeCell ref="BZ29:CF29"/>
    <mergeCell ref="CI29:CO29"/>
    <mergeCell ref="CR29:CX29"/>
    <mergeCell ref="DA29:DG29"/>
    <mergeCell ref="A30:B30"/>
    <mergeCell ref="C30:F30"/>
    <mergeCell ref="G30:J30"/>
    <mergeCell ref="K30:O30"/>
    <mergeCell ref="P30:V30"/>
    <mergeCell ref="W30:AE30"/>
    <mergeCell ref="AF30:AN30"/>
    <mergeCell ref="AO30:AP30"/>
    <mergeCell ref="AQ30:AS30"/>
    <mergeCell ref="AT30:AU30"/>
    <mergeCell ref="AV30:AW30"/>
    <mergeCell ref="AX30:AY30"/>
    <mergeCell ref="AZ30:BA30"/>
    <mergeCell ref="BB30:BC30"/>
    <mergeCell ref="BD30:BE30"/>
    <mergeCell ref="BF30:BG30"/>
    <mergeCell ref="BH30:BI30"/>
    <mergeCell ref="BJ30:BK30"/>
    <mergeCell ref="BL30:BM30"/>
    <mergeCell ref="BN30:BQ30"/>
    <mergeCell ref="BR30:BS30"/>
    <mergeCell ref="BT30:BU30"/>
    <mergeCell ref="BX30:BY30"/>
    <mergeCell ref="BZ30:CF30"/>
    <mergeCell ref="CI30:CO30"/>
    <mergeCell ref="CR30:CX30"/>
    <mergeCell ref="DA30:DG30"/>
    <mergeCell ref="A31:B31"/>
    <mergeCell ref="C31:F31"/>
    <mergeCell ref="G31:J31"/>
    <mergeCell ref="K31:O31"/>
    <mergeCell ref="P31:V31"/>
    <mergeCell ref="W31:AE31"/>
    <mergeCell ref="AF31:AN31"/>
    <mergeCell ref="AO31:AP31"/>
    <mergeCell ref="AQ31:AS31"/>
    <mergeCell ref="AT31:AU31"/>
    <mergeCell ref="AV31:AW31"/>
    <mergeCell ref="AX31:AY31"/>
    <mergeCell ref="AZ31:BA31"/>
    <mergeCell ref="BB31:BC31"/>
    <mergeCell ref="BD31:BE31"/>
    <mergeCell ref="BF31:BG31"/>
    <mergeCell ref="BH31:BI31"/>
    <mergeCell ref="BJ31:BK31"/>
    <mergeCell ref="BL31:BM31"/>
    <mergeCell ref="BN31:BQ31"/>
    <mergeCell ref="BR31:BS31"/>
    <mergeCell ref="BT31:BU31"/>
    <mergeCell ref="BX31:BY31"/>
    <mergeCell ref="BZ31:CF31"/>
    <mergeCell ref="CG31:CG33"/>
    <mergeCell ref="BN32:BQ32"/>
    <mergeCell ref="BR32:BS32"/>
    <mergeCell ref="BT32:BU32"/>
    <mergeCell ref="BX32:BY32"/>
    <mergeCell ref="CI31:CO31"/>
    <mergeCell ref="CR31:CX31"/>
    <mergeCell ref="DA31:DG31"/>
    <mergeCell ref="A32:B32"/>
    <mergeCell ref="C32:F32"/>
    <mergeCell ref="G32:J32"/>
    <mergeCell ref="K32:O32"/>
    <mergeCell ref="P32:V32"/>
    <mergeCell ref="W32:AE32"/>
    <mergeCell ref="AF32:AN32"/>
    <mergeCell ref="AO32:AP32"/>
    <mergeCell ref="AQ32:AS32"/>
    <mergeCell ref="AT32:AU32"/>
    <mergeCell ref="AV32:AW32"/>
    <mergeCell ref="AX32:AY32"/>
    <mergeCell ref="AZ32:BA32"/>
    <mergeCell ref="BB32:BC32"/>
    <mergeCell ref="BD32:BE32"/>
    <mergeCell ref="BF32:BG32"/>
    <mergeCell ref="BH32:BI32"/>
    <mergeCell ref="BJ32:BK32"/>
    <mergeCell ref="BL32:BM32"/>
    <mergeCell ref="BZ32:CF32"/>
    <mergeCell ref="CI32:CO32"/>
    <mergeCell ref="CR32:CX32"/>
    <mergeCell ref="DA32:DG32"/>
    <mergeCell ref="A33:B33"/>
    <mergeCell ref="C33:F33"/>
    <mergeCell ref="G33:J33"/>
    <mergeCell ref="K33:O33"/>
    <mergeCell ref="P33:V33"/>
    <mergeCell ref="W33:AE33"/>
    <mergeCell ref="AF33:AN33"/>
    <mergeCell ref="AO33:AP33"/>
    <mergeCell ref="AQ33:AS33"/>
    <mergeCell ref="AT33:AU33"/>
    <mergeCell ref="AV33:AW33"/>
    <mergeCell ref="AX33:AY33"/>
    <mergeCell ref="AZ33:BA33"/>
    <mergeCell ref="BB33:BC33"/>
    <mergeCell ref="BD33:BE33"/>
    <mergeCell ref="BF33:BG33"/>
    <mergeCell ref="BH33:BI33"/>
    <mergeCell ref="A36:B36"/>
    <mergeCell ref="C36:F36"/>
    <mergeCell ref="G36:J36"/>
    <mergeCell ref="K36:O36"/>
    <mergeCell ref="P36:V36"/>
    <mergeCell ref="BJ33:BK33"/>
    <mergeCell ref="BL33:BM33"/>
    <mergeCell ref="BN33:BQ33"/>
    <mergeCell ref="BR33:BS33"/>
    <mergeCell ref="BT33:BU33"/>
    <mergeCell ref="BX33:BY33"/>
    <mergeCell ref="BZ33:CF33"/>
    <mergeCell ref="CI33:CO33"/>
    <mergeCell ref="CR33:CX33"/>
    <mergeCell ref="DA33:DG33"/>
    <mergeCell ref="A34:B34"/>
    <mergeCell ref="C34:F34"/>
    <mergeCell ref="G34:J34"/>
    <mergeCell ref="K34:O34"/>
    <mergeCell ref="P34:V34"/>
    <mergeCell ref="W34:AE34"/>
    <mergeCell ref="AF34:AN34"/>
    <mergeCell ref="AO34:AP34"/>
    <mergeCell ref="AQ34:AS34"/>
    <mergeCell ref="AT34:AU34"/>
    <mergeCell ref="AV34:AW34"/>
    <mergeCell ref="AX34:AY34"/>
    <mergeCell ref="AZ34:BA34"/>
    <mergeCell ref="BB34:BC34"/>
    <mergeCell ref="BD34:BE34"/>
    <mergeCell ref="BF34:BG34"/>
    <mergeCell ref="BH34:BI34"/>
    <mergeCell ref="DA34:DG34"/>
    <mergeCell ref="A35:B35"/>
    <mergeCell ref="C35:F35"/>
    <mergeCell ref="G35:J35"/>
    <mergeCell ref="K35:O35"/>
    <mergeCell ref="P35:V35"/>
    <mergeCell ref="W35:AE35"/>
    <mergeCell ref="AF35:AN35"/>
    <mergeCell ref="AO35:AP35"/>
    <mergeCell ref="AQ35:AS35"/>
    <mergeCell ref="AT35:AU35"/>
    <mergeCell ref="AV35:AW35"/>
    <mergeCell ref="AX35:AY35"/>
    <mergeCell ref="AZ35:BA35"/>
    <mergeCell ref="BB35:BC35"/>
    <mergeCell ref="BD35:BE35"/>
    <mergeCell ref="BF35:BG35"/>
    <mergeCell ref="BH35:BI35"/>
    <mergeCell ref="BJ35:BK35"/>
    <mergeCell ref="BL35:BM35"/>
    <mergeCell ref="BN35:BQ35"/>
    <mergeCell ref="BR35:BS35"/>
    <mergeCell ref="BT35:BU35"/>
    <mergeCell ref="CR35:CX35"/>
    <mergeCell ref="DA35:DG35"/>
    <mergeCell ref="BJ34:BK34"/>
    <mergeCell ref="BL34:BM34"/>
    <mergeCell ref="BN34:BQ34"/>
    <mergeCell ref="BR34:BS34"/>
    <mergeCell ref="BT34:BU34"/>
    <mergeCell ref="DA36:DG36"/>
    <mergeCell ref="A37:B37"/>
    <mergeCell ref="C37:F37"/>
    <mergeCell ref="G37:J37"/>
    <mergeCell ref="K37:O37"/>
    <mergeCell ref="P37:V37"/>
    <mergeCell ref="W37:AE37"/>
    <mergeCell ref="AF37:AN37"/>
    <mergeCell ref="AO37:AP37"/>
    <mergeCell ref="AQ37:AS37"/>
    <mergeCell ref="AT37:AU37"/>
    <mergeCell ref="AV37:AW37"/>
    <mergeCell ref="AX37:AY37"/>
    <mergeCell ref="AZ37:BA37"/>
    <mergeCell ref="BB37:BC37"/>
    <mergeCell ref="BD37:BE37"/>
    <mergeCell ref="BF37:BG37"/>
    <mergeCell ref="BH37:BI37"/>
    <mergeCell ref="BJ37:BK37"/>
    <mergeCell ref="BL37:BM37"/>
    <mergeCell ref="BN37:BQ37"/>
    <mergeCell ref="BR37:BS37"/>
    <mergeCell ref="BT37:BU37"/>
    <mergeCell ref="CR37:CX37"/>
    <mergeCell ref="DA37:DG37"/>
    <mergeCell ref="W36:AE36"/>
    <mergeCell ref="AF36:AN36"/>
    <mergeCell ref="AO36:AP36"/>
    <mergeCell ref="AQ36:AS36"/>
    <mergeCell ref="AT36:AU36"/>
    <mergeCell ref="AV36:AW36"/>
    <mergeCell ref="AX36:AY36"/>
    <mergeCell ref="AO38:AP38"/>
    <mergeCell ref="AQ38:AS38"/>
    <mergeCell ref="AT38:AU38"/>
    <mergeCell ref="AV38:AW38"/>
    <mergeCell ref="AX38:AY38"/>
    <mergeCell ref="AZ38:BA38"/>
    <mergeCell ref="BB38:BC38"/>
    <mergeCell ref="BD38:BE38"/>
    <mergeCell ref="BF38:BG38"/>
    <mergeCell ref="BH38:BI38"/>
    <mergeCell ref="CR36:CX36"/>
    <mergeCell ref="AZ36:BA36"/>
    <mergeCell ref="BB36:BC36"/>
    <mergeCell ref="BD36:BE36"/>
    <mergeCell ref="BF36:BG36"/>
    <mergeCell ref="BH36:BI36"/>
    <mergeCell ref="BJ36:BK36"/>
    <mergeCell ref="BL36:BM36"/>
    <mergeCell ref="BN36:BQ36"/>
    <mergeCell ref="BR36:BS36"/>
    <mergeCell ref="BT36:BU36"/>
    <mergeCell ref="CP34:CP43"/>
    <mergeCell ref="CR34:CX34"/>
    <mergeCell ref="BJ38:BK38"/>
    <mergeCell ref="BL38:BM38"/>
    <mergeCell ref="BN38:BQ38"/>
    <mergeCell ref="BR38:BS38"/>
    <mergeCell ref="BT38:BU38"/>
    <mergeCell ref="CR38:CX38"/>
    <mergeCell ref="BL40:BM40"/>
    <mergeCell ref="BN40:BQ40"/>
    <mergeCell ref="BR40:BS40"/>
    <mergeCell ref="DA38:DG38"/>
    <mergeCell ref="A39:B39"/>
    <mergeCell ref="C39:F39"/>
    <mergeCell ref="G39:J39"/>
    <mergeCell ref="K39:O39"/>
    <mergeCell ref="P39:V39"/>
    <mergeCell ref="W39:AE39"/>
    <mergeCell ref="AF39:AN39"/>
    <mergeCell ref="AO39:AP39"/>
    <mergeCell ref="AQ39:AS39"/>
    <mergeCell ref="AT39:AU39"/>
    <mergeCell ref="AV39:AW39"/>
    <mergeCell ref="AX39:AY39"/>
    <mergeCell ref="AZ39:BA39"/>
    <mergeCell ref="BB39:BC39"/>
    <mergeCell ref="BD39:BE39"/>
    <mergeCell ref="BF39:BG39"/>
    <mergeCell ref="BH39:BI39"/>
    <mergeCell ref="BJ39:BK39"/>
    <mergeCell ref="BL39:BM39"/>
    <mergeCell ref="BN39:BQ39"/>
    <mergeCell ref="BR39:BS39"/>
    <mergeCell ref="BT39:BU39"/>
    <mergeCell ref="CR39:CX39"/>
    <mergeCell ref="DA39:DG39"/>
    <mergeCell ref="A38:B38"/>
    <mergeCell ref="C38:F38"/>
    <mergeCell ref="G38:J38"/>
    <mergeCell ref="K38:O38"/>
    <mergeCell ref="P38:V38"/>
    <mergeCell ref="W38:AE38"/>
    <mergeCell ref="AF38:AN38"/>
    <mergeCell ref="BT40:BU40"/>
    <mergeCell ref="CR40:CX40"/>
    <mergeCell ref="DA40:DG40"/>
    <mergeCell ref="A41:B41"/>
    <mergeCell ref="C41:F41"/>
    <mergeCell ref="G41:J41"/>
    <mergeCell ref="K41:O41"/>
    <mergeCell ref="P41:V41"/>
    <mergeCell ref="W41:AE41"/>
    <mergeCell ref="AF41:AN41"/>
    <mergeCell ref="AO41:AP41"/>
    <mergeCell ref="AQ41:AS41"/>
    <mergeCell ref="AT41:AU41"/>
    <mergeCell ref="AV41:AW41"/>
    <mergeCell ref="AX41:AY41"/>
    <mergeCell ref="AZ41:BA41"/>
    <mergeCell ref="BB41:BC41"/>
    <mergeCell ref="BD41:BE41"/>
    <mergeCell ref="BF41:BG41"/>
    <mergeCell ref="BH41:BI41"/>
    <mergeCell ref="BJ41:BK41"/>
    <mergeCell ref="BL41:BM41"/>
    <mergeCell ref="BN41:BQ41"/>
    <mergeCell ref="BR41:BS41"/>
    <mergeCell ref="BT41:BU41"/>
    <mergeCell ref="CR41:CX41"/>
    <mergeCell ref="DA41:DG41"/>
    <mergeCell ref="A40:B40"/>
    <mergeCell ref="C40:F40"/>
    <mergeCell ref="C42:F42"/>
    <mergeCell ref="G42:J42"/>
    <mergeCell ref="K42:O42"/>
    <mergeCell ref="P42:V42"/>
    <mergeCell ref="W42:AE42"/>
    <mergeCell ref="AF42:AN42"/>
    <mergeCell ref="AO42:AP42"/>
    <mergeCell ref="AQ42:AS42"/>
    <mergeCell ref="AT42:AU42"/>
    <mergeCell ref="AV42:AW42"/>
    <mergeCell ref="AX42:AY42"/>
    <mergeCell ref="AZ42:BA42"/>
    <mergeCell ref="BB42:BC42"/>
    <mergeCell ref="BD42:BE42"/>
    <mergeCell ref="BF42:BG42"/>
    <mergeCell ref="BH42:BI42"/>
    <mergeCell ref="BJ40:BK40"/>
    <mergeCell ref="G40:J40"/>
    <mergeCell ref="K40:O40"/>
    <mergeCell ref="P40:V40"/>
    <mergeCell ref="W40:AE40"/>
    <mergeCell ref="AF40:AN40"/>
    <mergeCell ref="AO40:AP40"/>
    <mergeCell ref="AQ40:AS40"/>
    <mergeCell ref="AT40:AU40"/>
    <mergeCell ref="AV40:AW40"/>
    <mergeCell ref="AX40:AY40"/>
    <mergeCell ref="AZ40:BA40"/>
    <mergeCell ref="BB40:BC40"/>
    <mergeCell ref="BD40:BE40"/>
    <mergeCell ref="BF40:BG40"/>
    <mergeCell ref="BH40:BI40"/>
    <mergeCell ref="BJ42:BK42"/>
    <mergeCell ref="BL42:BM42"/>
    <mergeCell ref="BN42:BQ42"/>
    <mergeCell ref="BR42:BS42"/>
    <mergeCell ref="BT42:BU42"/>
    <mergeCell ref="CR42:CX42"/>
    <mergeCell ref="DA42:DG42"/>
    <mergeCell ref="A43:B43"/>
    <mergeCell ref="C43:F43"/>
    <mergeCell ref="G43:J43"/>
    <mergeCell ref="K43:O43"/>
    <mergeCell ref="P43:V43"/>
    <mergeCell ref="W43:AE43"/>
    <mergeCell ref="AF43:AN43"/>
    <mergeCell ref="AO43:AP43"/>
    <mergeCell ref="AQ43:AS43"/>
    <mergeCell ref="AT43:AU43"/>
    <mergeCell ref="AV43:AW43"/>
    <mergeCell ref="AX43:AY43"/>
    <mergeCell ref="AZ43:BA43"/>
    <mergeCell ref="BB43:BC43"/>
    <mergeCell ref="BD43:BE43"/>
    <mergeCell ref="BF43:BG43"/>
    <mergeCell ref="BH43:BI43"/>
    <mergeCell ref="BJ43:BK43"/>
    <mergeCell ref="BL43:BM43"/>
    <mergeCell ref="BN43:BQ43"/>
    <mergeCell ref="BR43:BS43"/>
    <mergeCell ref="BT43:BU43"/>
    <mergeCell ref="CR43:CX43"/>
    <mergeCell ref="DA43:DG43"/>
    <mergeCell ref="A42:B42"/>
    <mergeCell ref="A44:B44"/>
    <mergeCell ref="C44:F44"/>
    <mergeCell ref="G44:J44"/>
    <mergeCell ref="K44:O44"/>
    <mergeCell ref="P44:V44"/>
    <mergeCell ref="W44:AE44"/>
    <mergeCell ref="AF44:AN44"/>
    <mergeCell ref="AO44:AP44"/>
    <mergeCell ref="AQ44:AS44"/>
    <mergeCell ref="AT44:AU44"/>
    <mergeCell ref="AV44:AW44"/>
    <mergeCell ref="AX44:AY44"/>
    <mergeCell ref="AZ44:BA44"/>
    <mergeCell ref="BB44:BC44"/>
    <mergeCell ref="BD44:BE44"/>
    <mergeCell ref="BF44:BG44"/>
    <mergeCell ref="BH44:BI44"/>
    <mergeCell ref="BJ44:BK44"/>
    <mergeCell ref="BL44:BM44"/>
    <mergeCell ref="BN44:BQ44"/>
    <mergeCell ref="BR44:BS44"/>
    <mergeCell ref="BT44:BU44"/>
    <mergeCell ref="CP44:CP53"/>
    <mergeCell ref="CR44:CX44"/>
    <mergeCell ref="BT45:BU45"/>
    <mergeCell ref="CR45:CX45"/>
    <mergeCell ref="BT46:BU46"/>
    <mergeCell ref="CR46:CX46"/>
    <mergeCell ref="DA44:DG44"/>
    <mergeCell ref="A45:B45"/>
    <mergeCell ref="C45:F45"/>
    <mergeCell ref="G45:J45"/>
    <mergeCell ref="K45:O45"/>
    <mergeCell ref="P45:V45"/>
    <mergeCell ref="W45:AE45"/>
    <mergeCell ref="AF45:AN45"/>
    <mergeCell ref="AO45:AP45"/>
    <mergeCell ref="AQ45:AS45"/>
    <mergeCell ref="AT45:AU45"/>
    <mergeCell ref="AV45:AW45"/>
    <mergeCell ref="AX45:AY45"/>
    <mergeCell ref="AZ45:BA45"/>
    <mergeCell ref="BB45:BC45"/>
    <mergeCell ref="BD45:BE45"/>
    <mergeCell ref="BF45:BG45"/>
    <mergeCell ref="BH45:BI45"/>
    <mergeCell ref="BJ45:BK45"/>
    <mergeCell ref="BL45:BM45"/>
    <mergeCell ref="BN45:BQ45"/>
    <mergeCell ref="DA45:DG45"/>
    <mergeCell ref="A46:B46"/>
    <mergeCell ref="C46:F46"/>
    <mergeCell ref="G46:J46"/>
    <mergeCell ref="K46:O46"/>
    <mergeCell ref="P46:V46"/>
    <mergeCell ref="W46:AE46"/>
    <mergeCell ref="AF46:AN46"/>
    <mergeCell ref="AO46:AP46"/>
    <mergeCell ref="AQ46:AS46"/>
    <mergeCell ref="AT46:AU46"/>
    <mergeCell ref="AV46:AW46"/>
    <mergeCell ref="AX46:AY46"/>
    <mergeCell ref="AZ46:BA46"/>
    <mergeCell ref="BB46:BC46"/>
    <mergeCell ref="BD46:BE46"/>
    <mergeCell ref="BF46:BG46"/>
    <mergeCell ref="BH46:BI46"/>
    <mergeCell ref="BJ46:BK46"/>
    <mergeCell ref="BL46:BM46"/>
    <mergeCell ref="BN46:BQ46"/>
    <mergeCell ref="BR46:BS46"/>
    <mergeCell ref="DA46:DG46"/>
    <mergeCell ref="W47:AE47"/>
    <mergeCell ref="AF47:AN47"/>
    <mergeCell ref="AO47:AP47"/>
    <mergeCell ref="AQ47:AS47"/>
    <mergeCell ref="AT47:AU47"/>
    <mergeCell ref="AV47:AW47"/>
    <mergeCell ref="AX47:AY47"/>
    <mergeCell ref="AZ47:BA47"/>
    <mergeCell ref="BB47:BC47"/>
    <mergeCell ref="BD47:BE47"/>
    <mergeCell ref="BF47:BG47"/>
    <mergeCell ref="BH47:BI47"/>
    <mergeCell ref="BR45:BS45"/>
    <mergeCell ref="BJ47:BK47"/>
    <mergeCell ref="BL47:BM47"/>
    <mergeCell ref="BN47:BQ47"/>
    <mergeCell ref="BR47:BS47"/>
    <mergeCell ref="BT47:BU47"/>
    <mergeCell ref="CR47:CX47"/>
    <mergeCell ref="DA47:DG47"/>
    <mergeCell ref="A48:B48"/>
    <mergeCell ref="C48:F48"/>
    <mergeCell ref="G48:J48"/>
    <mergeCell ref="K48:O48"/>
    <mergeCell ref="P48:V48"/>
    <mergeCell ref="W48:AE48"/>
    <mergeCell ref="AF48:AN48"/>
    <mergeCell ref="AO48:AP48"/>
    <mergeCell ref="AQ48:AS48"/>
    <mergeCell ref="AT48:AU48"/>
    <mergeCell ref="AV48:AW48"/>
    <mergeCell ref="AX48:AY48"/>
    <mergeCell ref="AZ48:BA48"/>
    <mergeCell ref="BB48:BC48"/>
    <mergeCell ref="BD48:BE48"/>
    <mergeCell ref="BF48:BG48"/>
    <mergeCell ref="BH48:BI48"/>
    <mergeCell ref="BJ48:BK48"/>
    <mergeCell ref="BL48:BM48"/>
    <mergeCell ref="BN48:BQ48"/>
    <mergeCell ref="BR48:BS48"/>
    <mergeCell ref="BT48:BU48"/>
    <mergeCell ref="CR48:CX48"/>
    <mergeCell ref="DA48:DG48"/>
    <mergeCell ref="A47:B47"/>
    <mergeCell ref="C47:F47"/>
    <mergeCell ref="G47:J47"/>
    <mergeCell ref="K47:O47"/>
    <mergeCell ref="P47:V47"/>
    <mergeCell ref="BL49:BM49"/>
    <mergeCell ref="BN49:BQ49"/>
    <mergeCell ref="BR49:BS49"/>
    <mergeCell ref="BT49:BU49"/>
    <mergeCell ref="CR49:CX49"/>
    <mergeCell ref="DA49:DG49"/>
    <mergeCell ref="A50:B50"/>
    <mergeCell ref="C50:F50"/>
    <mergeCell ref="G50:J50"/>
    <mergeCell ref="K50:O50"/>
    <mergeCell ref="P50:V50"/>
    <mergeCell ref="W50:AE50"/>
    <mergeCell ref="AF50:AN50"/>
    <mergeCell ref="AO50:AP50"/>
    <mergeCell ref="AQ50:AS50"/>
    <mergeCell ref="AT50:AU50"/>
    <mergeCell ref="AV50:AW50"/>
    <mergeCell ref="AX50:AY50"/>
    <mergeCell ref="AZ50:BA50"/>
    <mergeCell ref="BB50:BC50"/>
    <mergeCell ref="BD50:BE50"/>
    <mergeCell ref="BF50:BG50"/>
    <mergeCell ref="BH50:BI50"/>
    <mergeCell ref="BJ50:BK50"/>
    <mergeCell ref="BL50:BM50"/>
    <mergeCell ref="BN50:BQ50"/>
    <mergeCell ref="BR50:BS50"/>
    <mergeCell ref="BT50:BU50"/>
    <mergeCell ref="CR50:CX50"/>
    <mergeCell ref="DA50:DG50"/>
    <mergeCell ref="A49:B49"/>
    <mergeCell ref="C49:F49"/>
    <mergeCell ref="C51:F51"/>
    <mergeCell ref="G51:J51"/>
    <mergeCell ref="K51:O51"/>
    <mergeCell ref="P51:V51"/>
    <mergeCell ref="W51:AE51"/>
    <mergeCell ref="AF51:AN51"/>
    <mergeCell ref="AO51:AP51"/>
    <mergeCell ref="AQ51:AS51"/>
    <mergeCell ref="AT51:AU51"/>
    <mergeCell ref="AV51:AW51"/>
    <mergeCell ref="AX51:AY51"/>
    <mergeCell ref="AZ51:BA51"/>
    <mergeCell ref="BB51:BC51"/>
    <mergeCell ref="BD51:BE51"/>
    <mergeCell ref="BF51:BG51"/>
    <mergeCell ref="BH51:BI51"/>
    <mergeCell ref="BJ49:BK49"/>
    <mergeCell ref="G49:J49"/>
    <mergeCell ref="K49:O49"/>
    <mergeCell ref="P49:V49"/>
    <mergeCell ref="W49:AE49"/>
    <mergeCell ref="AF49:AN49"/>
    <mergeCell ref="AO49:AP49"/>
    <mergeCell ref="AQ49:AS49"/>
    <mergeCell ref="AT49:AU49"/>
    <mergeCell ref="AV49:AW49"/>
    <mergeCell ref="AX49:AY49"/>
    <mergeCell ref="AZ49:BA49"/>
    <mergeCell ref="BB49:BC49"/>
    <mergeCell ref="BD49:BE49"/>
    <mergeCell ref="BF49:BG49"/>
    <mergeCell ref="BH49:BI49"/>
    <mergeCell ref="BJ51:BK51"/>
    <mergeCell ref="BL51:BM51"/>
    <mergeCell ref="BN51:BQ51"/>
    <mergeCell ref="BR51:BS51"/>
    <mergeCell ref="BT51:BU51"/>
    <mergeCell ref="CR51:CX51"/>
    <mergeCell ref="DA51:DG51"/>
    <mergeCell ref="A52:B52"/>
    <mergeCell ref="C52:F52"/>
    <mergeCell ref="G52:J52"/>
    <mergeCell ref="K52:O52"/>
    <mergeCell ref="P52:V52"/>
    <mergeCell ref="W52:AE52"/>
    <mergeCell ref="AF52:AN52"/>
    <mergeCell ref="AO52:AP52"/>
    <mergeCell ref="AQ52:AS52"/>
    <mergeCell ref="AT52:AU52"/>
    <mergeCell ref="AV52:AW52"/>
    <mergeCell ref="AX52:AY52"/>
    <mergeCell ref="AZ52:BA52"/>
    <mergeCell ref="BB52:BC52"/>
    <mergeCell ref="BD52:BE52"/>
    <mergeCell ref="BF52:BG52"/>
    <mergeCell ref="BH52:BI52"/>
    <mergeCell ref="BJ52:BK52"/>
    <mergeCell ref="BL52:BM52"/>
    <mergeCell ref="BN52:BQ52"/>
    <mergeCell ref="BR52:BS52"/>
    <mergeCell ref="BT52:BU52"/>
    <mergeCell ref="CR52:CX52"/>
    <mergeCell ref="DA52:DG52"/>
    <mergeCell ref="A51:B51"/>
    <mergeCell ref="A53:B53"/>
    <mergeCell ref="C53:F53"/>
    <mergeCell ref="G53:J53"/>
    <mergeCell ref="K53:O53"/>
    <mergeCell ref="P53:V53"/>
    <mergeCell ref="W53:AE53"/>
    <mergeCell ref="AF53:AN53"/>
    <mergeCell ref="AO53:AP53"/>
    <mergeCell ref="AQ53:AS53"/>
    <mergeCell ref="AT53:AU53"/>
    <mergeCell ref="AV53:AW53"/>
    <mergeCell ref="AX53:AY53"/>
    <mergeCell ref="AZ53:BA53"/>
    <mergeCell ref="BB53:BC53"/>
    <mergeCell ref="BD53:BE53"/>
    <mergeCell ref="BF53:BG53"/>
    <mergeCell ref="BH53:BI53"/>
    <mergeCell ref="BJ53:BK53"/>
    <mergeCell ref="BL53:BM53"/>
    <mergeCell ref="BN53:BQ53"/>
    <mergeCell ref="BR53:BS53"/>
    <mergeCell ref="BT53:BU53"/>
    <mergeCell ref="CR53:CX53"/>
    <mergeCell ref="DA53:DG53"/>
    <mergeCell ref="A54:B54"/>
    <mergeCell ref="C54:F54"/>
    <mergeCell ref="G54:J54"/>
    <mergeCell ref="K54:O54"/>
    <mergeCell ref="P54:V54"/>
    <mergeCell ref="W54:AE54"/>
    <mergeCell ref="AF54:AN54"/>
    <mergeCell ref="AO54:AP54"/>
    <mergeCell ref="AQ54:AS54"/>
    <mergeCell ref="AT54:AU54"/>
    <mergeCell ref="AV54:AW54"/>
    <mergeCell ref="AX54:AY54"/>
    <mergeCell ref="AZ54:BA54"/>
    <mergeCell ref="BB54:BC54"/>
    <mergeCell ref="BD54:BE54"/>
    <mergeCell ref="BF54:BG54"/>
    <mergeCell ref="BH54:BI54"/>
    <mergeCell ref="BJ54:BK54"/>
    <mergeCell ref="BL54:BM54"/>
    <mergeCell ref="BN54:BQ54"/>
    <mergeCell ref="BR54:BS54"/>
    <mergeCell ref="BT54:BU54"/>
    <mergeCell ref="CP54:CP63"/>
    <mergeCell ref="CR54:CX54"/>
    <mergeCell ref="DA54:DG54"/>
    <mergeCell ref="BL55:BM55"/>
    <mergeCell ref="BN55:BQ55"/>
    <mergeCell ref="BR55:BS55"/>
    <mergeCell ref="BT55:BU55"/>
    <mergeCell ref="CR55:CX55"/>
    <mergeCell ref="DA55:DG55"/>
    <mergeCell ref="A56:B56"/>
    <mergeCell ref="C56:F56"/>
    <mergeCell ref="G56:J56"/>
    <mergeCell ref="K56:O56"/>
    <mergeCell ref="P56:V56"/>
    <mergeCell ref="W56:AE56"/>
    <mergeCell ref="AF56:AN56"/>
    <mergeCell ref="AO56:AP56"/>
    <mergeCell ref="AQ56:AS56"/>
    <mergeCell ref="AT56:AU56"/>
    <mergeCell ref="AV56:AW56"/>
    <mergeCell ref="AX56:AY56"/>
    <mergeCell ref="AZ56:BA56"/>
    <mergeCell ref="BB56:BC56"/>
    <mergeCell ref="BD56:BE56"/>
    <mergeCell ref="BF56:BG56"/>
    <mergeCell ref="BH56:BI56"/>
    <mergeCell ref="BJ56:BK56"/>
    <mergeCell ref="BL56:BM56"/>
    <mergeCell ref="BN56:BQ56"/>
    <mergeCell ref="BR56:BS56"/>
    <mergeCell ref="BT56:BU56"/>
    <mergeCell ref="CR56:CX56"/>
    <mergeCell ref="DA56:DG56"/>
    <mergeCell ref="A55:B55"/>
    <mergeCell ref="C55:F55"/>
    <mergeCell ref="C57:F57"/>
    <mergeCell ref="G57:J57"/>
    <mergeCell ref="K57:O57"/>
    <mergeCell ref="P57:V57"/>
    <mergeCell ref="W57:AE57"/>
    <mergeCell ref="AF57:AN57"/>
    <mergeCell ref="AO57:AP57"/>
    <mergeCell ref="AQ57:AS57"/>
    <mergeCell ref="AT57:AU57"/>
    <mergeCell ref="AV57:AW57"/>
    <mergeCell ref="AX57:AY57"/>
    <mergeCell ref="AZ57:BA57"/>
    <mergeCell ref="BB57:BC57"/>
    <mergeCell ref="BD57:BE57"/>
    <mergeCell ref="BF57:BG57"/>
    <mergeCell ref="BH57:BI57"/>
    <mergeCell ref="BJ55:BK55"/>
    <mergeCell ref="G55:J55"/>
    <mergeCell ref="K55:O55"/>
    <mergeCell ref="P55:V55"/>
    <mergeCell ref="W55:AE55"/>
    <mergeCell ref="AF55:AN55"/>
    <mergeCell ref="AO55:AP55"/>
    <mergeCell ref="AQ55:AS55"/>
    <mergeCell ref="AT55:AU55"/>
    <mergeCell ref="AV55:AW55"/>
    <mergeCell ref="AX55:AY55"/>
    <mergeCell ref="AZ55:BA55"/>
    <mergeCell ref="BB55:BC55"/>
    <mergeCell ref="BD55:BE55"/>
    <mergeCell ref="BF55:BG55"/>
    <mergeCell ref="BH55:BI55"/>
    <mergeCell ref="BJ57:BK57"/>
    <mergeCell ref="BL57:BM57"/>
    <mergeCell ref="BN57:BQ57"/>
    <mergeCell ref="BR57:BS57"/>
    <mergeCell ref="BT57:BU57"/>
    <mergeCell ref="CR57:CX57"/>
    <mergeCell ref="DA57:DG57"/>
    <mergeCell ref="A58:B58"/>
    <mergeCell ref="C58:F58"/>
    <mergeCell ref="G58:J58"/>
    <mergeCell ref="K58:O58"/>
    <mergeCell ref="P58:V58"/>
    <mergeCell ref="W58:AE58"/>
    <mergeCell ref="AF58:AN58"/>
    <mergeCell ref="AO58:AP58"/>
    <mergeCell ref="AQ58:AS58"/>
    <mergeCell ref="AT58:AU58"/>
    <mergeCell ref="AV58:AW58"/>
    <mergeCell ref="AX58:AY58"/>
    <mergeCell ref="AZ58:BA58"/>
    <mergeCell ref="BB58:BC58"/>
    <mergeCell ref="BD58:BE58"/>
    <mergeCell ref="BF58:BG58"/>
    <mergeCell ref="BH58:BI58"/>
    <mergeCell ref="BJ58:BK58"/>
    <mergeCell ref="BL58:BM58"/>
    <mergeCell ref="BN58:BQ58"/>
    <mergeCell ref="BR58:BS58"/>
    <mergeCell ref="BT58:BU58"/>
    <mergeCell ref="CR58:CX58"/>
    <mergeCell ref="DA58:DG58"/>
    <mergeCell ref="A57:B57"/>
    <mergeCell ref="BL59:BM59"/>
    <mergeCell ref="BN59:BQ59"/>
    <mergeCell ref="BR59:BS59"/>
    <mergeCell ref="BT59:BU59"/>
    <mergeCell ref="CR59:CX59"/>
    <mergeCell ref="DA59:DG59"/>
    <mergeCell ref="A60:B60"/>
    <mergeCell ref="C60:F60"/>
    <mergeCell ref="G60:J60"/>
    <mergeCell ref="K60:O60"/>
    <mergeCell ref="P60:V60"/>
    <mergeCell ref="W60:AE60"/>
    <mergeCell ref="AF60:AN60"/>
    <mergeCell ref="AO60:AP60"/>
    <mergeCell ref="AQ60:AS60"/>
    <mergeCell ref="AT60:AU60"/>
    <mergeCell ref="AV60:AW60"/>
    <mergeCell ref="AX60:AY60"/>
    <mergeCell ref="AZ60:BA60"/>
    <mergeCell ref="BB60:BC60"/>
    <mergeCell ref="BD60:BE60"/>
    <mergeCell ref="BF60:BG60"/>
    <mergeCell ref="BH60:BI60"/>
    <mergeCell ref="BJ60:BK60"/>
    <mergeCell ref="BL60:BM60"/>
    <mergeCell ref="BN60:BQ60"/>
    <mergeCell ref="BR60:BS60"/>
    <mergeCell ref="BT60:BU60"/>
    <mergeCell ref="CR60:CX60"/>
    <mergeCell ref="DA60:DG60"/>
    <mergeCell ref="A59:B59"/>
    <mergeCell ref="C59:F59"/>
    <mergeCell ref="C61:F61"/>
    <mergeCell ref="G61:J61"/>
    <mergeCell ref="K61:O61"/>
    <mergeCell ref="P61:V61"/>
    <mergeCell ref="W61:AE61"/>
    <mergeCell ref="AF61:AN61"/>
    <mergeCell ref="AO61:AP61"/>
    <mergeCell ref="AQ61:AS61"/>
    <mergeCell ref="AT61:AU61"/>
    <mergeCell ref="AV61:AW61"/>
    <mergeCell ref="AX61:AY61"/>
    <mergeCell ref="AZ61:BA61"/>
    <mergeCell ref="BB61:BC61"/>
    <mergeCell ref="BD61:BE61"/>
    <mergeCell ref="BF61:BG61"/>
    <mergeCell ref="BH61:BI61"/>
    <mergeCell ref="BJ59:BK59"/>
    <mergeCell ref="G59:J59"/>
    <mergeCell ref="K59:O59"/>
    <mergeCell ref="P59:V59"/>
    <mergeCell ref="W59:AE59"/>
    <mergeCell ref="AF59:AN59"/>
    <mergeCell ref="AO59:AP59"/>
    <mergeCell ref="AQ59:AS59"/>
    <mergeCell ref="AT59:AU59"/>
    <mergeCell ref="AV59:AW59"/>
    <mergeCell ref="AX59:AY59"/>
    <mergeCell ref="AZ59:BA59"/>
    <mergeCell ref="BB59:BC59"/>
    <mergeCell ref="BD59:BE59"/>
    <mergeCell ref="BF59:BG59"/>
    <mergeCell ref="BH59:BI59"/>
    <mergeCell ref="BJ61:BK61"/>
    <mergeCell ref="BL61:BM61"/>
    <mergeCell ref="BN61:BQ61"/>
    <mergeCell ref="BR61:BS61"/>
    <mergeCell ref="BT61:BU61"/>
    <mergeCell ref="CR61:CX61"/>
    <mergeCell ref="DA61:DG61"/>
    <mergeCell ref="A62:B62"/>
    <mergeCell ref="C62:F62"/>
    <mergeCell ref="G62:J62"/>
    <mergeCell ref="K62:O62"/>
    <mergeCell ref="P62:V62"/>
    <mergeCell ref="W62:AE62"/>
    <mergeCell ref="AF62:AN62"/>
    <mergeCell ref="AO62:AP62"/>
    <mergeCell ref="AQ62:AS62"/>
    <mergeCell ref="AT62:AU62"/>
    <mergeCell ref="AV62:AW62"/>
    <mergeCell ref="AX62:AY62"/>
    <mergeCell ref="AZ62:BA62"/>
    <mergeCell ref="BB62:BC62"/>
    <mergeCell ref="BD62:BE62"/>
    <mergeCell ref="BF62:BG62"/>
    <mergeCell ref="BH62:BI62"/>
    <mergeCell ref="BJ62:BK62"/>
    <mergeCell ref="BL62:BM62"/>
    <mergeCell ref="BN62:BQ62"/>
    <mergeCell ref="BR62:BS62"/>
    <mergeCell ref="BT62:BU62"/>
    <mergeCell ref="CR62:CX62"/>
    <mergeCell ref="DA62:DG62"/>
    <mergeCell ref="A61:B61"/>
    <mergeCell ref="A63:B63"/>
    <mergeCell ref="C63:F63"/>
    <mergeCell ref="G63:J63"/>
    <mergeCell ref="K63:O63"/>
    <mergeCell ref="P63:V63"/>
    <mergeCell ref="W63:AE63"/>
    <mergeCell ref="AF63:AN63"/>
    <mergeCell ref="AO63:AP63"/>
    <mergeCell ref="AQ63:AS63"/>
    <mergeCell ref="AT63:AU63"/>
    <mergeCell ref="AV63:AW63"/>
    <mergeCell ref="AX63:AY63"/>
    <mergeCell ref="AZ63:BA63"/>
    <mergeCell ref="BB63:BC63"/>
    <mergeCell ref="BD63:BE63"/>
    <mergeCell ref="BF63:BG63"/>
    <mergeCell ref="BH63:BI63"/>
    <mergeCell ref="BJ63:BK63"/>
    <mergeCell ref="BL63:BM63"/>
    <mergeCell ref="BN63:BQ63"/>
    <mergeCell ref="BR63:BS63"/>
    <mergeCell ref="BT63:BU63"/>
    <mergeCell ref="CR63:CX63"/>
    <mergeCell ref="DA63:DG63"/>
    <mergeCell ref="A64:B64"/>
    <mergeCell ref="C64:F64"/>
    <mergeCell ref="G64:J64"/>
    <mergeCell ref="K64:O64"/>
    <mergeCell ref="P64:V64"/>
    <mergeCell ref="W64:AE64"/>
    <mergeCell ref="AF64:AN64"/>
    <mergeCell ref="AO64:AP64"/>
    <mergeCell ref="AQ64:AS64"/>
    <mergeCell ref="AT64:AU64"/>
    <mergeCell ref="AV64:AW64"/>
    <mergeCell ref="AX64:AY64"/>
    <mergeCell ref="AZ64:BA64"/>
    <mergeCell ref="BB64:BC64"/>
    <mergeCell ref="BD64:BE64"/>
    <mergeCell ref="BF64:BG64"/>
    <mergeCell ref="BH64:BI64"/>
    <mergeCell ref="BJ64:BK64"/>
    <mergeCell ref="BL64:BM64"/>
    <mergeCell ref="BN64:BQ64"/>
    <mergeCell ref="BR64:BS64"/>
    <mergeCell ref="BT64:BU64"/>
    <mergeCell ref="CP64:CP73"/>
    <mergeCell ref="CR64:CX64"/>
    <mergeCell ref="BT65:BU65"/>
    <mergeCell ref="CR65:CX65"/>
    <mergeCell ref="BT66:BU66"/>
    <mergeCell ref="CR66:CX66"/>
    <mergeCell ref="DA64:DG64"/>
    <mergeCell ref="A65:B65"/>
    <mergeCell ref="C65:F65"/>
    <mergeCell ref="G65:J65"/>
    <mergeCell ref="K65:O65"/>
    <mergeCell ref="P65:V65"/>
    <mergeCell ref="W65:AE65"/>
    <mergeCell ref="AF65:AN65"/>
    <mergeCell ref="AO65:AP65"/>
    <mergeCell ref="AQ65:AS65"/>
    <mergeCell ref="AT65:AU65"/>
    <mergeCell ref="AV65:AW65"/>
    <mergeCell ref="AX65:AY65"/>
    <mergeCell ref="AZ65:BA65"/>
    <mergeCell ref="BB65:BC65"/>
    <mergeCell ref="BD65:BE65"/>
    <mergeCell ref="BF65:BG65"/>
    <mergeCell ref="BH65:BI65"/>
    <mergeCell ref="BJ65:BK65"/>
    <mergeCell ref="BL65:BM65"/>
    <mergeCell ref="BN65:BQ65"/>
    <mergeCell ref="BR65:BS65"/>
    <mergeCell ref="DA65:DG65"/>
    <mergeCell ref="A66:B66"/>
    <mergeCell ref="C66:F66"/>
    <mergeCell ref="G66:J66"/>
    <mergeCell ref="K66:O66"/>
    <mergeCell ref="P66:V66"/>
    <mergeCell ref="W66:AE66"/>
    <mergeCell ref="AF66:AN66"/>
    <mergeCell ref="AO66:AP66"/>
    <mergeCell ref="AQ66:AS66"/>
    <mergeCell ref="AT66:AU66"/>
    <mergeCell ref="AV66:AW66"/>
    <mergeCell ref="AX66:AY66"/>
    <mergeCell ref="AZ66:BA66"/>
    <mergeCell ref="BB66:BC66"/>
    <mergeCell ref="BD66:BE66"/>
    <mergeCell ref="BF66:BG66"/>
    <mergeCell ref="BH66:BI66"/>
    <mergeCell ref="BJ66:BK66"/>
    <mergeCell ref="BL66:BM66"/>
    <mergeCell ref="BN66:BQ66"/>
    <mergeCell ref="BR66:BS66"/>
    <mergeCell ref="DA66:DG66"/>
    <mergeCell ref="A67:B67"/>
    <mergeCell ref="C67:F67"/>
    <mergeCell ref="G67:J67"/>
    <mergeCell ref="K67:O67"/>
    <mergeCell ref="P67:V67"/>
    <mergeCell ref="W67:AE67"/>
    <mergeCell ref="AF67:AN67"/>
    <mergeCell ref="AO67:AP67"/>
    <mergeCell ref="AQ67:AS67"/>
    <mergeCell ref="AT67:AU67"/>
    <mergeCell ref="AV67:AW67"/>
    <mergeCell ref="AX67:AY67"/>
    <mergeCell ref="AZ67:BA67"/>
    <mergeCell ref="BB67:BC67"/>
    <mergeCell ref="BD67:BE67"/>
    <mergeCell ref="BF67:BG67"/>
    <mergeCell ref="BJ67:BK67"/>
    <mergeCell ref="BL67:BM67"/>
    <mergeCell ref="BN67:BQ67"/>
    <mergeCell ref="BR67:BS67"/>
    <mergeCell ref="BT67:BU67"/>
    <mergeCell ref="CR67:CX67"/>
    <mergeCell ref="DA67:DG67"/>
    <mergeCell ref="A68:B68"/>
    <mergeCell ref="C68:F68"/>
    <mergeCell ref="G68:J68"/>
    <mergeCell ref="K68:O68"/>
    <mergeCell ref="P68:V68"/>
    <mergeCell ref="W68:AE68"/>
    <mergeCell ref="AF68:AN68"/>
    <mergeCell ref="AO68:AP68"/>
    <mergeCell ref="AQ68:AS68"/>
    <mergeCell ref="AT68:AU68"/>
    <mergeCell ref="AV68:AW68"/>
    <mergeCell ref="AX68:AY68"/>
    <mergeCell ref="AZ68:BA68"/>
    <mergeCell ref="BB68:BC68"/>
    <mergeCell ref="BD68:BE68"/>
    <mergeCell ref="BF68:BG68"/>
    <mergeCell ref="BH68:BI68"/>
    <mergeCell ref="BJ68:BK68"/>
    <mergeCell ref="BL68:BM68"/>
    <mergeCell ref="BN68:BQ68"/>
    <mergeCell ref="BR68:BS68"/>
    <mergeCell ref="BT68:BU68"/>
    <mergeCell ref="CR68:CX68"/>
    <mergeCell ref="DA68:DG68"/>
    <mergeCell ref="C69:F69"/>
    <mergeCell ref="G69:J69"/>
    <mergeCell ref="K69:O69"/>
    <mergeCell ref="P69:V69"/>
    <mergeCell ref="W69:AE69"/>
    <mergeCell ref="AF69:AN69"/>
    <mergeCell ref="AO69:AP69"/>
    <mergeCell ref="AQ69:AS69"/>
    <mergeCell ref="AT69:AU69"/>
    <mergeCell ref="AV69:AW69"/>
    <mergeCell ref="AX69:AY69"/>
    <mergeCell ref="AZ69:BA69"/>
    <mergeCell ref="BB69:BC69"/>
    <mergeCell ref="BD69:BE69"/>
    <mergeCell ref="BF69:BG69"/>
    <mergeCell ref="BH69:BI69"/>
    <mergeCell ref="BH67:BI67"/>
    <mergeCell ref="BJ69:BK69"/>
    <mergeCell ref="BL69:BM69"/>
    <mergeCell ref="BN69:BQ69"/>
    <mergeCell ref="BR69:BS69"/>
    <mergeCell ref="BT69:BU69"/>
    <mergeCell ref="CR69:CX69"/>
    <mergeCell ref="DA69:DG69"/>
    <mergeCell ref="A70:B70"/>
    <mergeCell ref="C70:F70"/>
    <mergeCell ref="G70:J70"/>
    <mergeCell ref="K70:O70"/>
    <mergeCell ref="P70:V70"/>
    <mergeCell ref="W70:AE70"/>
    <mergeCell ref="AF70:AN70"/>
    <mergeCell ref="AO70:AP70"/>
    <mergeCell ref="AQ70:AS70"/>
    <mergeCell ref="AT70:AU70"/>
    <mergeCell ref="AV70:AW70"/>
    <mergeCell ref="AX70:AY70"/>
    <mergeCell ref="AZ70:BA70"/>
    <mergeCell ref="BB70:BC70"/>
    <mergeCell ref="BD70:BE70"/>
    <mergeCell ref="BF70:BG70"/>
    <mergeCell ref="BH70:BI70"/>
    <mergeCell ref="BJ70:BK70"/>
    <mergeCell ref="BL70:BM70"/>
    <mergeCell ref="BN70:BQ70"/>
    <mergeCell ref="BR70:BS70"/>
    <mergeCell ref="BT70:BU70"/>
    <mergeCell ref="CR70:CX70"/>
    <mergeCell ref="DA70:DG70"/>
    <mergeCell ref="A69:B69"/>
    <mergeCell ref="BR71:BS71"/>
    <mergeCell ref="BT71:BU71"/>
    <mergeCell ref="CR71:CX71"/>
    <mergeCell ref="DA71:DG71"/>
    <mergeCell ref="A72:B72"/>
    <mergeCell ref="C72:F72"/>
    <mergeCell ref="G72:J72"/>
    <mergeCell ref="K72:O72"/>
    <mergeCell ref="P72:V72"/>
    <mergeCell ref="W72:AE72"/>
    <mergeCell ref="AF72:AN72"/>
    <mergeCell ref="AO72:AP72"/>
    <mergeCell ref="AQ72:AS72"/>
    <mergeCell ref="AT72:AU72"/>
    <mergeCell ref="AV72:AW72"/>
    <mergeCell ref="AX72:AY72"/>
    <mergeCell ref="AZ72:BA72"/>
    <mergeCell ref="BB72:BC72"/>
    <mergeCell ref="BD72:BE72"/>
    <mergeCell ref="BF72:BG72"/>
    <mergeCell ref="BH72:BI72"/>
    <mergeCell ref="BJ72:BK72"/>
    <mergeCell ref="BL72:BM72"/>
    <mergeCell ref="BN72:BQ72"/>
    <mergeCell ref="BR72:BS72"/>
    <mergeCell ref="BT72:BU72"/>
    <mergeCell ref="CR72:CX72"/>
    <mergeCell ref="DA72:DG72"/>
    <mergeCell ref="A71:B71"/>
    <mergeCell ref="C71:F71"/>
    <mergeCell ref="G71:J71"/>
    <mergeCell ref="K71:O71"/>
    <mergeCell ref="AF73:AN73"/>
    <mergeCell ref="AO73:AP73"/>
    <mergeCell ref="AQ73:AS73"/>
    <mergeCell ref="AT73:AU73"/>
    <mergeCell ref="AV73:AW73"/>
    <mergeCell ref="AX73:AY73"/>
    <mergeCell ref="AZ73:BA73"/>
    <mergeCell ref="BB73:BC73"/>
    <mergeCell ref="BD73:BE73"/>
    <mergeCell ref="BF73:BG73"/>
    <mergeCell ref="BH73:BI73"/>
    <mergeCell ref="BJ71:BK71"/>
    <mergeCell ref="BL71:BM71"/>
    <mergeCell ref="BN71:BQ71"/>
    <mergeCell ref="P71:V71"/>
    <mergeCell ref="W71:AE71"/>
    <mergeCell ref="AF71:AN71"/>
    <mergeCell ref="AO71:AP71"/>
    <mergeCell ref="AQ71:AS71"/>
    <mergeCell ref="AT71:AU71"/>
    <mergeCell ref="AV71:AW71"/>
    <mergeCell ref="AX71:AY71"/>
    <mergeCell ref="AZ71:BA71"/>
    <mergeCell ref="BB71:BC71"/>
    <mergeCell ref="BD71:BE71"/>
    <mergeCell ref="BF71:BG71"/>
    <mergeCell ref="BH71:BI71"/>
    <mergeCell ref="BJ73:BK73"/>
    <mergeCell ref="BL73:BM73"/>
    <mergeCell ref="BN73:BQ73"/>
    <mergeCell ref="BR73:BS73"/>
    <mergeCell ref="BT73:BU73"/>
    <mergeCell ref="CR73:CX73"/>
    <mergeCell ref="DA73:DG73"/>
    <mergeCell ref="A74:B74"/>
    <mergeCell ref="C74:F74"/>
    <mergeCell ref="G74:J74"/>
    <mergeCell ref="K74:O74"/>
    <mergeCell ref="P74:V74"/>
    <mergeCell ref="W74:AE74"/>
    <mergeCell ref="AF74:AN74"/>
    <mergeCell ref="AO74:AP74"/>
    <mergeCell ref="AQ74:AS74"/>
    <mergeCell ref="AT74:AU74"/>
    <mergeCell ref="AV74:AW74"/>
    <mergeCell ref="AX74:AY74"/>
    <mergeCell ref="AZ74:BA74"/>
    <mergeCell ref="BB74:BC74"/>
    <mergeCell ref="BD74:BE74"/>
    <mergeCell ref="BF74:BG74"/>
    <mergeCell ref="BH74:BI74"/>
    <mergeCell ref="BJ74:BK74"/>
    <mergeCell ref="BL74:BM74"/>
    <mergeCell ref="BN74:BQ74"/>
    <mergeCell ref="BR74:BS74"/>
    <mergeCell ref="BT74:BU74"/>
    <mergeCell ref="A73:B73"/>
    <mergeCell ref="C73:F73"/>
    <mergeCell ref="G73:J73"/>
    <mergeCell ref="K73:O73"/>
    <mergeCell ref="P73:V73"/>
    <mergeCell ref="W73:AE73"/>
    <mergeCell ref="A75:B75"/>
    <mergeCell ref="C75:F75"/>
    <mergeCell ref="G75:J75"/>
    <mergeCell ref="K75:O75"/>
    <mergeCell ref="P75:V75"/>
    <mergeCell ref="W75:AE75"/>
    <mergeCell ref="AF75:AN75"/>
    <mergeCell ref="AO75:AP75"/>
    <mergeCell ref="AQ75:AS75"/>
    <mergeCell ref="AT75:AU75"/>
    <mergeCell ref="AV75:AW75"/>
    <mergeCell ref="AX75:AY75"/>
    <mergeCell ref="AZ75:BA75"/>
    <mergeCell ref="BB75:BC75"/>
    <mergeCell ref="BD75:BE75"/>
    <mergeCell ref="BF75:BG75"/>
    <mergeCell ref="BH75:BI75"/>
    <mergeCell ref="BJ75:BK75"/>
    <mergeCell ref="BL75:BM75"/>
    <mergeCell ref="BN75:BQ75"/>
    <mergeCell ref="BR75:BS75"/>
    <mergeCell ref="BT75:BU75"/>
    <mergeCell ref="BJ76:BK76"/>
    <mergeCell ref="BL76:BM76"/>
    <mergeCell ref="BN76:BQ76"/>
    <mergeCell ref="BR76:BS76"/>
    <mergeCell ref="BT76:BU76"/>
    <mergeCell ref="BJ77:BK77"/>
    <mergeCell ref="BL77:BM77"/>
    <mergeCell ref="BN77:BQ77"/>
    <mergeCell ref="BR77:BS77"/>
    <mergeCell ref="BT77:BU77"/>
    <mergeCell ref="A76:B76"/>
    <mergeCell ref="C76:F76"/>
    <mergeCell ref="G76:J76"/>
    <mergeCell ref="K76:O76"/>
    <mergeCell ref="P76:V76"/>
    <mergeCell ref="W76:AE76"/>
    <mergeCell ref="AF76:AN76"/>
    <mergeCell ref="AO76:AP76"/>
    <mergeCell ref="AQ76:AS76"/>
    <mergeCell ref="AT76:AU76"/>
    <mergeCell ref="AV76:AW76"/>
    <mergeCell ref="AX76:AY76"/>
    <mergeCell ref="AZ76:BA76"/>
    <mergeCell ref="BB76:BC76"/>
    <mergeCell ref="BD76:BE76"/>
    <mergeCell ref="BF76:BG76"/>
    <mergeCell ref="BH76:BI76"/>
    <mergeCell ref="W78:AE78"/>
    <mergeCell ref="AF78:AN78"/>
    <mergeCell ref="AO78:AP78"/>
    <mergeCell ref="AQ78:AS78"/>
    <mergeCell ref="AT78:AU78"/>
    <mergeCell ref="AV78:AW78"/>
    <mergeCell ref="AX78:AY78"/>
    <mergeCell ref="AZ78:BA78"/>
    <mergeCell ref="BB78:BC78"/>
    <mergeCell ref="BD78:BE78"/>
    <mergeCell ref="BF78:BG78"/>
    <mergeCell ref="BH78:BI78"/>
    <mergeCell ref="W77:AE77"/>
    <mergeCell ref="AF77:AN77"/>
    <mergeCell ref="AO77:AP77"/>
    <mergeCell ref="AQ77:AS77"/>
    <mergeCell ref="AT77:AU77"/>
    <mergeCell ref="AV77:AW77"/>
    <mergeCell ref="AX77:AY77"/>
    <mergeCell ref="AZ77:BA77"/>
    <mergeCell ref="BB77:BC77"/>
    <mergeCell ref="BD77:BE77"/>
    <mergeCell ref="BF77:BG77"/>
    <mergeCell ref="BH77:BI77"/>
    <mergeCell ref="BJ78:BK78"/>
    <mergeCell ref="BL78:BM78"/>
    <mergeCell ref="BN78:BQ78"/>
    <mergeCell ref="BR78:BS78"/>
    <mergeCell ref="BT78:BU78"/>
    <mergeCell ref="A77:B77"/>
    <mergeCell ref="C77:F77"/>
    <mergeCell ref="G77:J77"/>
    <mergeCell ref="K77:O77"/>
    <mergeCell ref="P77:V77"/>
    <mergeCell ref="A79:B79"/>
    <mergeCell ref="C79:F79"/>
    <mergeCell ref="G79:J79"/>
    <mergeCell ref="K79:O79"/>
    <mergeCell ref="P79:V79"/>
    <mergeCell ref="W79:AE79"/>
    <mergeCell ref="AF79:AN79"/>
    <mergeCell ref="AO79:AP79"/>
    <mergeCell ref="AQ79:AS79"/>
    <mergeCell ref="AT79:AU79"/>
    <mergeCell ref="AV79:AW79"/>
    <mergeCell ref="AX79:AY79"/>
    <mergeCell ref="AZ79:BA79"/>
    <mergeCell ref="BB79:BC79"/>
    <mergeCell ref="BD79:BE79"/>
    <mergeCell ref="BF79:BG79"/>
    <mergeCell ref="BH79:BI79"/>
    <mergeCell ref="A78:B78"/>
    <mergeCell ref="C78:F78"/>
    <mergeCell ref="G78:J78"/>
    <mergeCell ref="K78:O78"/>
    <mergeCell ref="P78:V78"/>
    <mergeCell ref="BJ79:BK79"/>
    <mergeCell ref="BL79:BM79"/>
    <mergeCell ref="BN79:BQ79"/>
    <mergeCell ref="BR79:BS79"/>
    <mergeCell ref="BT79:BU79"/>
    <mergeCell ref="BJ80:BK80"/>
    <mergeCell ref="BL80:BM80"/>
    <mergeCell ref="BN80:BQ80"/>
    <mergeCell ref="BR80:BS80"/>
    <mergeCell ref="BT80:BU80"/>
    <mergeCell ref="BJ81:BK81"/>
    <mergeCell ref="BL81:BM81"/>
    <mergeCell ref="BN81:BQ81"/>
    <mergeCell ref="BR81:BS81"/>
    <mergeCell ref="BT81:BU81"/>
    <mergeCell ref="A80:B80"/>
    <mergeCell ref="C80:F80"/>
    <mergeCell ref="G80:J80"/>
    <mergeCell ref="K80:O80"/>
    <mergeCell ref="P80:V80"/>
    <mergeCell ref="W80:AE80"/>
    <mergeCell ref="AF80:AN80"/>
    <mergeCell ref="AO80:AP80"/>
    <mergeCell ref="AQ80:AS80"/>
    <mergeCell ref="AT80:AU80"/>
    <mergeCell ref="AV80:AW80"/>
    <mergeCell ref="AX80:AY80"/>
    <mergeCell ref="AZ80:BA80"/>
    <mergeCell ref="BB80:BC80"/>
    <mergeCell ref="BD80:BE80"/>
    <mergeCell ref="BF80:BG80"/>
    <mergeCell ref="BH80:BI80"/>
    <mergeCell ref="W82:AE82"/>
    <mergeCell ref="AF82:AN82"/>
    <mergeCell ref="AO82:AP82"/>
    <mergeCell ref="AQ82:AS82"/>
    <mergeCell ref="AT82:AU82"/>
    <mergeCell ref="AV82:AW82"/>
    <mergeCell ref="AX82:AY82"/>
    <mergeCell ref="AZ82:BA82"/>
    <mergeCell ref="BB82:BC82"/>
    <mergeCell ref="BD82:BE82"/>
    <mergeCell ref="BF82:BG82"/>
    <mergeCell ref="BH82:BI82"/>
    <mergeCell ref="W81:AE81"/>
    <mergeCell ref="AF81:AN81"/>
    <mergeCell ref="AO81:AP81"/>
    <mergeCell ref="AQ81:AS81"/>
    <mergeCell ref="AT81:AU81"/>
    <mergeCell ref="AV81:AW81"/>
    <mergeCell ref="AX81:AY81"/>
    <mergeCell ref="AZ81:BA81"/>
    <mergeCell ref="BB81:BC81"/>
    <mergeCell ref="BD81:BE81"/>
    <mergeCell ref="BF81:BG81"/>
    <mergeCell ref="BH81:BI81"/>
    <mergeCell ref="BJ82:BK82"/>
    <mergeCell ref="BL82:BM82"/>
    <mergeCell ref="BN82:BQ82"/>
    <mergeCell ref="BR82:BS82"/>
    <mergeCell ref="BT82:BU82"/>
    <mergeCell ref="A81:B81"/>
    <mergeCell ref="C81:F81"/>
    <mergeCell ref="G81:J81"/>
    <mergeCell ref="K81:O81"/>
    <mergeCell ref="P81:V81"/>
    <mergeCell ref="A83:B83"/>
    <mergeCell ref="C83:F83"/>
    <mergeCell ref="G83:J83"/>
    <mergeCell ref="K83:O83"/>
    <mergeCell ref="P83:V83"/>
    <mergeCell ref="W83:AE83"/>
    <mergeCell ref="AF83:AN83"/>
    <mergeCell ref="AO83:AP83"/>
    <mergeCell ref="AQ83:AS83"/>
    <mergeCell ref="AT83:AU83"/>
    <mergeCell ref="AV83:AW83"/>
    <mergeCell ref="AX83:AY83"/>
    <mergeCell ref="AZ83:BA83"/>
    <mergeCell ref="BB83:BC83"/>
    <mergeCell ref="BD83:BE83"/>
    <mergeCell ref="BF83:BG83"/>
    <mergeCell ref="BH83:BI83"/>
    <mergeCell ref="A82:B82"/>
    <mergeCell ref="C82:F82"/>
    <mergeCell ref="G82:J82"/>
    <mergeCell ref="K82:O82"/>
    <mergeCell ref="P82:V82"/>
    <mergeCell ref="BJ83:BK83"/>
    <mergeCell ref="BL83:BM83"/>
    <mergeCell ref="BN83:BQ83"/>
    <mergeCell ref="BR83:BS83"/>
    <mergeCell ref="BT83:BU83"/>
    <mergeCell ref="BJ84:BK84"/>
    <mergeCell ref="BL84:BM84"/>
    <mergeCell ref="BN84:BQ84"/>
    <mergeCell ref="BR84:BS84"/>
    <mergeCell ref="BT84:BU84"/>
    <mergeCell ref="BJ85:BK85"/>
    <mergeCell ref="BL85:BM85"/>
    <mergeCell ref="BN85:BQ85"/>
    <mergeCell ref="BR85:BS85"/>
    <mergeCell ref="BT85:BU85"/>
    <mergeCell ref="A84:B84"/>
    <mergeCell ref="C84:F84"/>
    <mergeCell ref="G84:J84"/>
    <mergeCell ref="K84:O84"/>
    <mergeCell ref="P84:V84"/>
    <mergeCell ref="W84:AE84"/>
    <mergeCell ref="AF84:AN84"/>
    <mergeCell ref="AO84:AP84"/>
    <mergeCell ref="AQ84:AS84"/>
    <mergeCell ref="AT84:AU84"/>
    <mergeCell ref="AV84:AW84"/>
    <mergeCell ref="AX84:AY84"/>
    <mergeCell ref="AZ84:BA84"/>
    <mergeCell ref="BB84:BC84"/>
    <mergeCell ref="BD84:BE84"/>
    <mergeCell ref="BF84:BG84"/>
    <mergeCell ref="BH84:BI84"/>
    <mergeCell ref="W86:AE86"/>
    <mergeCell ref="AF86:AN86"/>
    <mergeCell ref="AO86:AP86"/>
    <mergeCell ref="AQ86:AS86"/>
    <mergeCell ref="AT86:AU86"/>
    <mergeCell ref="AV86:AW86"/>
    <mergeCell ref="AX86:AY86"/>
    <mergeCell ref="AZ86:BA86"/>
    <mergeCell ref="BB86:BC86"/>
    <mergeCell ref="BD86:BE86"/>
    <mergeCell ref="BF86:BG86"/>
    <mergeCell ref="BH86:BI86"/>
    <mergeCell ref="W85:AE85"/>
    <mergeCell ref="AF85:AN85"/>
    <mergeCell ref="AO85:AP85"/>
    <mergeCell ref="AQ85:AS85"/>
    <mergeCell ref="AT85:AU85"/>
    <mergeCell ref="AV85:AW85"/>
    <mergeCell ref="AX85:AY85"/>
    <mergeCell ref="AZ85:BA85"/>
    <mergeCell ref="BB85:BC85"/>
    <mergeCell ref="BD85:BE85"/>
    <mergeCell ref="BF85:BG85"/>
    <mergeCell ref="BH85:BI85"/>
    <mergeCell ref="BJ86:BK86"/>
    <mergeCell ref="BL86:BM86"/>
    <mergeCell ref="BN86:BQ86"/>
    <mergeCell ref="BR86:BS86"/>
    <mergeCell ref="BT86:BU86"/>
    <mergeCell ref="A85:B85"/>
    <mergeCell ref="C85:F85"/>
    <mergeCell ref="G85:J85"/>
    <mergeCell ref="K85:O85"/>
    <mergeCell ref="P85:V85"/>
    <mergeCell ref="A87:B87"/>
    <mergeCell ref="C87:F87"/>
    <mergeCell ref="G87:J87"/>
    <mergeCell ref="K87:O87"/>
    <mergeCell ref="P87:V87"/>
    <mergeCell ref="W87:AE87"/>
    <mergeCell ref="AF87:AN87"/>
    <mergeCell ref="AO87:AP87"/>
    <mergeCell ref="AQ87:AS87"/>
    <mergeCell ref="AT87:AU87"/>
    <mergeCell ref="AV87:AW87"/>
    <mergeCell ref="AX87:AY87"/>
    <mergeCell ref="AZ87:BA87"/>
    <mergeCell ref="BB87:BC87"/>
    <mergeCell ref="BD87:BE87"/>
    <mergeCell ref="BF87:BG87"/>
    <mergeCell ref="BH87:BI87"/>
    <mergeCell ref="A86:B86"/>
    <mergeCell ref="C86:F86"/>
    <mergeCell ref="G86:J86"/>
    <mergeCell ref="K86:O86"/>
    <mergeCell ref="P86:V86"/>
    <mergeCell ref="BJ87:BK87"/>
    <mergeCell ref="BL87:BM87"/>
    <mergeCell ref="BN87:BQ87"/>
    <mergeCell ref="BR87:BS87"/>
    <mergeCell ref="BT87:BU87"/>
    <mergeCell ref="BJ88:BK88"/>
    <mergeCell ref="BL88:BM88"/>
    <mergeCell ref="BN88:BQ88"/>
    <mergeCell ref="BR88:BS88"/>
    <mergeCell ref="BT88:BU88"/>
    <mergeCell ref="BJ89:BK89"/>
    <mergeCell ref="BL89:BM89"/>
    <mergeCell ref="BN89:BQ89"/>
    <mergeCell ref="BR89:BS89"/>
    <mergeCell ref="BT89:BU89"/>
    <mergeCell ref="A88:B88"/>
    <mergeCell ref="C88:F88"/>
    <mergeCell ref="G88:J88"/>
    <mergeCell ref="K88:O88"/>
    <mergeCell ref="P88:V88"/>
    <mergeCell ref="W88:AE88"/>
    <mergeCell ref="AF88:AN88"/>
    <mergeCell ref="AO88:AP88"/>
    <mergeCell ref="AQ88:AS88"/>
    <mergeCell ref="AT88:AU88"/>
    <mergeCell ref="AV88:AW88"/>
    <mergeCell ref="AX88:AY88"/>
    <mergeCell ref="AZ88:BA88"/>
    <mergeCell ref="BB88:BC88"/>
    <mergeCell ref="BD88:BE88"/>
    <mergeCell ref="BF88:BG88"/>
    <mergeCell ref="BH88:BI88"/>
    <mergeCell ref="W90:AE90"/>
    <mergeCell ref="AF90:AN90"/>
    <mergeCell ref="AO90:AP90"/>
    <mergeCell ref="AQ90:AS90"/>
    <mergeCell ref="AT90:AU90"/>
    <mergeCell ref="AV90:AW90"/>
    <mergeCell ref="AX90:AY90"/>
    <mergeCell ref="AZ90:BA90"/>
    <mergeCell ref="BB90:BC90"/>
    <mergeCell ref="BD90:BE90"/>
    <mergeCell ref="BF90:BG90"/>
    <mergeCell ref="BH90:BI90"/>
    <mergeCell ref="W89:AE89"/>
    <mergeCell ref="AF89:AN89"/>
    <mergeCell ref="AO89:AP89"/>
    <mergeCell ref="AQ89:AS89"/>
    <mergeCell ref="AT89:AU89"/>
    <mergeCell ref="AV89:AW89"/>
    <mergeCell ref="AX89:AY89"/>
    <mergeCell ref="AZ89:BA89"/>
    <mergeCell ref="BB89:BC89"/>
    <mergeCell ref="BD89:BE89"/>
    <mergeCell ref="BF89:BG89"/>
    <mergeCell ref="BH89:BI89"/>
    <mergeCell ref="BJ90:BK90"/>
    <mergeCell ref="BL90:BM90"/>
    <mergeCell ref="BN90:BQ90"/>
    <mergeCell ref="BR90:BS90"/>
    <mergeCell ref="BT90:BU90"/>
    <mergeCell ref="A89:B89"/>
    <mergeCell ref="C89:F89"/>
    <mergeCell ref="G89:J89"/>
    <mergeCell ref="K89:O89"/>
    <mergeCell ref="P89:V89"/>
    <mergeCell ref="A91:B91"/>
    <mergeCell ref="C91:F91"/>
    <mergeCell ref="G91:J91"/>
    <mergeCell ref="K91:O91"/>
    <mergeCell ref="P91:V91"/>
    <mergeCell ref="W91:AE91"/>
    <mergeCell ref="AF91:AN91"/>
    <mergeCell ref="AO91:AP91"/>
    <mergeCell ref="AQ91:AS91"/>
    <mergeCell ref="AT91:AU91"/>
    <mergeCell ref="AV91:AW91"/>
    <mergeCell ref="AX91:AY91"/>
    <mergeCell ref="AZ91:BA91"/>
    <mergeCell ref="BB91:BC91"/>
    <mergeCell ref="BD91:BE91"/>
    <mergeCell ref="BF91:BG91"/>
    <mergeCell ref="BH91:BI91"/>
    <mergeCell ref="A90:B90"/>
    <mergeCell ref="C90:F90"/>
    <mergeCell ref="G90:J90"/>
    <mergeCell ref="K90:O90"/>
    <mergeCell ref="P90:V90"/>
    <mergeCell ref="BJ91:BK91"/>
    <mergeCell ref="BL91:BM91"/>
    <mergeCell ref="BN91:BQ91"/>
    <mergeCell ref="BR91:BS91"/>
    <mergeCell ref="BT91:BU91"/>
    <mergeCell ref="BJ92:BK92"/>
    <mergeCell ref="BL92:BM92"/>
    <mergeCell ref="BN92:BQ92"/>
    <mergeCell ref="BR92:BS92"/>
    <mergeCell ref="BT92:BU92"/>
    <mergeCell ref="BJ93:BK93"/>
    <mergeCell ref="BL93:BM93"/>
    <mergeCell ref="BN93:BQ93"/>
    <mergeCell ref="BR93:BS93"/>
    <mergeCell ref="BT93:BU93"/>
    <mergeCell ref="A92:B92"/>
    <mergeCell ref="C92:F92"/>
    <mergeCell ref="G92:J92"/>
    <mergeCell ref="K92:O92"/>
    <mergeCell ref="P92:V92"/>
    <mergeCell ref="W92:AE92"/>
    <mergeCell ref="AF92:AN92"/>
    <mergeCell ref="AO92:AP92"/>
    <mergeCell ref="AQ92:AS92"/>
    <mergeCell ref="AT92:AU92"/>
    <mergeCell ref="AV92:AW92"/>
    <mergeCell ref="AX92:AY92"/>
    <mergeCell ref="AZ92:BA92"/>
    <mergeCell ref="BB92:BC92"/>
    <mergeCell ref="BD92:BE92"/>
    <mergeCell ref="BF92:BG92"/>
    <mergeCell ref="BH92:BI92"/>
    <mergeCell ref="AZ94:BA94"/>
    <mergeCell ref="BN94:BQ94"/>
    <mergeCell ref="BR94:BS94"/>
    <mergeCell ref="BT94:BU94"/>
    <mergeCell ref="BB94:BC94"/>
    <mergeCell ref="BD94:BE94"/>
    <mergeCell ref="BF94:BG94"/>
    <mergeCell ref="BH94:BI94"/>
    <mergeCell ref="BJ94:BK94"/>
    <mergeCell ref="BL94:BM94"/>
    <mergeCell ref="W93:AE93"/>
    <mergeCell ref="AF93:AN93"/>
    <mergeCell ref="AO93:AP93"/>
    <mergeCell ref="AQ93:AS93"/>
    <mergeCell ref="AT93:AU93"/>
    <mergeCell ref="AV93:AW93"/>
    <mergeCell ref="AX93:AY93"/>
    <mergeCell ref="AZ93:BA93"/>
    <mergeCell ref="BB93:BC93"/>
    <mergeCell ref="BD93:BE93"/>
    <mergeCell ref="BF93:BG93"/>
    <mergeCell ref="BH93:BI93"/>
    <mergeCell ref="A93:B93"/>
    <mergeCell ref="C93:F93"/>
    <mergeCell ref="G93:J93"/>
    <mergeCell ref="K93:O93"/>
    <mergeCell ref="P93:V93"/>
    <mergeCell ref="A94:B94"/>
    <mergeCell ref="C94:F94"/>
    <mergeCell ref="G94:J94"/>
    <mergeCell ref="K94:O94"/>
    <mergeCell ref="P94:V94"/>
    <mergeCell ref="W94:AE94"/>
    <mergeCell ref="AF94:AN94"/>
    <mergeCell ref="AO94:AP94"/>
    <mergeCell ref="AQ94:AS94"/>
    <mergeCell ref="AT94:AU94"/>
    <mergeCell ref="AV94:AW94"/>
    <mergeCell ref="AX94:AY94"/>
  </mergeCells>
  <phoneticPr fontId="3"/>
  <pageMargins left="0.39370078740157483" right="0.39370078740157483" top="0.59055118110236227" bottom="0.59055118110236227" header="0.39370078740157483" footer="0.19685039370078741"/>
  <pageSetup paperSize="9" scale="52" fitToHeight="3" orientation="landscape" horizontalDpi="4294967293" verticalDpi="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E124"/>
  <sheetViews>
    <sheetView zoomScale="75" workbookViewId="0"/>
  </sheetViews>
  <sheetFormatPr defaultColWidth="13" defaultRowHeight="13" x14ac:dyDescent="0.2"/>
  <cols>
    <col min="1" max="51" width="2.36328125" customWidth="1"/>
    <col min="52" max="78" width="3.08984375" style="43" customWidth="1"/>
    <col min="79" max="79" width="2.36328125" customWidth="1"/>
    <col min="80" max="82" width="3.08984375" customWidth="1"/>
    <col min="83" max="87" width="5.90625" customWidth="1"/>
  </cols>
  <sheetData>
    <row r="1" spans="1:79" ht="19" x14ac:dyDescent="0.3">
      <c r="A1" s="5" t="s">
        <v>333</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6"/>
    </row>
    <row r="2" spans="1:79" ht="18" customHeight="1" thickBot="1" x14ac:dyDescent="0.25">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6"/>
    </row>
    <row r="3" spans="1:79" ht="18" customHeight="1" x14ac:dyDescent="0.2">
      <c r="A3" s="671" t="s">
        <v>24</v>
      </c>
      <c r="B3" s="243"/>
      <c r="C3" s="243"/>
      <c r="D3" s="243"/>
      <c r="E3" s="672"/>
      <c r="F3" s="616" t="str">
        <f>JOC10_12入力シート!F3</f>
        <v>2020全国JOCジュニアオリンピックカップ</v>
      </c>
      <c r="G3" s="617"/>
      <c r="H3" s="617"/>
      <c r="I3" s="617"/>
      <c r="J3" s="617"/>
      <c r="K3" s="617"/>
      <c r="L3" s="617"/>
      <c r="M3" s="617"/>
      <c r="N3" s="617"/>
      <c r="O3" s="617"/>
      <c r="P3" s="617"/>
      <c r="Q3" s="617"/>
      <c r="R3" s="617"/>
      <c r="S3" s="617"/>
      <c r="T3" s="617"/>
      <c r="U3" s="617"/>
      <c r="V3" s="617"/>
      <c r="W3" s="618"/>
      <c r="X3" s="6"/>
      <c r="Y3" s="6"/>
      <c r="Z3" s="6"/>
      <c r="AA3" s="512" t="s">
        <v>209</v>
      </c>
      <c r="AB3" s="673"/>
      <c r="AC3" s="673"/>
      <c r="AD3" s="673"/>
      <c r="AE3" s="673"/>
      <c r="AF3" s="673"/>
      <c r="AG3" s="673"/>
      <c r="AH3" s="673"/>
      <c r="AI3" s="673"/>
      <c r="AJ3" s="673"/>
      <c r="AK3" s="673"/>
      <c r="AL3" s="673"/>
      <c r="AM3" s="673"/>
      <c r="AN3" s="673"/>
      <c r="AO3" s="673"/>
      <c r="AP3" s="673"/>
      <c r="AQ3" s="673"/>
      <c r="AR3" s="674"/>
      <c r="AS3" s="6"/>
      <c r="AT3" s="6"/>
      <c r="AU3" s="6"/>
      <c r="AV3" s="6"/>
      <c r="AW3" s="6"/>
      <c r="AX3" s="6"/>
      <c r="AY3" s="6"/>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6"/>
    </row>
    <row r="4" spans="1:79" ht="18" customHeight="1" x14ac:dyDescent="0.2">
      <c r="A4" s="596" t="s">
        <v>25</v>
      </c>
      <c r="B4" s="245"/>
      <c r="C4" s="245"/>
      <c r="D4" s="245"/>
      <c r="E4" s="597"/>
      <c r="F4" s="628" t="str">
        <f>JOC10_12入力シート!F4</f>
        <v>2020年7月25日(土)～30日(水)</v>
      </c>
      <c r="G4" s="502"/>
      <c r="H4" s="502"/>
      <c r="I4" s="502"/>
      <c r="J4" s="502"/>
      <c r="K4" s="502"/>
      <c r="L4" s="502"/>
      <c r="M4" s="502"/>
      <c r="N4" s="502"/>
      <c r="O4" s="502"/>
      <c r="P4" s="502"/>
      <c r="Q4" s="502"/>
      <c r="R4" s="502"/>
      <c r="S4" s="502"/>
      <c r="T4" s="502"/>
      <c r="U4" s="502"/>
      <c r="V4" s="502"/>
      <c r="W4" s="629"/>
      <c r="X4" s="6"/>
      <c r="Y4" s="6"/>
      <c r="Z4" s="6"/>
      <c r="AA4" s="675"/>
      <c r="AB4" s="676"/>
      <c r="AC4" s="676"/>
      <c r="AD4" s="676"/>
      <c r="AE4" s="676"/>
      <c r="AF4" s="676"/>
      <c r="AG4" s="676"/>
      <c r="AH4" s="676"/>
      <c r="AI4" s="676"/>
      <c r="AJ4" s="676"/>
      <c r="AK4" s="676"/>
      <c r="AL4" s="676"/>
      <c r="AM4" s="676"/>
      <c r="AN4" s="676"/>
      <c r="AO4" s="676"/>
      <c r="AP4" s="676"/>
      <c r="AQ4" s="676"/>
      <c r="AR4" s="677"/>
      <c r="AS4" s="6"/>
      <c r="AT4" s="6"/>
      <c r="AU4" s="6"/>
      <c r="AV4" s="6"/>
      <c r="AW4" s="6"/>
      <c r="AX4" s="6"/>
      <c r="AY4" s="6"/>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6"/>
    </row>
    <row r="5" spans="1:79" ht="18" customHeight="1" x14ac:dyDescent="0.2">
      <c r="A5" s="645" t="s">
        <v>26</v>
      </c>
      <c r="B5" s="646"/>
      <c r="C5" s="646"/>
      <c r="D5" s="646"/>
      <c r="E5" s="647"/>
      <c r="F5" s="648" t="str">
        <f>JOC10_12入力シート!F5</f>
        <v>47都道府県水泳場</v>
      </c>
      <c r="G5" s="502"/>
      <c r="H5" s="502"/>
      <c r="I5" s="502"/>
      <c r="J5" s="502"/>
      <c r="K5" s="502"/>
      <c r="L5" s="502"/>
      <c r="M5" s="502"/>
      <c r="N5" s="502"/>
      <c r="O5" s="502"/>
      <c r="P5" s="502"/>
      <c r="Q5" s="502"/>
      <c r="R5" s="502"/>
      <c r="S5" s="502"/>
      <c r="T5" s="502"/>
      <c r="U5" s="502"/>
      <c r="V5" s="502"/>
      <c r="W5" s="629"/>
      <c r="X5" s="6"/>
      <c r="Y5" s="6"/>
      <c r="Z5" s="6"/>
      <c r="AA5" s="675"/>
      <c r="AB5" s="676"/>
      <c r="AC5" s="676"/>
      <c r="AD5" s="676"/>
      <c r="AE5" s="676"/>
      <c r="AF5" s="676"/>
      <c r="AG5" s="676"/>
      <c r="AH5" s="676"/>
      <c r="AI5" s="676"/>
      <c r="AJ5" s="676"/>
      <c r="AK5" s="676"/>
      <c r="AL5" s="676"/>
      <c r="AM5" s="676"/>
      <c r="AN5" s="676"/>
      <c r="AO5" s="676"/>
      <c r="AP5" s="676"/>
      <c r="AQ5" s="676"/>
      <c r="AR5" s="677"/>
      <c r="AS5" s="6"/>
      <c r="AT5" s="6"/>
      <c r="AU5" s="6"/>
      <c r="AV5" s="6"/>
      <c r="AW5" s="6"/>
      <c r="AX5" s="6"/>
      <c r="AY5" s="6"/>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6"/>
    </row>
    <row r="6" spans="1:79" ht="18" customHeight="1" x14ac:dyDescent="0.2">
      <c r="A6" s="622" t="s">
        <v>42</v>
      </c>
      <c r="B6" s="623"/>
      <c r="C6" s="623"/>
      <c r="D6" s="623"/>
      <c r="E6" s="624"/>
      <c r="F6" s="598">
        <f>JOC10_12入力シート!F20</f>
        <v>0</v>
      </c>
      <c r="G6" s="599"/>
      <c r="H6" s="599"/>
      <c r="I6" s="599"/>
      <c r="J6" s="599"/>
      <c r="K6" s="599"/>
      <c r="L6" s="599"/>
      <c r="M6" s="599"/>
      <c r="N6" s="599"/>
      <c r="O6" s="599"/>
      <c r="P6" s="599"/>
      <c r="Q6" s="599"/>
      <c r="R6" s="599"/>
      <c r="S6" s="599"/>
      <c r="T6" s="599"/>
      <c r="U6" s="599"/>
      <c r="V6" s="599"/>
      <c r="W6" s="600"/>
      <c r="X6" s="6"/>
      <c r="Y6" s="6"/>
      <c r="Z6" s="6"/>
      <c r="AA6" s="675"/>
      <c r="AB6" s="676"/>
      <c r="AC6" s="676"/>
      <c r="AD6" s="676"/>
      <c r="AE6" s="676"/>
      <c r="AF6" s="676"/>
      <c r="AG6" s="676"/>
      <c r="AH6" s="676"/>
      <c r="AI6" s="676"/>
      <c r="AJ6" s="676"/>
      <c r="AK6" s="676"/>
      <c r="AL6" s="676"/>
      <c r="AM6" s="676"/>
      <c r="AN6" s="676"/>
      <c r="AO6" s="676"/>
      <c r="AP6" s="676"/>
      <c r="AQ6" s="676"/>
      <c r="AR6" s="677"/>
      <c r="AS6" s="6"/>
      <c r="AT6" s="6"/>
      <c r="AU6" s="6"/>
      <c r="AV6" s="6"/>
      <c r="AW6" s="6"/>
      <c r="AX6" s="6"/>
      <c r="AY6" s="6"/>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6"/>
    </row>
    <row r="7" spans="1:79" ht="18" customHeight="1" x14ac:dyDescent="0.2">
      <c r="A7" s="660" t="s">
        <v>30</v>
      </c>
      <c r="B7" s="661"/>
      <c r="C7" s="661"/>
      <c r="D7" s="661"/>
      <c r="E7" s="662"/>
      <c r="F7" s="598">
        <f>JOC10_12入力シート!F6</f>
        <v>0</v>
      </c>
      <c r="G7" s="599"/>
      <c r="H7" s="599"/>
      <c r="I7" s="599"/>
      <c r="J7" s="599"/>
      <c r="K7" s="599"/>
      <c r="L7" s="599"/>
      <c r="M7" s="599"/>
      <c r="N7" s="599"/>
      <c r="O7" s="599"/>
      <c r="P7" s="599"/>
      <c r="Q7" s="599"/>
      <c r="R7" s="599"/>
      <c r="S7" s="599"/>
      <c r="T7" s="599"/>
      <c r="U7" s="599"/>
      <c r="V7" s="599"/>
      <c r="W7" s="600"/>
      <c r="X7" s="6"/>
      <c r="Y7" s="6"/>
      <c r="Z7" s="6"/>
      <c r="AA7" s="675"/>
      <c r="AB7" s="676"/>
      <c r="AC7" s="676"/>
      <c r="AD7" s="676"/>
      <c r="AE7" s="676"/>
      <c r="AF7" s="676"/>
      <c r="AG7" s="676"/>
      <c r="AH7" s="676"/>
      <c r="AI7" s="676"/>
      <c r="AJ7" s="676"/>
      <c r="AK7" s="676"/>
      <c r="AL7" s="676"/>
      <c r="AM7" s="676"/>
      <c r="AN7" s="676"/>
      <c r="AO7" s="676"/>
      <c r="AP7" s="676"/>
      <c r="AQ7" s="676"/>
      <c r="AR7" s="677"/>
      <c r="AS7" s="6"/>
      <c r="AT7" s="6"/>
      <c r="AU7" s="6"/>
      <c r="AV7" s="6"/>
      <c r="AW7" s="6"/>
      <c r="AX7" s="6"/>
      <c r="AY7" s="6"/>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6"/>
    </row>
    <row r="8" spans="1:79" ht="18" customHeight="1" x14ac:dyDescent="0.2">
      <c r="A8" s="660" t="s">
        <v>126</v>
      </c>
      <c r="B8" s="661"/>
      <c r="C8" s="661"/>
      <c r="D8" s="661"/>
      <c r="E8" s="662"/>
      <c r="F8" s="598">
        <f>JOC10_12入力シート!F7</f>
        <v>0</v>
      </c>
      <c r="G8" s="599"/>
      <c r="H8" s="599"/>
      <c r="I8" s="599"/>
      <c r="J8" s="599"/>
      <c r="K8" s="599"/>
      <c r="L8" s="599"/>
      <c r="M8" s="599"/>
      <c r="N8" s="599"/>
      <c r="O8" s="599"/>
      <c r="P8" s="599"/>
      <c r="Q8" s="599"/>
      <c r="R8" s="599"/>
      <c r="S8" s="599"/>
      <c r="T8" s="599"/>
      <c r="U8" s="599"/>
      <c r="V8" s="599"/>
      <c r="W8" s="600"/>
      <c r="X8" s="6"/>
      <c r="Y8" s="6"/>
      <c r="Z8" s="6"/>
      <c r="AA8" s="675"/>
      <c r="AB8" s="676"/>
      <c r="AC8" s="676"/>
      <c r="AD8" s="676"/>
      <c r="AE8" s="676"/>
      <c r="AF8" s="676"/>
      <c r="AG8" s="676"/>
      <c r="AH8" s="676"/>
      <c r="AI8" s="676"/>
      <c r="AJ8" s="676"/>
      <c r="AK8" s="676"/>
      <c r="AL8" s="676"/>
      <c r="AM8" s="676"/>
      <c r="AN8" s="676"/>
      <c r="AO8" s="676"/>
      <c r="AP8" s="676"/>
      <c r="AQ8" s="676"/>
      <c r="AR8" s="677"/>
      <c r="AS8" s="6"/>
      <c r="AT8" s="6"/>
      <c r="AU8" s="6"/>
      <c r="AV8" s="6"/>
      <c r="AW8" s="6"/>
      <c r="AX8" s="6"/>
      <c r="AY8" s="6"/>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6"/>
    </row>
    <row r="9" spans="1:79" ht="18" customHeight="1" x14ac:dyDescent="0.2">
      <c r="A9" s="596" t="s">
        <v>31</v>
      </c>
      <c r="B9" s="245"/>
      <c r="C9" s="245"/>
      <c r="D9" s="245"/>
      <c r="E9" s="597"/>
      <c r="F9" s="598">
        <f>JOC10_12入力シート!F8</f>
        <v>0</v>
      </c>
      <c r="G9" s="599"/>
      <c r="H9" s="599"/>
      <c r="I9" s="599"/>
      <c r="J9" s="599"/>
      <c r="K9" s="599"/>
      <c r="L9" s="599"/>
      <c r="M9" s="599"/>
      <c r="N9" s="599"/>
      <c r="O9" s="599"/>
      <c r="P9" s="599"/>
      <c r="Q9" s="599"/>
      <c r="R9" s="599"/>
      <c r="S9" s="599"/>
      <c r="T9" s="599"/>
      <c r="U9" s="599"/>
      <c r="V9" s="599"/>
      <c r="W9" s="600"/>
      <c r="X9" s="6"/>
      <c r="Y9" s="6"/>
      <c r="Z9" s="6"/>
      <c r="AA9" s="675"/>
      <c r="AB9" s="676"/>
      <c r="AC9" s="676"/>
      <c r="AD9" s="676"/>
      <c r="AE9" s="676"/>
      <c r="AF9" s="676"/>
      <c r="AG9" s="676"/>
      <c r="AH9" s="676"/>
      <c r="AI9" s="676"/>
      <c r="AJ9" s="676"/>
      <c r="AK9" s="676"/>
      <c r="AL9" s="676"/>
      <c r="AM9" s="676"/>
      <c r="AN9" s="676"/>
      <c r="AO9" s="676"/>
      <c r="AP9" s="676"/>
      <c r="AQ9" s="676"/>
      <c r="AR9" s="677"/>
      <c r="AS9" s="6"/>
      <c r="AT9" s="6"/>
      <c r="AU9" s="6"/>
      <c r="AV9" s="6"/>
      <c r="AW9" s="6"/>
      <c r="AX9" s="6"/>
      <c r="AY9" s="6"/>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6"/>
    </row>
    <row r="10" spans="1:79" ht="18" customHeight="1" thickBot="1" x14ac:dyDescent="0.25">
      <c r="A10" s="596" t="s">
        <v>32</v>
      </c>
      <c r="B10" s="245"/>
      <c r="C10" s="245"/>
      <c r="D10" s="245"/>
      <c r="E10" s="597"/>
      <c r="F10" s="649">
        <f>JOC10_12入力シート!F9</f>
        <v>0</v>
      </c>
      <c r="G10" s="599"/>
      <c r="H10" s="599"/>
      <c r="I10" s="599"/>
      <c r="J10" s="599"/>
      <c r="K10" s="599"/>
      <c r="L10" s="599"/>
      <c r="M10" s="599"/>
      <c r="N10" s="599"/>
      <c r="O10" s="650" t="s">
        <v>128</v>
      </c>
      <c r="P10" s="599"/>
      <c r="Q10" s="648"/>
      <c r="R10" s="651">
        <f>JOC10_12入力シート!R9</f>
        <v>0</v>
      </c>
      <c r="S10" s="652"/>
      <c r="T10" s="652"/>
      <c r="U10" s="652"/>
      <c r="V10" s="652"/>
      <c r="W10" s="653"/>
      <c r="X10" s="6"/>
      <c r="Y10" s="6"/>
      <c r="Z10" s="6"/>
      <c r="AA10" s="678"/>
      <c r="AB10" s="679"/>
      <c r="AC10" s="679"/>
      <c r="AD10" s="679"/>
      <c r="AE10" s="679"/>
      <c r="AF10" s="679"/>
      <c r="AG10" s="679"/>
      <c r="AH10" s="679"/>
      <c r="AI10" s="679"/>
      <c r="AJ10" s="679"/>
      <c r="AK10" s="679"/>
      <c r="AL10" s="679"/>
      <c r="AM10" s="679"/>
      <c r="AN10" s="679"/>
      <c r="AO10" s="679"/>
      <c r="AP10" s="679"/>
      <c r="AQ10" s="679"/>
      <c r="AR10" s="680"/>
      <c r="AS10" s="6"/>
      <c r="AT10" s="6"/>
      <c r="AU10" s="6"/>
      <c r="AV10" s="6"/>
      <c r="AW10" s="6"/>
      <c r="AX10" s="6"/>
      <c r="AY10" s="6"/>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6"/>
    </row>
    <row r="11" spans="1:79" ht="18" customHeight="1" x14ac:dyDescent="0.2">
      <c r="A11" s="654" t="s">
        <v>33</v>
      </c>
      <c r="B11" s="655"/>
      <c r="C11" s="655"/>
      <c r="D11" s="655"/>
      <c r="E11" s="656"/>
      <c r="F11" s="598">
        <f>JOC10_12入力シート!F10</f>
        <v>0</v>
      </c>
      <c r="G11" s="599"/>
      <c r="H11" s="599"/>
      <c r="I11" s="599"/>
      <c r="J11" s="599"/>
      <c r="K11" s="599"/>
      <c r="L11" s="599"/>
      <c r="M11" s="599"/>
      <c r="N11" s="599"/>
      <c r="O11" s="599"/>
      <c r="P11" s="599"/>
      <c r="Q11" s="599"/>
      <c r="R11" s="599"/>
      <c r="S11" s="599"/>
      <c r="T11" s="599"/>
      <c r="U11" s="599"/>
      <c r="V11" s="599"/>
      <c r="W11" s="600"/>
      <c r="X11" s="6"/>
      <c r="Y11" s="6"/>
      <c r="Z11" s="6"/>
      <c r="AA11" s="56"/>
      <c r="AB11" s="56"/>
      <c r="AC11" s="56"/>
      <c r="AD11" s="56"/>
      <c r="AE11" s="56"/>
      <c r="AF11" s="56"/>
      <c r="AG11" s="56"/>
      <c r="AH11" s="56"/>
      <c r="AI11" s="56"/>
      <c r="AJ11" s="56"/>
      <c r="AK11" s="56"/>
      <c r="AL11" s="56"/>
      <c r="AM11" s="56"/>
      <c r="AN11" s="56"/>
      <c r="AO11" s="56"/>
      <c r="AP11" s="56"/>
      <c r="AQ11" s="56"/>
      <c r="AR11" s="56"/>
      <c r="AS11" s="6"/>
      <c r="AT11" s="6"/>
      <c r="AU11" s="6"/>
      <c r="AV11" s="6"/>
      <c r="AW11" s="6"/>
      <c r="AX11" s="56"/>
      <c r="AY11" s="56"/>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6"/>
    </row>
    <row r="12" spans="1:79" ht="18" customHeight="1" x14ac:dyDescent="0.2">
      <c r="A12" s="596" t="s">
        <v>34</v>
      </c>
      <c r="B12" s="245"/>
      <c r="C12" s="245"/>
      <c r="D12" s="245"/>
      <c r="E12" s="597"/>
      <c r="F12" s="598">
        <f>JOC10_12入力シート!F11</f>
        <v>0</v>
      </c>
      <c r="G12" s="599"/>
      <c r="H12" s="599"/>
      <c r="I12" s="599"/>
      <c r="J12" s="599"/>
      <c r="K12" s="599"/>
      <c r="L12" s="599"/>
      <c r="M12" s="599"/>
      <c r="N12" s="599"/>
      <c r="O12" s="599"/>
      <c r="P12" s="599"/>
      <c r="Q12" s="599"/>
      <c r="R12" s="599"/>
      <c r="S12" s="599"/>
      <c r="T12" s="599"/>
      <c r="U12" s="599"/>
      <c r="V12" s="599"/>
      <c r="W12" s="600"/>
      <c r="X12" s="6"/>
      <c r="Y12" s="6"/>
      <c r="Z12" s="6"/>
      <c r="AA12" s="67"/>
      <c r="AB12" s="67"/>
      <c r="AC12" s="67"/>
      <c r="AD12" s="67"/>
      <c r="AE12" s="67"/>
      <c r="AF12" s="67"/>
      <c r="AG12" s="67"/>
      <c r="AH12" s="67"/>
      <c r="AI12" s="67"/>
      <c r="AJ12" s="67"/>
      <c r="AK12" s="67"/>
      <c r="AL12" s="67"/>
      <c r="AM12" s="67"/>
      <c r="AN12" s="67"/>
      <c r="AO12" s="67"/>
      <c r="AP12" s="67"/>
      <c r="AQ12" s="67"/>
      <c r="AR12" s="67"/>
      <c r="AS12" s="67"/>
      <c r="AT12" s="6"/>
      <c r="AU12" s="6"/>
      <c r="AV12" s="6"/>
      <c r="AW12" s="6"/>
      <c r="AX12" s="6"/>
      <c r="AY12" s="6"/>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6"/>
    </row>
    <row r="13" spans="1:79" ht="18" customHeight="1" x14ac:dyDescent="0.2">
      <c r="A13" s="596" t="s">
        <v>35</v>
      </c>
      <c r="B13" s="245"/>
      <c r="C13" s="245"/>
      <c r="D13" s="245"/>
      <c r="E13" s="597"/>
      <c r="F13" s="598">
        <f>JOC10_12入力シート!F12</f>
        <v>0</v>
      </c>
      <c r="G13" s="599"/>
      <c r="H13" s="599"/>
      <c r="I13" s="599"/>
      <c r="J13" s="599"/>
      <c r="K13" s="599"/>
      <c r="L13" s="599"/>
      <c r="M13" s="599"/>
      <c r="N13" s="599"/>
      <c r="O13" s="599"/>
      <c r="P13" s="599"/>
      <c r="Q13" s="599"/>
      <c r="R13" s="599"/>
      <c r="S13" s="599"/>
      <c r="T13" s="599"/>
      <c r="U13" s="599"/>
      <c r="V13" s="599"/>
      <c r="W13" s="600"/>
      <c r="X13" s="6"/>
      <c r="Y13" s="6"/>
      <c r="Z13" s="6"/>
      <c r="AA13" s="67"/>
      <c r="AB13" s="67"/>
      <c r="AC13" s="67"/>
      <c r="AD13" s="67"/>
      <c r="AE13" s="67"/>
      <c r="AF13" s="67"/>
      <c r="AG13" s="67"/>
      <c r="AH13" s="67"/>
      <c r="AI13" s="67"/>
      <c r="AJ13" s="67"/>
      <c r="AK13" s="67"/>
      <c r="AL13" s="67"/>
      <c r="AM13" s="67"/>
      <c r="AN13" s="67"/>
      <c r="AO13" s="67"/>
      <c r="AP13" s="67"/>
      <c r="AQ13" s="67"/>
      <c r="AR13" s="67"/>
      <c r="AS13" s="67"/>
      <c r="AT13" s="6"/>
      <c r="AU13" s="6"/>
      <c r="AV13" s="6"/>
      <c r="AW13" s="6"/>
      <c r="AX13" s="6"/>
      <c r="AY13" s="6"/>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6"/>
    </row>
    <row r="14" spans="1:79" ht="18" customHeight="1" x14ac:dyDescent="0.2">
      <c r="A14" s="596" t="s">
        <v>36</v>
      </c>
      <c r="B14" s="245"/>
      <c r="C14" s="245"/>
      <c r="D14" s="245"/>
      <c r="E14" s="597"/>
      <c r="F14" s="598">
        <f>JOC10_12入力シート!F13</f>
        <v>0</v>
      </c>
      <c r="G14" s="599"/>
      <c r="H14" s="599"/>
      <c r="I14" s="599"/>
      <c r="J14" s="599"/>
      <c r="K14" s="599"/>
      <c r="L14" s="599"/>
      <c r="M14" s="599"/>
      <c r="N14" s="599"/>
      <c r="O14" s="599"/>
      <c r="P14" s="599"/>
      <c r="Q14" s="599"/>
      <c r="R14" s="599"/>
      <c r="S14" s="599"/>
      <c r="T14" s="599"/>
      <c r="U14" s="599"/>
      <c r="V14" s="599"/>
      <c r="W14" s="600"/>
      <c r="X14" s="6"/>
      <c r="Y14" s="6"/>
      <c r="Z14" s="6"/>
      <c r="AA14" s="67"/>
      <c r="AB14" s="67"/>
      <c r="AC14" s="67"/>
      <c r="AD14" s="67"/>
      <c r="AE14" s="67"/>
      <c r="AF14" s="67"/>
      <c r="AG14" s="67"/>
      <c r="AH14" s="67"/>
      <c r="AI14" s="67"/>
      <c r="AJ14" s="67"/>
      <c r="AK14" s="67"/>
      <c r="AL14" s="67"/>
      <c r="AM14" s="67"/>
      <c r="AN14" s="67"/>
      <c r="AO14" s="67"/>
      <c r="AP14" s="67"/>
      <c r="AQ14" s="67"/>
      <c r="AR14" s="67"/>
      <c r="AS14" s="67"/>
      <c r="AT14" s="6"/>
      <c r="AU14" s="6"/>
      <c r="AV14" s="6"/>
      <c r="AW14" s="6"/>
      <c r="AX14" s="6"/>
      <c r="AY14" s="6"/>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6"/>
    </row>
    <row r="15" spans="1:79" ht="18" customHeight="1" x14ac:dyDescent="0.2">
      <c r="A15" s="596" t="s">
        <v>37</v>
      </c>
      <c r="B15" s="245"/>
      <c r="C15" s="245"/>
      <c r="D15" s="245"/>
      <c r="E15" s="597"/>
      <c r="F15" s="598">
        <f>JOC10_12入力シート!F14</f>
        <v>0</v>
      </c>
      <c r="G15" s="599"/>
      <c r="H15" s="599"/>
      <c r="I15" s="599"/>
      <c r="J15" s="599"/>
      <c r="K15" s="599"/>
      <c r="L15" s="599"/>
      <c r="M15" s="599"/>
      <c r="N15" s="599"/>
      <c r="O15" s="599"/>
      <c r="P15" s="599"/>
      <c r="Q15" s="599"/>
      <c r="R15" s="599"/>
      <c r="S15" s="599"/>
      <c r="T15" s="599"/>
      <c r="U15" s="599"/>
      <c r="V15" s="599"/>
      <c r="W15" s="600"/>
      <c r="X15" s="6"/>
      <c r="Y15" s="6"/>
      <c r="Z15" s="6"/>
      <c r="AA15" s="67"/>
      <c r="AB15" s="67"/>
      <c r="AC15" s="67"/>
      <c r="AD15" s="67"/>
      <c r="AE15" s="67"/>
      <c r="AF15" s="67"/>
      <c r="AG15" s="67"/>
      <c r="AH15" s="67"/>
      <c r="AI15" s="67"/>
      <c r="AJ15" s="67"/>
      <c r="AK15" s="67"/>
      <c r="AL15" s="67"/>
      <c r="AM15" s="67"/>
      <c r="AN15" s="67"/>
      <c r="AO15" s="67"/>
      <c r="AP15" s="67"/>
      <c r="AQ15" s="67"/>
      <c r="AR15" s="67"/>
      <c r="AS15" s="67"/>
      <c r="AT15" s="6"/>
      <c r="AU15" s="6"/>
      <c r="AV15" s="6"/>
      <c r="AW15" s="6"/>
      <c r="AX15" s="6"/>
      <c r="AY15" s="6"/>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6"/>
    </row>
    <row r="16" spans="1:79" ht="18" customHeight="1" x14ac:dyDescent="0.2">
      <c r="A16" s="596" t="s">
        <v>193</v>
      </c>
      <c r="B16" s="245"/>
      <c r="C16" s="245"/>
      <c r="D16" s="245"/>
      <c r="E16" s="597"/>
      <c r="F16" s="598">
        <f>JOC10_12入力シート!F15</f>
        <v>0</v>
      </c>
      <c r="G16" s="599"/>
      <c r="H16" s="599"/>
      <c r="I16" s="599"/>
      <c r="J16" s="599"/>
      <c r="K16" s="599"/>
      <c r="L16" s="599"/>
      <c r="M16" s="599"/>
      <c r="N16" s="599"/>
      <c r="O16" s="599"/>
      <c r="P16" s="599"/>
      <c r="Q16" s="599"/>
      <c r="R16" s="599"/>
      <c r="S16" s="599"/>
      <c r="T16" s="599"/>
      <c r="U16" s="599"/>
      <c r="V16" s="599"/>
      <c r="W16" s="600"/>
      <c r="X16" s="6"/>
      <c r="Y16" s="6"/>
      <c r="Z16" s="6"/>
      <c r="AA16" s="67"/>
      <c r="AB16" s="67"/>
      <c r="AC16" s="67"/>
      <c r="AD16" s="67"/>
      <c r="AE16" s="67"/>
      <c r="AF16" s="67"/>
      <c r="AG16" s="67"/>
      <c r="AH16" s="67"/>
      <c r="AI16" s="67"/>
      <c r="AJ16" s="67"/>
      <c r="AK16" s="67"/>
      <c r="AL16" s="67"/>
      <c r="AM16" s="67"/>
      <c r="AN16" s="67"/>
      <c r="AO16" s="67"/>
      <c r="AP16" s="67"/>
      <c r="AQ16" s="67"/>
      <c r="AR16" s="67"/>
      <c r="AS16" s="67"/>
      <c r="AT16" s="6"/>
      <c r="AU16" s="6"/>
      <c r="AV16" s="6"/>
      <c r="AW16" s="6"/>
      <c r="AX16" s="6"/>
      <c r="AY16" s="6"/>
      <c r="AZ16" s="41"/>
      <c r="BA16" s="41"/>
      <c r="BB16" s="41"/>
      <c r="BC16" s="41"/>
      <c r="BD16" s="41"/>
      <c r="BE16" s="41"/>
      <c r="BF16" s="41"/>
      <c r="BG16" s="41"/>
      <c r="BH16" s="41"/>
      <c r="BI16" s="41"/>
      <c r="BJ16" s="41"/>
      <c r="BK16" s="41"/>
      <c r="BL16" s="41"/>
      <c r="BM16" s="41"/>
      <c r="BN16" s="41"/>
      <c r="BO16" s="41"/>
      <c r="BP16" s="41"/>
      <c r="BQ16" s="41"/>
      <c r="BR16" s="41"/>
      <c r="BS16" s="41"/>
      <c r="BT16" s="41"/>
      <c r="BU16" s="41"/>
      <c r="BV16" s="41"/>
      <c r="BW16" s="41"/>
      <c r="BX16" s="41"/>
      <c r="BY16" s="41"/>
      <c r="BZ16" s="41"/>
      <c r="CA16" s="6"/>
    </row>
    <row r="17" spans="1:83" ht="18" customHeight="1" x14ac:dyDescent="0.2">
      <c r="A17" s="596" t="s">
        <v>39</v>
      </c>
      <c r="B17" s="245"/>
      <c r="C17" s="245"/>
      <c r="D17" s="245"/>
      <c r="E17" s="597"/>
      <c r="F17" s="598">
        <f>JOC10_12入力シート!F16</f>
        <v>0</v>
      </c>
      <c r="G17" s="599"/>
      <c r="H17" s="599"/>
      <c r="I17" s="599"/>
      <c r="J17" s="599"/>
      <c r="K17" s="599"/>
      <c r="L17" s="599"/>
      <c r="M17" s="599"/>
      <c r="N17" s="599"/>
      <c r="O17" s="599"/>
      <c r="P17" s="599"/>
      <c r="Q17" s="599"/>
      <c r="R17" s="599"/>
      <c r="S17" s="599"/>
      <c r="T17" s="599"/>
      <c r="U17" s="599"/>
      <c r="V17" s="599"/>
      <c r="W17" s="600"/>
      <c r="X17" s="6"/>
      <c r="Y17" s="6"/>
      <c r="Z17" s="6"/>
      <c r="AA17" s="67"/>
      <c r="AB17" s="67"/>
      <c r="AC17" s="67"/>
      <c r="AD17" s="67"/>
      <c r="AE17" s="67"/>
      <c r="AF17" s="67"/>
      <c r="AG17" s="67"/>
      <c r="AH17" s="67"/>
      <c r="AI17" s="67"/>
      <c r="AJ17" s="67"/>
      <c r="AK17" s="67"/>
      <c r="AL17" s="67"/>
      <c r="AM17" s="67"/>
      <c r="AN17" s="67"/>
      <c r="AO17" s="67"/>
      <c r="AP17" s="67"/>
      <c r="AQ17" s="67"/>
      <c r="AR17" s="67"/>
      <c r="AS17" s="67"/>
      <c r="AT17" s="6"/>
      <c r="AU17" s="6"/>
      <c r="AV17" s="6"/>
      <c r="AW17" s="6"/>
      <c r="AX17" s="6"/>
      <c r="AY17" s="6"/>
      <c r="AZ17" s="41"/>
      <c r="BA17" s="41"/>
      <c r="BB17" s="41"/>
      <c r="BC17" s="41"/>
      <c r="BD17" s="41"/>
      <c r="BE17" s="41"/>
      <c r="BF17" s="41"/>
      <c r="BG17" s="41"/>
      <c r="BH17" s="41"/>
      <c r="BI17" s="41"/>
      <c r="BJ17" s="41"/>
      <c r="BK17" s="41"/>
      <c r="BL17" s="41"/>
      <c r="BM17" s="41"/>
      <c r="BN17" s="41"/>
      <c r="BO17" s="41"/>
      <c r="BP17" s="41"/>
      <c r="BQ17" s="41"/>
      <c r="BR17" s="41"/>
      <c r="BS17" s="41"/>
      <c r="BT17" s="41"/>
      <c r="BU17" s="41"/>
      <c r="BV17" s="41"/>
      <c r="BW17" s="41"/>
      <c r="BX17" s="41"/>
      <c r="BY17" s="41"/>
      <c r="BZ17" s="41"/>
      <c r="CA17" s="6"/>
    </row>
    <row r="18" spans="1:83" ht="18" customHeight="1" x14ac:dyDescent="0.2">
      <c r="A18" s="596" t="s">
        <v>40</v>
      </c>
      <c r="B18" s="245"/>
      <c r="C18" s="245"/>
      <c r="D18" s="245"/>
      <c r="E18" s="597"/>
      <c r="F18" s="598">
        <f>JOC10_12入力シート!F17</f>
        <v>0</v>
      </c>
      <c r="G18" s="599"/>
      <c r="H18" s="599"/>
      <c r="I18" s="599"/>
      <c r="J18" s="599"/>
      <c r="K18" s="599"/>
      <c r="L18" s="599"/>
      <c r="M18" s="599"/>
      <c r="N18" s="599"/>
      <c r="O18" s="599"/>
      <c r="P18" s="599"/>
      <c r="Q18" s="599"/>
      <c r="R18" s="599"/>
      <c r="S18" s="599"/>
      <c r="T18" s="599"/>
      <c r="U18" s="599"/>
      <c r="V18" s="599"/>
      <c r="W18" s="600"/>
      <c r="X18" s="6"/>
      <c r="Y18" s="6"/>
      <c r="Z18" s="6"/>
      <c r="AA18" s="67"/>
      <c r="AB18" s="67"/>
      <c r="AC18" s="67"/>
      <c r="AD18" s="67"/>
      <c r="AE18" s="67"/>
      <c r="AF18" s="67"/>
      <c r="AG18" s="67"/>
      <c r="AH18" s="67"/>
      <c r="AI18" s="67"/>
      <c r="AJ18" s="67"/>
      <c r="AK18" s="67"/>
      <c r="AL18" s="67"/>
      <c r="AM18" s="67"/>
      <c r="AN18" s="67"/>
      <c r="AO18" s="67"/>
      <c r="AP18" s="67"/>
      <c r="AQ18" s="67"/>
      <c r="AR18" s="67"/>
      <c r="AS18" s="67"/>
      <c r="AT18" s="6"/>
      <c r="AU18" s="6"/>
      <c r="AV18" s="6"/>
      <c r="AW18" s="6"/>
      <c r="AX18" s="6"/>
      <c r="AY18" s="6"/>
      <c r="AZ18" s="41"/>
      <c r="BA18" s="41"/>
      <c r="BB18" s="41"/>
      <c r="BC18" s="41"/>
      <c r="BD18" s="41"/>
      <c r="BE18" s="41"/>
      <c r="BF18" s="41"/>
      <c r="BG18" s="41"/>
      <c r="BH18" s="41"/>
      <c r="BI18" s="41"/>
      <c r="BJ18" s="41"/>
      <c r="BK18" s="41"/>
      <c r="BL18" s="41"/>
      <c r="BM18" s="41"/>
      <c r="BN18" s="41"/>
      <c r="BO18" s="41"/>
      <c r="BP18" s="41"/>
      <c r="BQ18" s="41"/>
      <c r="BR18" s="41"/>
      <c r="BS18" s="41"/>
      <c r="BT18" s="41"/>
      <c r="BU18" s="41"/>
      <c r="BV18" s="41"/>
      <c r="BW18" s="41"/>
      <c r="BX18" s="41"/>
      <c r="BY18" s="41"/>
      <c r="BZ18" s="41"/>
      <c r="CA18" s="6"/>
    </row>
    <row r="19" spans="1:83" ht="18" customHeight="1" thickBot="1" x14ac:dyDescent="0.25">
      <c r="A19" s="581" t="s">
        <v>41</v>
      </c>
      <c r="B19" s="582"/>
      <c r="C19" s="582"/>
      <c r="D19" s="582"/>
      <c r="E19" s="583"/>
      <c r="F19" s="584">
        <f>JOC10_12入力シート!F18</f>
        <v>0</v>
      </c>
      <c r="G19" s="585"/>
      <c r="H19" s="585"/>
      <c r="I19" s="585"/>
      <c r="J19" s="585"/>
      <c r="K19" s="585"/>
      <c r="L19" s="585"/>
      <c r="M19" s="585"/>
      <c r="N19" s="585"/>
      <c r="O19" s="585"/>
      <c r="P19" s="585"/>
      <c r="Q19" s="585"/>
      <c r="R19" s="585"/>
      <c r="S19" s="585"/>
      <c r="T19" s="585"/>
      <c r="U19" s="585"/>
      <c r="V19" s="585"/>
      <c r="W19" s="586"/>
      <c r="X19" s="6"/>
      <c r="Y19" s="6"/>
      <c r="Z19" s="6"/>
      <c r="AA19" s="67"/>
      <c r="AB19" s="67"/>
      <c r="AC19" s="67"/>
      <c r="AD19" s="67"/>
      <c r="AE19" s="67"/>
      <c r="AF19" s="67"/>
      <c r="AG19" s="67"/>
      <c r="AH19" s="67"/>
      <c r="AI19" s="67"/>
      <c r="AJ19" s="67"/>
      <c r="AK19" s="67"/>
      <c r="AL19" s="67"/>
      <c r="AM19" s="67"/>
      <c r="AN19" s="67"/>
      <c r="AO19" s="67"/>
      <c r="AP19" s="67"/>
      <c r="AQ19" s="67"/>
      <c r="AR19" s="67"/>
      <c r="AS19" s="67"/>
      <c r="AT19" s="6"/>
      <c r="AU19" s="6"/>
      <c r="AV19" s="6"/>
      <c r="AW19" s="6"/>
      <c r="AX19" s="6"/>
      <c r="AY19" s="6"/>
      <c r="AZ19" s="41"/>
      <c r="BA19" s="41"/>
      <c r="BB19" s="41"/>
      <c r="BC19" s="41"/>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6"/>
    </row>
    <row r="20" spans="1:83" ht="18" customHeight="1" x14ac:dyDescent="0.2">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6"/>
    </row>
    <row r="21" spans="1:83" ht="18" customHeight="1" thickBot="1" x14ac:dyDescent="0.25">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6"/>
    </row>
    <row r="22" spans="1:83" ht="18" customHeight="1" x14ac:dyDescent="0.2">
      <c r="A22" s="402" t="s">
        <v>44</v>
      </c>
      <c r="B22" s="243"/>
      <c r="C22" s="249" t="s">
        <v>45</v>
      </c>
      <c r="D22" s="243"/>
      <c r="E22" s="243"/>
      <c r="F22" s="243"/>
      <c r="G22" s="249" t="s">
        <v>46</v>
      </c>
      <c r="H22" s="243"/>
      <c r="I22" s="243"/>
      <c r="J22" s="243"/>
      <c r="K22" s="579" t="s">
        <v>47</v>
      </c>
      <c r="L22" s="243"/>
      <c r="M22" s="243"/>
      <c r="N22" s="243"/>
      <c r="O22" s="243"/>
      <c r="P22" s="249" t="s">
        <v>343</v>
      </c>
      <c r="Q22" s="249"/>
      <c r="R22" s="249"/>
      <c r="S22" s="249"/>
      <c r="T22" s="249"/>
      <c r="U22" s="249"/>
      <c r="V22" s="249"/>
      <c r="W22" s="580" t="s">
        <v>208</v>
      </c>
      <c r="X22" s="233"/>
      <c r="Y22" s="233"/>
      <c r="Z22" s="233"/>
      <c r="AA22" s="233"/>
      <c r="AB22" s="233"/>
      <c r="AC22" s="233"/>
      <c r="AD22" s="233"/>
      <c r="AE22" s="234"/>
      <c r="AF22" s="249" t="s">
        <v>49</v>
      </c>
      <c r="AG22" s="249"/>
      <c r="AH22" s="249"/>
      <c r="AI22" s="249"/>
      <c r="AJ22" s="249"/>
      <c r="AK22" s="249"/>
      <c r="AL22" s="249"/>
      <c r="AM22" s="249"/>
      <c r="AN22" s="249"/>
      <c r="AO22" s="249" t="s">
        <v>50</v>
      </c>
      <c r="AP22" s="249"/>
      <c r="AQ22" s="249" t="s">
        <v>51</v>
      </c>
      <c r="AR22" s="249"/>
      <c r="AS22" s="249"/>
      <c r="AT22" s="249"/>
      <c r="AU22" s="249"/>
      <c r="AV22" s="249"/>
      <c r="AW22" s="249"/>
      <c r="AX22" s="249" t="s">
        <v>127</v>
      </c>
      <c r="AY22" s="249"/>
      <c r="AZ22" s="193" t="s">
        <v>279</v>
      </c>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2"/>
      <c r="CE22" s="6"/>
    </row>
    <row r="23" spans="1:83" ht="18" customHeight="1" x14ac:dyDescent="0.2">
      <c r="A23" s="403"/>
      <c r="B23" s="245"/>
      <c r="C23" s="244"/>
      <c r="D23" s="245"/>
      <c r="E23" s="245"/>
      <c r="F23" s="245"/>
      <c r="G23" s="244"/>
      <c r="H23" s="245"/>
      <c r="I23" s="245"/>
      <c r="J23" s="245"/>
      <c r="K23" s="248"/>
      <c r="L23" s="245"/>
      <c r="M23" s="245"/>
      <c r="N23" s="245"/>
      <c r="O23" s="245"/>
      <c r="P23" s="244"/>
      <c r="Q23" s="244"/>
      <c r="R23" s="244"/>
      <c r="S23" s="244"/>
      <c r="T23" s="244"/>
      <c r="U23" s="244"/>
      <c r="V23" s="244"/>
      <c r="W23" s="235"/>
      <c r="X23" s="236"/>
      <c r="Y23" s="236"/>
      <c r="Z23" s="236"/>
      <c r="AA23" s="236"/>
      <c r="AB23" s="236"/>
      <c r="AC23" s="236"/>
      <c r="AD23" s="236"/>
      <c r="AE23" s="237"/>
      <c r="AF23" s="244"/>
      <c r="AG23" s="244"/>
      <c r="AH23" s="244"/>
      <c r="AI23" s="244"/>
      <c r="AJ23" s="244"/>
      <c r="AK23" s="244"/>
      <c r="AL23" s="244"/>
      <c r="AM23" s="244"/>
      <c r="AN23" s="244"/>
      <c r="AO23" s="244"/>
      <c r="AP23" s="244"/>
      <c r="AQ23" s="244" t="s">
        <v>52</v>
      </c>
      <c r="AR23" s="244"/>
      <c r="AS23" s="244"/>
      <c r="AT23" s="244" t="s">
        <v>53</v>
      </c>
      <c r="AU23" s="244"/>
      <c r="AV23" s="244" t="s">
        <v>54</v>
      </c>
      <c r="AW23" s="244"/>
      <c r="AX23" s="244"/>
      <c r="AY23" s="244"/>
      <c r="AZ23" s="194" t="s">
        <v>194</v>
      </c>
      <c r="BA23" s="195"/>
      <c r="BB23" s="198" t="s">
        <v>195</v>
      </c>
      <c r="BC23" s="198"/>
      <c r="BD23" s="198"/>
      <c r="BE23" s="198"/>
      <c r="BF23" s="198"/>
      <c r="BG23" s="195"/>
      <c r="BH23" s="200" t="s">
        <v>124</v>
      </c>
      <c r="BI23" s="201"/>
      <c r="BJ23" s="200" t="s">
        <v>125</v>
      </c>
      <c r="BK23" s="204"/>
      <c r="BL23" s="204"/>
      <c r="BM23" s="204"/>
      <c r="BN23" s="204"/>
      <c r="BO23" s="204"/>
      <c r="BP23" s="204"/>
      <c r="BQ23" s="204"/>
      <c r="BR23" s="204"/>
      <c r="BS23" s="204"/>
      <c r="BT23" s="204"/>
      <c r="BU23" s="204"/>
      <c r="BV23" s="204"/>
      <c r="BW23" s="204"/>
      <c r="BX23" s="204"/>
      <c r="BY23" s="201"/>
      <c r="BZ23" s="204" t="s">
        <v>126</v>
      </c>
      <c r="CA23" s="204"/>
      <c r="CB23" s="204"/>
      <c r="CC23" s="204"/>
      <c r="CD23" s="206"/>
      <c r="CE23" s="6"/>
    </row>
    <row r="24" spans="1:83" ht="18" customHeight="1" thickBot="1" x14ac:dyDescent="0.25">
      <c r="A24" s="404"/>
      <c r="B24" s="246"/>
      <c r="C24" s="246"/>
      <c r="D24" s="246"/>
      <c r="E24" s="246"/>
      <c r="F24" s="246"/>
      <c r="G24" s="246"/>
      <c r="H24" s="246"/>
      <c r="I24" s="246"/>
      <c r="J24" s="246"/>
      <c r="K24" s="246"/>
      <c r="L24" s="246"/>
      <c r="M24" s="246"/>
      <c r="N24" s="246"/>
      <c r="O24" s="246"/>
      <c r="P24" s="250"/>
      <c r="Q24" s="250"/>
      <c r="R24" s="250"/>
      <c r="S24" s="250"/>
      <c r="T24" s="250"/>
      <c r="U24" s="250"/>
      <c r="V24" s="250"/>
      <c r="W24" s="238"/>
      <c r="X24" s="239"/>
      <c r="Y24" s="239"/>
      <c r="Z24" s="239"/>
      <c r="AA24" s="239"/>
      <c r="AB24" s="239"/>
      <c r="AC24" s="239"/>
      <c r="AD24" s="239"/>
      <c r="AE24" s="240"/>
      <c r="AF24" s="250"/>
      <c r="AG24" s="250"/>
      <c r="AH24" s="250"/>
      <c r="AI24" s="250"/>
      <c r="AJ24" s="250"/>
      <c r="AK24" s="250"/>
      <c r="AL24" s="250"/>
      <c r="AM24" s="250"/>
      <c r="AN24" s="250"/>
      <c r="AO24" s="250"/>
      <c r="AP24" s="250"/>
      <c r="AQ24" s="250"/>
      <c r="AR24" s="250"/>
      <c r="AS24" s="250"/>
      <c r="AT24" s="250"/>
      <c r="AU24" s="250"/>
      <c r="AV24" s="250"/>
      <c r="AW24" s="250"/>
      <c r="AX24" s="250"/>
      <c r="AY24" s="250"/>
      <c r="AZ24" s="196"/>
      <c r="BA24" s="197"/>
      <c r="BB24" s="199"/>
      <c r="BC24" s="199"/>
      <c r="BD24" s="199"/>
      <c r="BE24" s="199"/>
      <c r="BF24" s="199"/>
      <c r="BG24" s="197"/>
      <c r="BH24" s="202"/>
      <c r="BI24" s="203"/>
      <c r="BJ24" s="202"/>
      <c r="BK24" s="205"/>
      <c r="BL24" s="205"/>
      <c r="BM24" s="205"/>
      <c r="BN24" s="205"/>
      <c r="BO24" s="205"/>
      <c r="BP24" s="205"/>
      <c r="BQ24" s="205"/>
      <c r="BR24" s="205"/>
      <c r="BS24" s="205"/>
      <c r="BT24" s="205"/>
      <c r="BU24" s="205"/>
      <c r="BV24" s="205"/>
      <c r="BW24" s="205"/>
      <c r="BX24" s="205"/>
      <c r="BY24" s="203"/>
      <c r="BZ24" s="205"/>
      <c r="CA24" s="205"/>
      <c r="CB24" s="205"/>
      <c r="CC24" s="205"/>
      <c r="CD24" s="207"/>
      <c r="CE24" s="6"/>
    </row>
    <row r="25" spans="1:83" ht="18" customHeight="1" thickTop="1" x14ac:dyDescent="0.2">
      <c r="A25" s="406">
        <v>1</v>
      </c>
      <c r="B25" s="407"/>
      <c r="C25" s="485">
        <f>JOC10_12入力シート!C26</f>
        <v>0</v>
      </c>
      <c r="D25" s="495"/>
      <c r="E25" s="495"/>
      <c r="F25" s="495"/>
      <c r="G25" s="486">
        <f>JOC10_12入力シート!G26</f>
        <v>0</v>
      </c>
      <c r="H25" s="495"/>
      <c r="I25" s="495"/>
      <c r="J25" s="495"/>
      <c r="K25" s="486">
        <f>JOC10_12入力シート!K26</f>
        <v>0</v>
      </c>
      <c r="L25" s="495"/>
      <c r="M25" s="495"/>
      <c r="N25" s="495"/>
      <c r="O25" s="493"/>
      <c r="P25" s="488">
        <f>JOC10_12入力シート!P26</f>
        <v>0</v>
      </c>
      <c r="Q25" s="570"/>
      <c r="R25" s="570"/>
      <c r="S25" s="570"/>
      <c r="T25" s="570"/>
      <c r="U25" s="570"/>
      <c r="V25" s="570"/>
      <c r="W25" s="489">
        <f>JOC10_12入力シート!W26</f>
        <v>0</v>
      </c>
      <c r="X25" s="570"/>
      <c r="Y25" s="570"/>
      <c r="Z25" s="570"/>
      <c r="AA25" s="570"/>
      <c r="AB25" s="570"/>
      <c r="AC25" s="570"/>
      <c r="AD25" s="570"/>
      <c r="AE25" s="571"/>
      <c r="AF25" s="488">
        <f>JOC10_12入力シート!AF26</f>
        <v>0</v>
      </c>
      <c r="AG25" s="570"/>
      <c r="AH25" s="570"/>
      <c r="AI25" s="570"/>
      <c r="AJ25" s="570"/>
      <c r="AK25" s="570"/>
      <c r="AL25" s="570"/>
      <c r="AM25" s="570"/>
      <c r="AN25" s="572"/>
      <c r="AO25" s="573">
        <f>JOC10_12入力シート!AO26</f>
        <v>0</v>
      </c>
      <c r="AP25" s="493"/>
      <c r="AQ25" s="485">
        <f>JOC10_12入力シート!AQ26</f>
        <v>0</v>
      </c>
      <c r="AR25" s="495"/>
      <c r="AS25" s="495"/>
      <c r="AT25" s="486">
        <f>JOC10_12入力シート!AT26</f>
        <v>0</v>
      </c>
      <c r="AU25" s="495"/>
      <c r="AV25" s="486">
        <f>JOC10_12入力シート!AV26</f>
        <v>0</v>
      </c>
      <c r="AW25" s="493"/>
      <c r="AX25" s="573">
        <f>JOC10_12入力シート!AX26</f>
        <v>0</v>
      </c>
      <c r="AY25" s="493"/>
      <c r="AZ25" s="366">
        <f>JOC10_12入力シート!BV26</f>
        <v>0</v>
      </c>
      <c r="BA25" s="367"/>
      <c r="BB25" s="368">
        <f>JOC10_12入力シート!BX26</f>
        <v>0</v>
      </c>
      <c r="BC25" s="368"/>
      <c r="BD25" s="368"/>
      <c r="BE25" s="368"/>
      <c r="BF25" s="368"/>
      <c r="BG25" s="367"/>
      <c r="BH25" s="396">
        <f>JOC10_12入力シート!CD26</f>
        <v>0</v>
      </c>
      <c r="BI25" s="397"/>
      <c r="BJ25" s="396">
        <f>JOC10_12入力シート!CF26</f>
        <v>0</v>
      </c>
      <c r="BK25" s="398"/>
      <c r="BL25" s="398"/>
      <c r="BM25" s="398"/>
      <c r="BN25" s="398"/>
      <c r="BO25" s="398"/>
      <c r="BP25" s="398"/>
      <c r="BQ25" s="398"/>
      <c r="BR25" s="398"/>
      <c r="BS25" s="398"/>
      <c r="BT25" s="398"/>
      <c r="BU25" s="398"/>
      <c r="BV25" s="398"/>
      <c r="BW25" s="398"/>
      <c r="BX25" s="398"/>
      <c r="BY25" s="397"/>
      <c r="BZ25" s="398">
        <f>JOC10_12入力シート!CV26</f>
        <v>0</v>
      </c>
      <c r="CA25" s="399"/>
      <c r="CB25" s="399"/>
      <c r="CC25" s="399"/>
      <c r="CD25" s="400"/>
      <c r="CE25" s="6"/>
    </row>
    <row r="26" spans="1:83" ht="18" customHeight="1" x14ac:dyDescent="0.2">
      <c r="A26" s="325">
        <v>2</v>
      </c>
      <c r="B26" s="326"/>
      <c r="C26" s="327">
        <f>JOC10_12入力シート!C27</f>
        <v>0</v>
      </c>
      <c r="D26" s="294"/>
      <c r="E26" s="294"/>
      <c r="F26" s="294"/>
      <c r="G26" s="328">
        <f>JOC10_12入力シート!G27</f>
        <v>0</v>
      </c>
      <c r="H26" s="294"/>
      <c r="I26" s="294"/>
      <c r="J26" s="294"/>
      <c r="K26" s="328">
        <f>JOC10_12入力シート!K27</f>
        <v>0</v>
      </c>
      <c r="L26" s="294"/>
      <c r="M26" s="294"/>
      <c r="N26" s="294"/>
      <c r="O26" s="295"/>
      <c r="P26" s="322">
        <f>JOC10_12入力シート!P27</f>
        <v>0</v>
      </c>
      <c r="Q26" s="521"/>
      <c r="R26" s="521"/>
      <c r="S26" s="521"/>
      <c r="T26" s="521"/>
      <c r="U26" s="521"/>
      <c r="V26" s="521"/>
      <c r="W26" s="330">
        <f>JOC10_12入力シート!W27</f>
        <v>0</v>
      </c>
      <c r="X26" s="527"/>
      <c r="Y26" s="527"/>
      <c r="Z26" s="527"/>
      <c r="AA26" s="527"/>
      <c r="AB26" s="527"/>
      <c r="AC26" s="527"/>
      <c r="AD26" s="527"/>
      <c r="AE26" s="528"/>
      <c r="AF26" s="322">
        <f>JOC10_12入力シート!AF27</f>
        <v>0</v>
      </c>
      <c r="AG26" s="521"/>
      <c r="AH26" s="521"/>
      <c r="AI26" s="521"/>
      <c r="AJ26" s="521"/>
      <c r="AK26" s="521"/>
      <c r="AL26" s="521"/>
      <c r="AM26" s="521"/>
      <c r="AN26" s="529"/>
      <c r="AO26" s="333">
        <f>JOC10_12入力シート!AO27</f>
        <v>0</v>
      </c>
      <c r="AP26" s="295"/>
      <c r="AQ26" s="327">
        <f>JOC10_12入力シート!AQ27</f>
        <v>0</v>
      </c>
      <c r="AR26" s="294"/>
      <c r="AS26" s="294"/>
      <c r="AT26" s="328">
        <f>JOC10_12入力シート!AT27</f>
        <v>0</v>
      </c>
      <c r="AU26" s="294"/>
      <c r="AV26" s="328">
        <f>JOC10_12入力シート!AV27</f>
        <v>0</v>
      </c>
      <c r="AW26" s="295"/>
      <c r="AX26" s="333">
        <f>JOC10_12入力シート!AX27</f>
        <v>0</v>
      </c>
      <c r="AY26" s="295"/>
      <c r="AZ26" s="320">
        <f>JOC10_12入力シート!BV27</f>
        <v>0</v>
      </c>
      <c r="BA26" s="321"/>
      <c r="BB26" s="301">
        <f>JOC10_12入力シート!BX27</f>
        <v>0</v>
      </c>
      <c r="BC26" s="301"/>
      <c r="BD26" s="301"/>
      <c r="BE26" s="301"/>
      <c r="BF26" s="301"/>
      <c r="BG26" s="321"/>
      <c r="BH26" s="306">
        <f>JOC10_12入力シート!CD27</f>
        <v>0</v>
      </c>
      <c r="BI26" s="307"/>
      <c r="BJ26" s="306">
        <f>JOC10_12入力シート!CF27</f>
        <v>0</v>
      </c>
      <c r="BK26" s="290"/>
      <c r="BL26" s="290"/>
      <c r="BM26" s="290"/>
      <c r="BN26" s="290"/>
      <c r="BO26" s="290"/>
      <c r="BP26" s="290"/>
      <c r="BQ26" s="290"/>
      <c r="BR26" s="290"/>
      <c r="BS26" s="290"/>
      <c r="BT26" s="290"/>
      <c r="BU26" s="290"/>
      <c r="BV26" s="290"/>
      <c r="BW26" s="290"/>
      <c r="BX26" s="290"/>
      <c r="BY26" s="307"/>
      <c r="BZ26" s="290">
        <f>JOC10_12入力シート!CV27</f>
        <v>0</v>
      </c>
      <c r="CA26" s="291"/>
      <c r="CB26" s="291"/>
      <c r="CC26" s="291"/>
      <c r="CD26" s="292"/>
      <c r="CE26" s="6"/>
    </row>
    <row r="27" spans="1:83" ht="18" customHeight="1" x14ac:dyDescent="0.2">
      <c r="A27" s="325">
        <v>3</v>
      </c>
      <c r="B27" s="326"/>
      <c r="C27" s="327">
        <f>JOC10_12入力シート!C28</f>
        <v>0</v>
      </c>
      <c r="D27" s="294"/>
      <c r="E27" s="294"/>
      <c r="F27" s="294"/>
      <c r="G27" s="328">
        <f>JOC10_12入力シート!G28</f>
        <v>0</v>
      </c>
      <c r="H27" s="294"/>
      <c r="I27" s="294"/>
      <c r="J27" s="294"/>
      <c r="K27" s="328">
        <f>JOC10_12入力シート!K28</f>
        <v>0</v>
      </c>
      <c r="L27" s="294"/>
      <c r="M27" s="294"/>
      <c r="N27" s="294"/>
      <c r="O27" s="295"/>
      <c r="P27" s="322">
        <f>JOC10_12入力シート!P28</f>
        <v>0</v>
      </c>
      <c r="Q27" s="521"/>
      <c r="R27" s="521"/>
      <c r="S27" s="521"/>
      <c r="T27" s="521"/>
      <c r="U27" s="521"/>
      <c r="V27" s="521"/>
      <c r="W27" s="330">
        <f>JOC10_12入力シート!W28</f>
        <v>0</v>
      </c>
      <c r="X27" s="527"/>
      <c r="Y27" s="527"/>
      <c r="Z27" s="527"/>
      <c r="AA27" s="527"/>
      <c r="AB27" s="527"/>
      <c r="AC27" s="527"/>
      <c r="AD27" s="527"/>
      <c r="AE27" s="528"/>
      <c r="AF27" s="322">
        <f>JOC10_12入力シート!AF28</f>
        <v>0</v>
      </c>
      <c r="AG27" s="521"/>
      <c r="AH27" s="521"/>
      <c r="AI27" s="521"/>
      <c r="AJ27" s="521"/>
      <c r="AK27" s="521"/>
      <c r="AL27" s="521"/>
      <c r="AM27" s="521"/>
      <c r="AN27" s="529"/>
      <c r="AO27" s="333">
        <f>JOC10_12入力シート!AO28</f>
        <v>0</v>
      </c>
      <c r="AP27" s="295"/>
      <c r="AQ27" s="327">
        <f>JOC10_12入力シート!AQ28</f>
        <v>0</v>
      </c>
      <c r="AR27" s="294"/>
      <c r="AS27" s="294"/>
      <c r="AT27" s="328">
        <f>JOC10_12入力シート!AT28</f>
        <v>0</v>
      </c>
      <c r="AU27" s="294"/>
      <c r="AV27" s="328">
        <f>JOC10_12入力シート!AV28</f>
        <v>0</v>
      </c>
      <c r="AW27" s="295"/>
      <c r="AX27" s="333">
        <f>JOC10_12入力シート!AX28</f>
        <v>0</v>
      </c>
      <c r="AY27" s="295"/>
      <c r="AZ27" s="320">
        <f>JOC10_12入力シート!BV28</f>
        <v>0</v>
      </c>
      <c r="BA27" s="321"/>
      <c r="BB27" s="301">
        <f>JOC10_12入力シート!BX28</f>
        <v>0</v>
      </c>
      <c r="BC27" s="301"/>
      <c r="BD27" s="301"/>
      <c r="BE27" s="301"/>
      <c r="BF27" s="301"/>
      <c r="BG27" s="321"/>
      <c r="BH27" s="306">
        <f>JOC10_12入力シート!CD28</f>
        <v>0</v>
      </c>
      <c r="BI27" s="307"/>
      <c r="BJ27" s="306">
        <f>JOC10_12入力シート!CF28</f>
        <v>0</v>
      </c>
      <c r="BK27" s="290"/>
      <c r="BL27" s="290"/>
      <c r="BM27" s="290"/>
      <c r="BN27" s="290"/>
      <c r="BO27" s="290"/>
      <c r="BP27" s="290"/>
      <c r="BQ27" s="290"/>
      <c r="BR27" s="290"/>
      <c r="BS27" s="290"/>
      <c r="BT27" s="290"/>
      <c r="BU27" s="290"/>
      <c r="BV27" s="290"/>
      <c r="BW27" s="290"/>
      <c r="BX27" s="290"/>
      <c r="BY27" s="307"/>
      <c r="BZ27" s="290">
        <f>JOC10_12入力シート!CV28</f>
        <v>0</v>
      </c>
      <c r="CA27" s="291"/>
      <c r="CB27" s="291"/>
      <c r="CC27" s="291"/>
      <c r="CD27" s="292"/>
      <c r="CE27" s="6"/>
    </row>
    <row r="28" spans="1:83" ht="18" customHeight="1" x14ac:dyDescent="0.2">
      <c r="A28" s="325">
        <v>4</v>
      </c>
      <c r="B28" s="326"/>
      <c r="C28" s="327">
        <f>JOC10_12入力シート!C29</f>
        <v>0</v>
      </c>
      <c r="D28" s="294"/>
      <c r="E28" s="294"/>
      <c r="F28" s="294"/>
      <c r="G28" s="328">
        <f>JOC10_12入力シート!G29</f>
        <v>0</v>
      </c>
      <c r="H28" s="294"/>
      <c r="I28" s="294"/>
      <c r="J28" s="294"/>
      <c r="K28" s="328">
        <f>JOC10_12入力シート!K29</f>
        <v>0</v>
      </c>
      <c r="L28" s="294"/>
      <c r="M28" s="294"/>
      <c r="N28" s="294"/>
      <c r="O28" s="295"/>
      <c r="P28" s="322">
        <f>JOC10_12入力シート!P29</f>
        <v>0</v>
      </c>
      <c r="Q28" s="521"/>
      <c r="R28" s="521"/>
      <c r="S28" s="521"/>
      <c r="T28" s="521"/>
      <c r="U28" s="521"/>
      <c r="V28" s="521"/>
      <c r="W28" s="330">
        <f>JOC10_12入力シート!W29</f>
        <v>0</v>
      </c>
      <c r="X28" s="527"/>
      <c r="Y28" s="527"/>
      <c r="Z28" s="527"/>
      <c r="AA28" s="527"/>
      <c r="AB28" s="527"/>
      <c r="AC28" s="527"/>
      <c r="AD28" s="527"/>
      <c r="AE28" s="528"/>
      <c r="AF28" s="322">
        <f>JOC10_12入力シート!AF29</f>
        <v>0</v>
      </c>
      <c r="AG28" s="521"/>
      <c r="AH28" s="521"/>
      <c r="AI28" s="521"/>
      <c r="AJ28" s="521"/>
      <c r="AK28" s="521"/>
      <c r="AL28" s="521"/>
      <c r="AM28" s="521"/>
      <c r="AN28" s="529"/>
      <c r="AO28" s="333">
        <f>JOC10_12入力シート!AO29</f>
        <v>0</v>
      </c>
      <c r="AP28" s="295"/>
      <c r="AQ28" s="327">
        <f>JOC10_12入力シート!AQ29</f>
        <v>0</v>
      </c>
      <c r="AR28" s="294"/>
      <c r="AS28" s="294"/>
      <c r="AT28" s="328">
        <f>JOC10_12入力シート!AT29</f>
        <v>0</v>
      </c>
      <c r="AU28" s="294"/>
      <c r="AV28" s="328">
        <f>JOC10_12入力シート!AV29</f>
        <v>0</v>
      </c>
      <c r="AW28" s="295"/>
      <c r="AX28" s="333">
        <f>JOC10_12入力シート!AX29</f>
        <v>0</v>
      </c>
      <c r="AY28" s="295"/>
      <c r="AZ28" s="320">
        <f>JOC10_12入力シート!BV29</f>
        <v>0</v>
      </c>
      <c r="BA28" s="321"/>
      <c r="BB28" s="301">
        <f>JOC10_12入力シート!BX29</f>
        <v>0</v>
      </c>
      <c r="BC28" s="301"/>
      <c r="BD28" s="301"/>
      <c r="BE28" s="301"/>
      <c r="BF28" s="301"/>
      <c r="BG28" s="321"/>
      <c r="BH28" s="306">
        <f>JOC10_12入力シート!CD29</f>
        <v>0</v>
      </c>
      <c r="BI28" s="307"/>
      <c r="BJ28" s="306">
        <f>JOC10_12入力シート!CF29</f>
        <v>0</v>
      </c>
      <c r="BK28" s="290"/>
      <c r="BL28" s="290"/>
      <c r="BM28" s="290"/>
      <c r="BN28" s="290"/>
      <c r="BO28" s="290"/>
      <c r="BP28" s="290"/>
      <c r="BQ28" s="290"/>
      <c r="BR28" s="290"/>
      <c r="BS28" s="290"/>
      <c r="BT28" s="290"/>
      <c r="BU28" s="290"/>
      <c r="BV28" s="290"/>
      <c r="BW28" s="290"/>
      <c r="BX28" s="290"/>
      <c r="BY28" s="307"/>
      <c r="BZ28" s="290">
        <f>JOC10_12入力シート!CV29</f>
        <v>0</v>
      </c>
      <c r="CA28" s="291"/>
      <c r="CB28" s="291"/>
      <c r="CC28" s="291"/>
      <c r="CD28" s="292"/>
      <c r="CE28" s="6"/>
    </row>
    <row r="29" spans="1:83" ht="18" customHeight="1" x14ac:dyDescent="0.2">
      <c r="A29" s="325">
        <v>5</v>
      </c>
      <c r="B29" s="326"/>
      <c r="C29" s="327">
        <f>JOC10_12入力シート!C30</f>
        <v>0</v>
      </c>
      <c r="D29" s="294"/>
      <c r="E29" s="294"/>
      <c r="F29" s="294"/>
      <c r="G29" s="328">
        <f>JOC10_12入力シート!G30</f>
        <v>0</v>
      </c>
      <c r="H29" s="294"/>
      <c r="I29" s="294"/>
      <c r="J29" s="294"/>
      <c r="K29" s="328">
        <f>JOC10_12入力シート!K30</f>
        <v>0</v>
      </c>
      <c r="L29" s="294"/>
      <c r="M29" s="294"/>
      <c r="N29" s="294"/>
      <c r="O29" s="295"/>
      <c r="P29" s="322">
        <f>JOC10_12入力シート!P30</f>
        <v>0</v>
      </c>
      <c r="Q29" s="521"/>
      <c r="R29" s="521"/>
      <c r="S29" s="521"/>
      <c r="T29" s="521"/>
      <c r="U29" s="521"/>
      <c r="V29" s="521"/>
      <c r="W29" s="330">
        <f>JOC10_12入力シート!W30</f>
        <v>0</v>
      </c>
      <c r="X29" s="527"/>
      <c r="Y29" s="527"/>
      <c r="Z29" s="527"/>
      <c r="AA29" s="527"/>
      <c r="AB29" s="527"/>
      <c r="AC29" s="527"/>
      <c r="AD29" s="527"/>
      <c r="AE29" s="528"/>
      <c r="AF29" s="322">
        <f>JOC10_12入力シート!AF30</f>
        <v>0</v>
      </c>
      <c r="AG29" s="521"/>
      <c r="AH29" s="521"/>
      <c r="AI29" s="521"/>
      <c r="AJ29" s="521"/>
      <c r="AK29" s="521"/>
      <c r="AL29" s="521"/>
      <c r="AM29" s="521"/>
      <c r="AN29" s="529"/>
      <c r="AO29" s="333">
        <f>JOC10_12入力シート!AO30</f>
        <v>0</v>
      </c>
      <c r="AP29" s="295"/>
      <c r="AQ29" s="327">
        <f>JOC10_12入力シート!AQ30</f>
        <v>0</v>
      </c>
      <c r="AR29" s="294"/>
      <c r="AS29" s="294"/>
      <c r="AT29" s="328">
        <f>JOC10_12入力シート!AT30</f>
        <v>0</v>
      </c>
      <c r="AU29" s="294"/>
      <c r="AV29" s="328">
        <f>JOC10_12入力シート!AV30</f>
        <v>0</v>
      </c>
      <c r="AW29" s="295"/>
      <c r="AX29" s="333">
        <f>JOC10_12入力シート!AX30</f>
        <v>0</v>
      </c>
      <c r="AY29" s="295"/>
      <c r="AZ29" s="320">
        <f>JOC10_12入力シート!BV30</f>
        <v>0</v>
      </c>
      <c r="BA29" s="321"/>
      <c r="BB29" s="301">
        <f>JOC10_12入力シート!BX30</f>
        <v>0</v>
      </c>
      <c r="BC29" s="301"/>
      <c r="BD29" s="301"/>
      <c r="BE29" s="301"/>
      <c r="BF29" s="301"/>
      <c r="BG29" s="321"/>
      <c r="BH29" s="306">
        <f>JOC10_12入力シート!CD30</f>
        <v>0</v>
      </c>
      <c r="BI29" s="307"/>
      <c r="BJ29" s="306">
        <f>JOC10_12入力シート!CF30</f>
        <v>0</v>
      </c>
      <c r="BK29" s="290"/>
      <c r="BL29" s="290"/>
      <c r="BM29" s="290"/>
      <c r="BN29" s="290"/>
      <c r="BO29" s="290"/>
      <c r="BP29" s="290"/>
      <c r="BQ29" s="290"/>
      <c r="BR29" s="290"/>
      <c r="BS29" s="290"/>
      <c r="BT29" s="290"/>
      <c r="BU29" s="290"/>
      <c r="BV29" s="290"/>
      <c r="BW29" s="290"/>
      <c r="BX29" s="290"/>
      <c r="BY29" s="307"/>
      <c r="BZ29" s="290">
        <f>JOC10_12入力シート!CV30</f>
        <v>0</v>
      </c>
      <c r="CA29" s="291"/>
      <c r="CB29" s="291"/>
      <c r="CC29" s="291"/>
      <c r="CD29" s="292"/>
      <c r="CE29" s="6"/>
    </row>
    <row r="30" spans="1:83" ht="18" customHeight="1" x14ac:dyDescent="0.2">
      <c r="A30" s="325">
        <v>6</v>
      </c>
      <c r="B30" s="326"/>
      <c r="C30" s="327">
        <f>JOC10_12入力シート!C31</f>
        <v>0</v>
      </c>
      <c r="D30" s="294"/>
      <c r="E30" s="294"/>
      <c r="F30" s="294"/>
      <c r="G30" s="328">
        <f>JOC10_12入力シート!G31</f>
        <v>0</v>
      </c>
      <c r="H30" s="294"/>
      <c r="I30" s="294"/>
      <c r="J30" s="294"/>
      <c r="K30" s="328">
        <f>JOC10_12入力シート!K31</f>
        <v>0</v>
      </c>
      <c r="L30" s="294"/>
      <c r="M30" s="294"/>
      <c r="N30" s="294"/>
      <c r="O30" s="295"/>
      <c r="P30" s="322">
        <f>JOC10_12入力シート!P31</f>
        <v>0</v>
      </c>
      <c r="Q30" s="521"/>
      <c r="R30" s="521"/>
      <c r="S30" s="521"/>
      <c r="T30" s="521"/>
      <c r="U30" s="521"/>
      <c r="V30" s="521"/>
      <c r="W30" s="330">
        <f>JOC10_12入力シート!W31</f>
        <v>0</v>
      </c>
      <c r="X30" s="527"/>
      <c r="Y30" s="527"/>
      <c r="Z30" s="527"/>
      <c r="AA30" s="527"/>
      <c r="AB30" s="527"/>
      <c r="AC30" s="527"/>
      <c r="AD30" s="527"/>
      <c r="AE30" s="528"/>
      <c r="AF30" s="322">
        <f>JOC10_12入力シート!AF31</f>
        <v>0</v>
      </c>
      <c r="AG30" s="521"/>
      <c r="AH30" s="521"/>
      <c r="AI30" s="521"/>
      <c r="AJ30" s="521"/>
      <c r="AK30" s="521"/>
      <c r="AL30" s="521"/>
      <c r="AM30" s="521"/>
      <c r="AN30" s="529"/>
      <c r="AO30" s="333">
        <f>JOC10_12入力シート!AO31</f>
        <v>0</v>
      </c>
      <c r="AP30" s="295"/>
      <c r="AQ30" s="327">
        <f>JOC10_12入力シート!AQ31</f>
        <v>0</v>
      </c>
      <c r="AR30" s="294"/>
      <c r="AS30" s="294"/>
      <c r="AT30" s="328">
        <f>JOC10_12入力シート!AT31</f>
        <v>0</v>
      </c>
      <c r="AU30" s="294"/>
      <c r="AV30" s="328">
        <f>JOC10_12入力シート!AV31</f>
        <v>0</v>
      </c>
      <c r="AW30" s="295"/>
      <c r="AX30" s="333">
        <f>JOC10_12入力シート!AX31</f>
        <v>0</v>
      </c>
      <c r="AY30" s="295"/>
      <c r="AZ30" s="320">
        <f>JOC10_12入力シート!BV31</f>
        <v>0</v>
      </c>
      <c r="BA30" s="321"/>
      <c r="BB30" s="301">
        <f>JOC10_12入力シート!BX31</f>
        <v>0</v>
      </c>
      <c r="BC30" s="301"/>
      <c r="BD30" s="301"/>
      <c r="BE30" s="301"/>
      <c r="BF30" s="301"/>
      <c r="BG30" s="321"/>
      <c r="BH30" s="306">
        <f>JOC10_12入力シート!CD31</f>
        <v>0</v>
      </c>
      <c r="BI30" s="307"/>
      <c r="BJ30" s="306">
        <f>JOC10_12入力シート!CF31</f>
        <v>0</v>
      </c>
      <c r="BK30" s="290"/>
      <c r="BL30" s="290"/>
      <c r="BM30" s="290"/>
      <c r="BN30" s="290"/>
      <c r="BO30" s="290"/>
      <c r="BP30" s="290"/>
      <c r="BQ30" s="290"/>
      <c r="BR30" s="290"/>
      <c r="BS30" s="290"/>
      <c r="BT30" s="290"/>
      <c r="BU30" s="290"/>
      <c r="BV30" s="290"/>
      <c r="BW30" s="290"/>
      <c r="BX30" s="290"/>
      <c r="BY30" s="307"/>
      <c r="BZ30" s="290">
        <f>JOC10_12入力シート!CV31</f>
        <v>0</v>
      </c>
      <c r="CA30" s="291"/>
      <c r="CB30" s="291"/>
      <c r="CC30" s="291"/>
      <c r="CD30" s="292"/>
      <c r="CE30" s="6"/>
    </row>
    <row r="31" spans="1:83" ht="18" customHeight="1" x14ac:dyDescent="0.2">
      <c r="A31" s="325">
        <v>7</v>
      </c>
      <c r="B31" s="326"/>
      <c r="C31" s="327">
        <f>JOC10_12入力シート!C32</f>
        <v>0</v>
      </c>
      <c r="D31" s="294"/>
      <c r="E31" s="294"/>
      <c r="F31" s="294"/>
      <c r="G31" s="328">
        <f>JOC10_12入力シート!G32</f>
        <v>0</v>
      </c>
      <c r="H31" s="294"/>
      <c r="I31" s="294"/>
      <c r="J31" s="294"/>
      <c r="K31" s="328">
        <f>JOC10_12入力シート!K32</f>
        <v>0</v>
      </c>
      <c r="L31" s="294"/>
      <c r="M31" s="294"/>
      <c r="N31" s="294"/>
      <c r="O31" s="295"/>
      <c r="P31" s="322">
        <f>JOC10_12入力シート!P32</f>
        <v>0</v>
      </c>
      <c r="Q31" s="521"/>
      <c r="R31" s="521"/>
      <c r="S31" s="521"/>
      <c r="T31" s="521"/>
      <c r="U31" s="521"/>
      <c r="V31" s="521"/>
      <c r="W31" s="330">
        <f>JOC10_12入力シート!W32</f>
        <v>0</v>
      </c>
      <c r="X31" s="527"/>
      <c r="Y31" s="527"/>
      <c r="Z31" s="527"/>
      <c r="AA31" s="527"/>
      <c r="AB31" s="527"/>
      <c r="AC31" s="527"/>
      <c r="AD31" s="527"/>
      <c r="AE31" s="528"/>
      <c r="AF31" s="322">
        <f>JOC10_12入力シート!AF32</f>
        <v>0</v>
      </c>
      <c r="AG31" s="521"/>
      <c r="AH31" s="521"/>
      <c r="AI31" s="521"/>
      <c r="AJ31" s="521"/>
      <c r="AK31" s="521"/>
      <c r="AL31" s="521"/>
      <c r="AM31" s="521"/>
      <c r="AN31" s="529"/>
      <c r="AO31" s="333">
        <f>JOC10_12入力シート!AO32</f>
        <v>0</v>
      </c>
      <c r="AP31" s="295"/>
      <c r="AQ31" s="327">
        <f>JOC10_12入力シート!AQ32</f>
        <v>0</v>
      </c>
      <c r="AR31" s="294"/>
      <c r="AS31" s="294"/>
      <c r="AT31" s="328">
        <f>JOC10_12入力シート!AT32</f>
        <v>0</v>
      </c>
      <c r="AU31" s="294"/>
      <c r="AV31" s="328">
        <f>JOC10_12入力シート!AV32</f>
        <v>0</v>
      </c>
      <c r="AW31" s="295"/>
      <c r="AX31" s="333">
        <f>JOC10_12入力シート!AX32</f>
        <v>0</v>
      </c>
      <c r="AY31" s="295"/>
      <c r="AZ31" s="320">
        <f>JOC10_12入力シート!BV32</f>
        <v>0</v>
      </c>
      <c r="BA31" s="321"/>
      <c r="BB31" s="301">
        <f>JOC10_12入力シート!BX32</f>
        <v>0</v>
      </c>
      <c r="BC31" s="301"/>
      <c r="BD31" s="301"/>
      <c r="BE31" s="301"/>
      <c r="BF31" s="301"/>
      <c r="BG31" s="321"/>
      <c r="BH31" s="306">
        <f>JOC10_12入力シート!CD32</f>
        <v>0</v>
      </c>
      <c r="BI31" s="307"/>
      <c r="BJ31" s="306">
        <f>JOC10_12入力シート!CF32</f>
        <v>0</v>
      </c>
      <c r="BK31" s="290"/>
      <c r="BL31" s="290"/>
      <c r="BM31" s="290"/>
      <c r="BN31" s="290"/>
      <c r="BO31" s="290"/>
      <c r="BP31" s="290"/>
      <c r="BQ31" s="290"/>
      <c r="BR31" s="290"/>
      <c r="BS31" s="290"/>
      <c r="BT31" s="290"/>
      <c r="BU31" s="290"/>
      <c r="BV31" s="290"/>
      <c r="BW31" s="290"/>
      <c r="BX31" s="290"/>
      <c r="BY31" s="307"/>
      <c r="BZ31" s="290">
        <f>JOC10_12入力シート!CV32</f>
        <v>0</v>
      </c>
      <c r="CA31" s="291"/>
      <c r="CB31" s="291"/>
      <c r="CC31" s="291"/>
      <c r="CD31" s="292"/>
      <c r="CE31" s="6"/>
    </row>
    <row r="32" spans="1:83" ht="18" customHeight="1" x14ac:dyDescent="0.2">
      <c r="A32" s="325">
        <v>8</v>
      </c>
      <c r="B32" s="326"/>
      <c r="C32" s="327">
        <f>JOC10_12入力シート!C33</f>
        <v>0</v>
      </c>
      <c r="D32" s="294"/>
      <c r="E32" s="294"/>
      <c r="F32" s="294"/>
      <c r="G32" s="328">
        <f>JOC10_12入力シート!G33</f>
        <v>0</v>
      </c>
      <c r="H32" s="294"/>
      <c r="I32" s="294"/>
      <c r="J32" s="294"/>
      <c r="K32" s="328">
        <f>JOC10_12入力シート!K33</f>
        <v>0</v>
      </c>
      <c r="L32" s="294"/>
      <c r="M32" s="294"/>
      <c r="N32" s="294"/>
      <c r="O32" s="295"/>
      <c r="P32" s="322">
        <f>JOC10_12入力シート!P33</f>
        <v>0</v>
      </c>
      <c r="Q32" s="521"/>
      <c r="R32" s="521"/>
      <c r="S32" s="521"/>
      <c r="T32" s="521"/>
      <c r="U32" s="521"/>
      <c r="V32" s="521"/>
      <c r="W32" s="330">
        <f>JOC10_12入力シート!W33</f>
        <v>0</v>
      </c>
      <c r="X32" s="527"/>
      <c r="Y32" s="527"/>
      <c r="Z32" s="527"/>
      <c r="AA32" s="527"/>
      <c r="AB32" s="527"/>
      <c r="AC32" s="527"/>
      <c r="AD32" s="527"/>
      <c r="AE32" s="528"/>
      <c r="AF32" s="322">
        <f>JOC10_12入力シート!AF33</f>
        <v>0</v>
      </c>
      <c r="AG32" s="521"/>
      <c r="AH32" s="521"/>
      <c r="AI32" s="521"/>
      <c r="AJ32" s="521"/>
      <c r="AK32" s="521"/>
      <c r="AL32" s="521"/>
      <c r="AM32" s="521"/>
      <c r="AN32" s="529"/>
      <c r="AO32" s="333">
        <f>JOC10_12入力シート!AO33</f>
        <v>0</v>
      </c>
      <c r="AP32" s="295"/>
      <c r="AQ32" s="327">
        <f>JOC10_12入力シート!AQ33</f>
        <v>0</v>
      </c>
      <c r="AR32" s="294"/>
      <c r="AS32" s="294"/>
      <c r="AT32" s="328">
        <f>JOC10_12入力シート!AT33</f>
        <v>0</v>
      </c>
      <c r="AU32" s="294"/>
      <c r="AV32" s="328">
        <f>JOC10_12入力シート!AV33</f>
        <v>0</v>
      </c>
      <c r="AW32" s="295"/>
      <c r="AX32" s="333">
        <f>JOC10_12入力シート!AX33</f>
        <v>0</v>
      </c>
      <c r="AY32" s="295"/>
      <c r="AZ32" s="320">
        <f>JOC10_12入力シート!BV33</f>
        <v>0</v>
      </c>
      <c r="BA32" s="321"/>
      <c r="BB32" s="301">
        <f>JOC10_12入力シート!BX33</f>
        <v>0</v>
      </c>
      <c r="BC32" s="301"/>
      <c r="BD32" s="301"/>
      <c r="BE32" s="301"/>
      <c r="BF32" s="301"/>
      <c r="BG32" s="321"/>
      <c r="BH32" s="306">
        <f>JOC10_12入力シート!CD33</f>
        <v>0</v>
      </c>
      <c r="BI32" s="307"/>
      <c r="BJ32" s="306">
        <f>JOC10_12入力シート!CF33</f>
        <v>0</v>
      </c>
      <c r="BK32" s="290"/>
      <c r="BL32" s="290"/>
      <c r="BM32" s="290"/>
      <c r="BN32" s="290"/>
      <c r="BO32" s="290"/>
      <c r="BP32" s="290"/>
      <c r="BQ32" s="290"/>
      <c r="BR32" s="290"/>
      <c r="BS32" s="290"/>
      <c r="BT32" s="290"/>
      <c r="BU32" s="290"/>
      <c r="BV32" s="290"/>
      <c r="BW32" s="290"/>
      <c r="BX32" s="290"/>
      <c r="BY32" s="307"/>
      <c r="BZ32" s="290">
        <f>JOC10_12入力シート!CV33</f>
        <v>0</v>
      </c>
      <c r="CA32" s="291"/>
      <c r="CB32" s="291"/>
      <c r="CC32" s="291"/>
      <c r="CD32" s="292"/>
      <c r="CE32" s="6"/>
    </row>
    <row r="33" spans="1:83" ht="18" customHeight="1" x14ac:dyDescent="0.2">
      <c r="A33" s="325">
        <v>9</v>
      </c>
      <c r="B33" s="326"/>
      <c r="C33" s="327">
        <f>JOC10_12入力シート!C34</f>
        <v>0</v>
      </c>
      <c r="D33" s="294"/>
      <c r="E33" s="294"/>
      <c r="F33" s="294"/>
      <c r="G33" s="328">
        <f>JOC10_12入力シート!G34</f>
        <v>0</v>
      </c>
      <c r="H33" s="294"/>
      <c r="I33" s="294"/>
      <c r="J33" s="294"/>
      <c r="K33" s="328">
        <f>JOC10_12入力シート!K34</f>
        <v>0</v>
      </c>
      <c r="L33" s="294"/>
      <c r="M33" s="294"/>
      <c r="N33" s="294"/>
      <c r="O33" s="295"/>
      <c r="P33" s="322">
        <f>JOC10_12入力シート!P34</f>
        <v>0</v>
      </c>
      <c r="Q33" s="521"/>
      <c r="R33" s="521"/>
      <c r="S33" s="521"/>
      <c r="T33" s="521"/>
      <c r="U33" s="521"/>
      <c r="V33" s="521"/>
      <c r="W33" s="330">
        <f>JOC10_12入力シート!W34</f>
        <v>0</v>
      </c>
      <c r="X33" s="527"/>
      <c r="Y33" s="527"/>
      <c r="Z33" s="527"/>
      <c r="AA33" s="527"/>
      <c r="AB33" s="527"/>
      <c r="AC33" s="527"/>
      <c r="AD33" s="527"/>
      <c r="AE33" s="528"/>
      <c r="AF33" s="322">
        <f>JOC10_12入力シート!AF34</f>
        <v>0</v>
      </c>
      <c r="AG33" s="521"/>
      <c r="AH33" s="521"/>
      <c r="AI33" s="521"/>
      <c r="AJ33" s="521"/>
      <c r="AK33" s="521"/>
      <c r="AL33" s="521"/>
      <c r="AM33" s="521"/>
      <c r="AN33" s="529"/>
      <c r="AO33" s="333">
        <f>JOC10_12入力シート!AO34</f>
        <v>0</v>
      </c>
      <c r="AP33" s="295"/>
      <c r="AQ33" s="327">
        <f>JOC10_12入力シート!AQ34</f>
        <v>0</v>
      </c>
      <c r="AR33" s="294"/>
      <c r="AS33" s="294"/>
      <c r="AT33" s="328">
        <f>JOC10_12入力シート!AT34</f>
        <v>0</v>
      </c>
      <c r="AU33" s="294"/>
      <c r="AV33" s="328">
        <f>JOC10_12入力シート!AV34</f>
        <v>0</v>
      </c>
      <c r="AW33" s="295"/>
      <c r="AX33" s="333">
        <f>JOC10_12入力シート!AX34</f>
        <v>0</v>
      </c>
      <c r="AY33" s="295"/>
      <c r="AZ33" s="320">
        <f>JOC10_12入力シート!BV34</f>
        <v>0</v>
      </c>
      <c r="BA33" s="321"/>
      <c r="BB33" s="301">
        <f>JOC10_12入力シート!BX34</f>
        <v>0</v>
      </c>
      <c r="BC33" s="301"/>
      <c r="BD33" s="301"/>
      <c r="BE33" s="301"/>
      <c r="BF33" s="301"/>
      <c r="BG33" s="321"/>
      <c r="BH33" s="306">
        <f>JOC10_12入力シート!CD34</f>
        <v>0</v>
      </c>
      <c r="BI33" s="307"/>
      <c r="BJ33" s="306">
        <f>JOC10_12入力シート!CF34</f>
        <v>0</v>
      </c>
      <c r="BK33" s="290"/>
      <c r="BL33" s="290"/>
      <c r="BM33" s="290"/>
      <c r="BN33" s="290"/>
      <c r="BO33" s="290"/>
      <c r="BP33" s="290"/>
      <c r="BQ33" s="290"/>
      <c r="BR33" s="290"/>
      <c r="BS33" s="290"/>
      <c r="BT33" s="290"/>
      <c r="BU33" s="290"/>
      <c r="BV33" s="290"/>
      <c r="BW33" s="290"/>
      <c r="BX33" s="290"/>
      <c r="BY33" s="307"/>
      <c r="BZ33" s="290">
        <f>JOC10_12入力シート!CV34</f>
        <v>0</v>
      </c>
      <c r="CA33" s="291"/>
      <c r="CB33" s="291"/>
      <c r="CC33" s="291"/>
      <c r="CD33" s="292"/>
      <c r="CE33" s="6"/>
    </row>
    <row r="34" spans="1:83" ht="18" customHeight="1" x14ac:dyDescent="0.2">
      <c r="A34" s="325">
        <v>10</v>
      </c>
      <c r="B34" s="326"/>
      <c r="C34" s="327">
        <f>JOC10_12入力シート!C35</f>
        <v>0</v>
      </c>
      <c r="D34" s="294"/>
      <c r="E34" s="294"/>
      <c r="F34" s="294"/>
      <c r="G34" s="328">
        <f>JOC10_12入力シート!G35</f>
        <v>0</v>
      </c>
      <c r="H34" s="294"/>
      <c r="I34" s="294"/>
      <c r="J34" s="294"/>
      <c r="K34" s="328">
        <f>JOC10_12入力シート!K35</f>
        <v>0</v>
      </c>
      <c r="L34" s="294"/>
      <c r="M34" s="294"/>
      <c r="N34" s="294"/>
      <c r="O34" s="295"/>
      <c r="P34" s="322">
        <f>JOC10_12入力シート!P35</f>
        <v>0</v>
      </c>
      <c r="Q34" s="521"/>
      <c r="R34" s="521"/>
      <c r="S34" s="521"/>
      <c r="T34" s="521"/>
      <c r="U34" s="521"/>
      <c r="V34" s="521"/>
      <c r="W34" s="330">
        <f>JOC10_12入力シート!W35</f>
        <v>0</v>
      </c>
      <c r="X34" s="527"/>
      <c r="Y34" s="527"/>
      <c r="Z34" s="527"/>
      <c r="AA34" s="527"/>
      <c r="AB34" s="527"/>
      <c r="AC34" s="527"/>
      <c r="AD34" s="527"/>
      <c r="AE34" s="528"/>
      <c r="AF34" s="322">
        <f>JOC10_12入力シート!AF35</f>
        <v>0</v>
      </c>
      <c r="AG34" s="521"/>
      <c r="AH34" s="521"/>
      <c r="AI34" s="521"/>
      <c r="AJ34" s="521"/>
      <c r="AK34" s="521"/>
      <c r="AL34" s="521"/>
      <c r="AM34" s="521"/>
      <c r="AN34" s="529"/>
      <c r="AO34" s="333">
        <f>JOC10_12入力シート!AO35</f>
        <v>0</v>
      </c>
      <c r="AP34" s="295"/>
      <c r="AQ34" s="327">
        <f>JOC10_12入力シート!AQ35</f>
        <v>0</v>
      </c>
      <c r="AR34" s="294"/>
      <c r="AS34" s="294"/>
      <c r="AT34" s="328">
        <f>JOC10_12入力シート!AT35</f>
        <v>0</v>
      </c>
      <c r="AU34" s="294"/>
      <c r="AV34" s="328">
        <f>JOC10_12入力シート!AV35</f>
        <v>0</v>
      </c>
      <c r="AW34" s="295"/>
      <c r="AX34" s="333">
        <f>JOC10_12入力シート!AX35</f>
        <v>0</v>
      </c>
      <c r="AY34" s="295"/>
      <c r="AZ34" s="320">
        <f>JOC10_12入力シート!BV35</f>
        <v>0</v>
      </c>
      <c r="BA34" s="321"/>
      <c r="BB34" s="301">
        <f>JOC10_12入力シート!BX35</f>
        <v>0</v>
      </c>
      <c r="BC34" s="301"/>
      <c r="BD34" s="301"/>
      <c r="BE34" s="301"/>
      <c r="BF34" s="301"/>
      <c r="BG34" s="321"/>
      <c r="BH34" s="306">
        <f>JOC10_12入力シート!CD35</f>
        <v>0</v>
      </c>
      <c r="BI34" s="307"/>
      <c r="BJ34" s="306">
        <f>JOC10_12入力シート!CF35</f>
        <v>0</v>
      </c>
      <c r="BK34" s="290"/>
      <c r="BL34" s="290"/>
      <c r="BM34" s="290"/>
      <c r="BN34" s="290"/>
      <c r="BO34" s="290"/>
      <c r="BP34" s="290"/>
      <c r="BQ34" s="290"/>
      <c r="BR34" s="290"/>
      <c r="BS34" s="290"/>
      <c r="BT34" s="290"/>
      <c r="BU34" s="290"/>
      <c r="BV34" s="290"/>
      <c r="BW34" s="290"/>
      <c r="BX34" s="290"/>
      <c r="BY34" s="307"/>
      <c r="BZ34" s="290">
        <f>JOC10_12入力シート!CV35</f>
        <v>0</v>
      </c>
      <c r="CA34" s="291"/>
      <c r="CB34" s="291"/>
      <c r="CC34" s="291"/>
      <c r="CD34" s="292"/>
      <c r="CE34" s="6"/>
    </row>
    <row r="35" spans="1:83" ht="18" customHeight="1" x14ac:dyDescent="0.2">
      <c r="A35" s="325">
        <v>11</v>
      </c>
      <c r="B35" s="326"/>
      <c r="C35" s="327">
        <f>JOC10_12入力シート!C36</f>
        <v>0</v>
      </c>
      <c r="D35" s="294"/>
      <c r="E35" s="294"/>
      <c r="F35" s="294"/>
      <c r="G35" s="328">
        <f>JOC10_12入力シート!G36</f>
        <v>0</v>
      </c>
      <c r="H35" s="294"/>
      <c r="I35" s="294"/>
      <c r="J35" s="294"/>
      <c r="K35" s="328">
        <f>JOC10_12入力シート!K36</f>
        <v>0</v>
      </c>
      <c r="L35" s="294"/>
      <c r="M35" s="294"/>
      <c r="N35" s="294"/>
      <c r="O35" s="295"/>
      <c r="P35" s="322">
        <f>JOC10_12入力シート!P36</f>
        <v>0</v>
      </c>
      <c r="Q35" s="521"/>
      <c r="R35" s="521"/>
      <c r="S35" s="521"/>
      <c r="T35" s="521"/>
      <c r="U35" s="521"/>
      <c r="V35" s="521"/>
      <c r="W35" s="330">
        <f>JOC10_12入力シート!W36</f>
        <v>0</v>
      </c>
      <c r="X35" s="527"/>
      <c r="Y35" s="527"/>
      <c r="Z35" s="527"/>
      <c r="AA35" s="527"/>
      <c r="AB35" s="527"/>
      <c r="AC35" s="527"/>
      <c r="AD35" s="527"/>
      <c r="AE35" s="528"/>
      <c r="AF35" s="322">
        <f>JOC10_12入力シート!AF36</f>
        <v>0</v>
      </c>
      <c r="AG35" s="521"/>
      <c r="AH35" s="521"/>
      <c r="AI35" s="521"/>
      <c r="AJ35" s="521"/>
      <c r="AK35" s="521"/>
      <c r="AL35" s="521"/>
      <c r="AM35" s="521"/>
      <c r="AN35" s="529"/>
      <c r="AO35" s="333">
        <f>JOC10_12入力シート!AO36</f>
        <v>0</v>
      </c>
      <c r="AP35" s="295"/>
      <c r="AQ35" s="327">
        <f>JOC10_12入力シート!AQ36</f>
        <v>0</v>
      </c>
      <c r="AR35" s="294"/>
      <c r="AS35" s="294"/>
      <c r="AT35" s="328">
        <f>JOC10_12入力シート!AT36</f>
        <v>0</v>
      </c>
      <c r="AU35" s="294"/>
      <c r="AV35" s="328">
        <f>JOC10_12入力シート!AV36</f>
        <v>0</v>
      </c>
      <c r="AW35" s="295"/>
      <c r="AX35" s="333">
        <f>JOC10_12入力シート!AX36</f>
        <v>0</v>
      </c>
      <c r="AY35" s="295"/>
      <c r="AZ35" s="320">
        <f>JOC10_12入力シート!BV36</f>
        <v>0</v>
      </c>
      <c r="BA35" s="321"/>
      <c r="BB35" s="301">
        <f>JOC10_12入力シート!BX36</f>
        <v>0</v>
      </c>
      <c r="BC35" s="301"/>
      <c r="BD35" s="301"/>
      <c r="BE35" s="301"/>
      <c r="BF35" s="301"/>
      <c r="BG35" s="321"/>
      <c r="BH35" s="306">
        <f>JOC10_12入力シート!CD36</f>
        <v>0</v>
      </c>
      <c r="BI35" s="307"/>
      <c r="BJ35" s="306">
        <f>JOC10_12入力シート!CF36</f>
        <v>0</v>
      </c>
      <c r="BK35" s="290"/>
      <c r="BL35" s="290"/>
      <c r="BM35" s="290"/>
      <c r="BN35" s="290"/>
      <c r="BO35" s="290"/>
      <c r="BP35" s="290"/>
      <c r="BQ35" s="290"/>
      <c r="BR35" s="290"/>
      <c r="BS35" s="290"/>
      <c r="BT35" s="290"/>
      <c r="BU35" s="290"/>
      <c r="BV35" s="290"/>
      <c r="BW35" s="290"/>
      <c r="BX35" s="290"/>
      <c r="BY35" s="307"/>
      <c r="BZ35" s="290">
        <f>JOC10_12入力シート!CV36</f>
        <v>0</v>
      </c>
      <c r="CA35" s="291"/>
      <c r="CB35" s="291"/>
      <c r="CC35" s="291"/>
      <c r="CD35" s="292"/>
      <c r="CE35" s="6"/>
    </row>
    <row r="36" spans="1:83" ht="18" customHeight="1" x14ac:dyDescent="0.2">
      <c r="A36" s="325">
        <v>12</v>
      </c>
      <c r="B36" s="326"/>
      <c r="C36" s="327">
        <f>JOC10_12入力シート!C37</f>
        <v>0</v>
      </c>
      <c r="D36" s="294"/>
      <c r="E36" s="294"/>
      <c r="F36" s="294"/>
      <c r="G36" s="328">
        <f>JOC10_12入力シート!G37</f>
        <v>0</v>
      </c>
      <c r="H36" s="294"/>
      <c r="I36" s="294"/>
      <c r="J36" s="294"/>
      <c r="K36" s="328">
        <f>JOC10_12入力シート!K37</f>
        <v>0</v>
      </c>
      <c r="L36" s="294"/>
      <c r="M36" s="294"/>
      <c r="N36" s="294"/>
      <c r="O36" s="295"/>
      <c r="P36" s="322">
        <f>JOC10_12入力シート!P37</f>
        <v>0</v>
      </c>
      <c r="Q36" s="521"/>
      <c r="R36" s="521"/>
      <c r="S36" s="521"/>
      <c r="T36" s="521"/>
      <c r="U36" s="521"/>
      <c r="V36" s="521"/>
      <c r="W36" s="330">
        <f>JOC10_12入力シート!W37</f>
        <v>0</v>
      </c>
      <c r="X36" s="527"/>
      <c r="Y36" s="527"/>
      <c r="Z36" s="527"/>
      <c r="AA36" s="527"/>
      <c r="AB36" s="527"/>
      <c r="AC36" s="527"/>
      <c r="AD36" s="527"/>
      <c r="AE36" s="528"/>
      <c r="AF36" s="322">
        <f>JOC10_12入力シート!AF37</f>
        <v>0</v>
      </c>
      <c r="AG36" s="521"/>
      <c r="AH36" s="521"/>
      <c r="AI36" s="521"/>
      <c r="AJ36" s="521"/>
      <c r="AK36" s="521"/>
      <c r="AL36" s="521"/>
      <c r="AM36" s="521"/>
      <c r="AN36" s="529"/>
      <c r="AO36" s="333">
        <f>JOC10_12入力シート!AO37</f>
        <v>0</v>
      </c>
      <c r="AP36" s="295"/>
      <c r="AQ36" s="327">
        <f>JOC10_12入力シート!AQ37</f>
        <v>0</v>
      </c>
      <c r="AR36" s="294"/>
      <c r="AS36" s="294"/>
      <c r="AT36" s="328">
        <f>JOC10_12入力シート!AT37</f>
        <v>0</v>
      </c>
      <c r="AU36" s="294"/>
      <c r="AV36" s="328">
        <f>JOC10_12入力シート!AV37</f>
        <v>0</v>
      </c>
      <c r="AW36" s="295"/>
      <c r="AX36" s="333">
        <f>JOC10_12入力シート!AX37</f>
        <v>0</v>
      </c>
      <c r="AY36" s="295"/>
      <c r="AZ36" s="320">
        <f>JOC10_12入力シート!BV37</f>
        <v>0</v>
      </c>
      <c r="BA36" s="321"/>
      <c r="BB36" s="301">
        <f>JOC10_12入力シート!BX37</f>
        <v>0</v>
      </c>
      <c r="BC36" s="301"/>
      <c r="BD36" s="301"/>
      <c r="BE36" s="301"/>
      <c r="BF36" s="301"/>
      <c r="BG36" s="321"/>
      <c r="BH36" s="306">
        <f>JOC10_12入力シート!CD37</f>
        <v>0</v>
      </c>
      <c r="BI36" s="307"/>
      <c r="BJ36" s="306">
        <f>JOC10_12入力シート!CF37</f>
        <v>0</v>
      </c>
      <c r="BK36" s="290"/>
      <c r="BL36" s="290"/>
      <c r="BM36" s="290"/>
      <c r="BN36" s="290"/>
      <c r="BO36" s="290"/>
      <c r="BP36" s="290"/>
      <c r="BQ36" s="290"/>
      <c r="BR36" s="290"/>
      <c r="BS36" s="290"/>
      <c r="BT36" s="290"/>
      <c r="BU36" s="290"/>
      <c r="BV36" s="290"/>
      <c r="BW36" s="290"/>
      <c r="BX36" s="290"/>
      <c r="BY36" s="307"/>
      <c r="BZ36" s="290">
        <f>JOC10_12入力シート!CV37</f>
        <v>0</v>
      </c>
      <c r="CA36" s="291"/>
      <c r="CB36" s="291"/>
      <c r="CC36" s="291"/>
      <c r="CD36" s="292"/>
      <c r="CE36" s="6"/>
    </row>
    <row r="37" spans="1:83" ht="18" customHeight="1" x14ac:dyDescent="0.2">
      <c r="A37" s="325">
        <v>13</v>
      </c>
      <c r="B37" s="326"/>
      <c r="C37" s="327">
        <f>JOC10_12入力シート!C38</f>
        <v>0</v>
      </c>
      <c r="D37" s="294"/>
      <c r="E37" s="294"/>
      <c r="F37" s="294"/>
      <c r="G37" s="328">
        <f>JOC10_12入力シート!G38</f>
        <v>0</v>
      </c>
      <c r="H37" s="294"/>
      <c r="I37" s="294"/>
      <c r="J37" s="294"/>
      <c r="K37" s="328">
        <f>JOC10_12入力シート!K38</f>
        <v>0</v>
      </c>
      <c r="L37" s="294"/>
      <c r="M37" s="294"/>
      <c r="N37" s="294"/>
      <c r="O37" s="295"/>
      <c r="P37" s="322">
        <f>JOC10_12入力シート!P38</f>
        <v>0</v>
      </c>
      <c r="Q37" s="521"/>
      <c r="R37" s="521"/>
      <c r="S37" s="521"/>
      <c r="T37" s="521"/>
      <c r="U37" s="521"/>
      <c r="V37" s="521"/>
      <c r="W37" s="330">
        <f>JOC10_12入力シート!W38</f>
        <v>0</v>
      </c>
      <c r="X37" s="527"/>
      <c r="Y37" s="527"/>
      <c r="Z37" s="527"/>
      <c r="AA37" s="527"/>
      <c r="AB37" s="527"/>
      <c r="AC37" s="527"/>
      <c r="AD37" s="527"/>
      <c r="AE37" s="528"/>
      <c r="AF37" s="322">
        <f>JOC10_12入力シート!AF38</f>
        <v>0</v>
      </c>
      <c r="AG37" s="521"/>
      <c r="AH37" s="521"/>
      <c r="AI37" s="521"/>
      <c r="AJ37" s="521"/>
      <c r="AK37" s="521"/>
      <c r="AL37" s="521"/>
      <c r="AM37" s="521"/>
      <c r="AN37" s="529"/>
      <c r="AO37" s="333">
        <f>JOC10_12入力シート!AO38</f>
        <v>0</v>
      </c>
      <c r="AP37" s="295"/>
      <c r="AQ37" s="327">
        <f>JOC10_12入力シート!AQ38</f>
        <v>0</v>
      </c>
      <c r="AR37" s="294"/>
      <c r="AS37" s="294"/>
      <c r="AT37" s="328">
        <f>JOC10_12入力シート!AT38</f>
        <v>0</v>
      </c>
      <c r="AU37" s="294"/>
      <c r="AV37" s="328">
        <f>JOC10_12入力シート!AV38</f>
        <v>0</v>
      </c>
      <c r="AW37" s="295"/>
      <c r="AX37" s="333">
        <f>JOC10_12入力シート!AX38</f>
        <v>0</v>
      </c>
      <c r="AY37" s="295"/>
      <c r="AZ37" s="320">
        <f>JOC10_12入力シート!BV38</f>
        <v>0</v>
      </c>
      <c r="BA37" s="321"/>
      <c r="BB37" s="301">
        <f>JOC10_12入力シート!BX38</f>
        <v>0</v>
      </c>
      <c r="BC37" s="301"/>
      <c r="BD37" s="301"/>
      <c r="BE37" s="301"/>
      <c r="BF37" s="301"/>
      <c r="BG37" s="321"/>
      <c r="BH37" s="306">
        <f>JOC10_12入力シート!CD38</f>
        <v>0</v>
      </c>
      <c r="BI37" s="307"/>
      <c r="BJ37" s="306">
        <f>JOC10_12入力シート!CF38</f>
        <v>0</v>
      </c>
      <c r="BK37" s="290"/>
      <c r="BL37" s="290"/>
      <c r="BM37" s="290"/>
      <c r="BN37" s="290"/>
      <c r="BO37" s="290"/>
      <c r="BP37" s="290"/>
      <c r="BQ37" s="290"/>
      <c r="BR37" s="290"/>
      <c r="BS37" s="290"/>
      <c r="BT37" s="290"/>
      <c r="BU37" s="290"/>
      <c r="BV37" s="290"/>
      <c r="BW37" s="290"/>
      <c r="BX37" s="290"/>
      <c r="BY37" s="307"/>
      <c r="BZ37" s="290">
        <f>JOC10_12入力シート!CV38</f>
        <v>0</v>
      </c>
      <c r="CA37" s="291"/>
      <c r="CB37" s="291"/>
      <c r="CC37" s="291"/>
      <c r="CD37" s="292"/>
      <c r="CE37" s="6"/>
    </row>
    <row r="38" spans="1:83" ht="18" customHeight="1" x14ac:dyDescent="0.2">
      <c r="A38" s="325">
        <v>14</v>
      </c>
      <c r="B38" s="326"/>
      <c r="C38" s="327">
        <f>JOC10_12入力シート!C39</f>
        <v>0</v>
      </c>
      <c r="D38" s="294"/>
      <c r="E38" s="294"/>
      <c r="F38" s="294"/>
      <c r="G38" s="328">
        <f>JOC10_12入力シート!G39</f>
        <v>0</v>
      </c>
      <c r="H38" s="294"/>
      <c r="I38" s="294"/>
      <c r="J38" s="294"/>
      <c r="K38" s="328">
        <f>JOC10_12入力シート!K39</f>
        <v>0</v>
      </c>
      <c r="L38" s="294"/>
      <c r="M38" s="294"/>
      <c r="N38" s="294"/>
      <c r="O38" s="295"/>
      <c r="P38" s="322">
        <f>JOC10_12入力シート!P39</f>
        <v>0</v>
      </c>
      <c r="Q38" s="521"/>
      <c r="R38" s="521"/>
      <c r="S38" s="521"/>
      <c r="T38" s="521"/>
      <c r="U38" s="521"/>
      <c r="V38" s="521"/>
      <c r="W38" s="330">
        <f>JOC10_12入力シート!W39</f>
        <v>0</v>
      </c>
      <c r="X38" s="527"/>
      <c r="Y38" s="527"/>
      <c r="Z38" s="527"/>
      <c r="AA38" s="527"/>
      <c r="AB38" s="527"/>
      <c r="AC38" s="527"/>
      <c r="AD38" s="527"/>
      <c r="AE38" s="528"/>
      <c r="AF38" s="322">
        <f>JOC10_12入力シート!AF39</f>
        <v>0</v>
      </c>
      <c r="AG38" s="521"/>
      <c r="AH38" s="521"/>
      <c r="AI38" s="521"/>
      <c r="AJ38" s="521"/>
      <c r="AK38" s="521"/>
      <c r="AL38" s="521"/>
      <c r="AM38" s="521"/>
      <c r="AN38" s="529"/>
      <c r="AO38" s="333">
        <f>JOC10_12入力シート!AO39</f>
        <v>0</v>
      </c>
      <c r="AP38" s="295"/>
      <c r="AQ38" s="327">
        <f>JOC10_12入力シート!AQ39</f>
        <v>0</v>
      </c>
      <c r="AR38" s="294"/>
      <c r="AS38" s="294"/>
      <c r="AT38" s="328">
        <f>JOC10_12入力シート!AT39</f>
        <v>0</v>
      </c>
      <c r="AU38" s="294"/>
      <c r="AV38" s="328">
        <f>JOC10_12入力シート!AV39</f>
        <v>0</v>
      </c>
      <c r="AW38" s="295"/>
      <c r="AX38" s="333">
        <f>JOC10_12入力シート!AX39</f>
        <v>0</v>
      </c>
      <c r="AY38" s="295"/>
      <c r="AZ38" s="320">
        <f>JOC10_12入力シート!BV39</f>
        <v>0</v>
      </c>
      <c r="BA38" s="321"/>
      <c r="BB38" s="301">
        <f>JOC10_12入力シート!BX39</f>
        <v>0</v>
      </c>
      <c r="BC38" s="301"/>
      <c r="BD38" s="301"/>
      <c r="BE38" s="301"/>
      <c r="BF38" s="301"/>
      <c r="BG38" s="321"/>
      <c r="BH38" s="306">
        <f>JOC10_12入力シート!CD39</f>
        <v>0</v>
      </c>
      <c r="BI38" s="307"/>
      <c r="BJ38" s="306">
        <f>JOC10_12入力シート!CF39</f>
        <v>0</v>
      </c>
      <c r="BK38" s="290"/>
      <c r="BL38" s="290"/>
      <c r="BM38" s="290"/>
      <c r="BN38" s="290"/>
      <c r="BO38" s="290"/>
      <c r="BP38" s="290"/>
      <c r="BQ38" s="290"/>
      <c r="BR38" s="290"/>
      <c r="BS38" s="290"/>
      <c r="BT38" s="290"/>
      <c r="BU38" s="290"/>
      <c r="BV38" s="290"/>
      <c r="BW38" s="290"/>
      <c r="BX38" s="290"/>
      <c r="BY38" s="307"/>
      <c r="BZ38" s="290">
        <f>JOC10_12入力シート!CV39</f>
        <v>0</v>
      </c>
      <c r="CA38" s="291"/>
      <c r="CB38" s="291"/>
      <c r="CC38" s="291"/>
      <c r="CD38" s="292"/>
      <c r="CE38" s="6"/>
    </row>
    <row r="39" spans="1:83" ht="18" customHeight="1" x14ac:dyDescent="0.2">
      <c r="A39" s="325">
        <v>15</v>
      </c>
      <c r="B39" s="326"/>
      <c r="C39" s="327">
        <f>JOC10_12入力シート!C40</f>
        <v>0</v>
      </c>
      <c r="D39" s="294"/>
      <c r="E39" s="294"/>
      <c r="F39" s="294"/>
      <c r="G39" s="328">
        <f>JOC10_12入力シート!G40</f>
        <v>0</v>
      </c>
      <c r="H39" s="294"/>
      <c r="I39" s="294"/>
      <c r="J39" s="294"/>
      <c r="K39" s="328">
        <f>JOC10_12入力シート!K40</f>
        <v>0</v>
      </c>
      <c r="L39" s="294"/>
      <c r="M39" s="294"/>
      <c r="N39" s="294"/>
      <c r="O39" s="295"/>
      <c r="P39" s="322">
        <f>JOC10_12入力シート!P40</f>
        <v>0</v>
      </c>
      <c r="Q39" s="521"/>
      <c r="R39" s="521"/>
      <c r="S39" s="521"/>
      <c r="T39" s="521"/>
      <c r="U39" s="521"/>
      <c r="V39" s="521"/>
      <c r="W39" s="330">
        <f>JOC10_12入力シート!W40</f>
        <v>0</v>
      </c>
      <c r="X39" s="527"/>
      <c r="Y39" s="527"/>
      <c r="Z39" s="527"/>
      <c r="AA39" s="527"/>
      <c r="AB39" s="527"/>
      <c r="AC39" s="527"/>
      <c r="AD39" s="527"/>
      <c r="AE39" s="528"/>
      <c r="AF39" s="322">
        <f>JOC10_12入力シート!AF40</f>
        <v>0</v>
      </c>
      <c r="AG39" s="521"/>
      <c r="AH39" s="521"/>
      <c r="AI39" s="521"/>
      <c r="AJ39" s="521"/>
      <c r="AK39" s="521"/>
      <c r="AL39" s="521"/>
      <c r="AM39" s="521"/>
      <c r="AN39" s="529"/>
      <c r="AO39" s="333">
        <f>JOC10_12入力シート!AO40</f>
        <v>0</v>
      </c>
      <c r="AP39" s="295"/>
      <c r="AQ39" s="327">
        <f>JOC10_12入力シート!AQ40</f>
        <v>0</v>
      </c>
      <c r="AR39" s="294"/>
      <c r="AS39" s="294"/>
      <c r="AT39" s="328">
        <f>JOC10_12入力シート!AT40</f>
        <v>0</v>
      </c>
      <c r="AU39" s="294"/>
      <c r="AV39" s="328">
        <f>JOC10_12入力シート!AV40</f>
        <v>0</v>
      </c>
      <c r="AW39" s="295"/>
      <c r="AX39" s="333">
        <f>JOC10_12入力シート!AX40</f>
        <v>0</v>
      </c>
      <c r="AY39" s="295"/>
      <c r="AZ39" s="320">
        <f>JOC10_12入力シート!BV40</f>
        <v>0</v>
      </c>
      <c r="BA39" s="321"/>
      <c r="BB39" s="301">
        <f>JOC10_12入力シート!BX40</f>
        <v>0</v>
      </c>
      <c r="BC39" s="301"/>
      <c r="BD39" s="301"/>
      <c r="BE39" s="301"/>
      <c r="BF39" s="301"/>
      <c r="BG39" s="321"/>
      <c r="BH39" s="306">
        <f>JOC10_12入力シート!CD40</f>
        <v>0</v>
      </c>
      <c r="BI39" s="307"/>
      <c r="BJ39" s="306">
        <f>JOC10_12入力シート!CF40</f>
        <v>0</v>
      </c>
      <c r="BK39" s="290"/>
      <c r="BL39" s="290"/>
      <c r="BM39" s="290"/>
      <c r="BN39" s="290"/>
      <c r="BO39" s="290"/>
      <c r="BP39" s="290"/>
      <c r="BQ39" s="290"/>
      <c r="BR39" s="290"/>
      <c r="BS39" s="290"/>
      <c r="BT39" s="290"/>
      <c r="BU39" s="290"/>
      <c r="BV39" s="290"/>
      <c r="BW39" s="290"/>
      <c r="BX39" s="290"/>
      <c r="BY39" s="307"/>
      <c r="BZ39" s="290">
        <f>JOC10_12入力シート!CV40</f>
        <v>0</v>
      </c>
      <c r="CA39" s="291"/>
      <c r="CB39" s="291"/>
      <c r="CC39" s="291"/>
      <c r="CD39" s="292"/>
      <c r="CE39" s="6"/>
    </row>
    <row r="40" spans="1:83" ht="18" customHeight="1" x14ac:dyDescent="0.2">
      <c r="A40" s="325">
        <v>16</v>
      </c>
      <c r="B40" s="326"/>
      <c r="C40" s="327">
        <f>JOC10_12入力シート!C41</f>
        <v>0</v>
      </c>
      <c r="D40" s="294"/>
      <c r="E40" s="294"/>
      <c r="F40" s="294"/>
      <c r="G40" s="328">
        <f>JOC10_12入力シート!G41</f>
        <v>0</v>
      </c>
      <c r="H40" s="294"/>
      <c r="I40" s="294"/>
      <c r="J40" s="294"/>
      <c r="K40" s="328">
        <f>JOC10_12入力シート!K41</f>
        <v>0</v>
      </c>
      <c r="L40" s="294"/>
      <c r="M40" s="294"/>
      <c r="N40" s="294"/>
      <c r="O40" s="295"/>
      <c r="P40" s="322">
        <f>JOC10_12入力シート!P41</f>
        <v>0</v>
      </c>
      <c r="Q40" s="521"/>
      <c r="R40" s="521"/>
      <c r="S40" s="521"/>
      <c r="T40" s="521"/>
      <c r="U40" s="521"/>
      <c r="V40" s="521"/>
      <c r="W40" s="330">
        <f>JOC10_12入力シート!W41</f>
        <v>0</v>
      </c>
      <c r="X40" s="527"/>
      <c r="Y40" s="527"/>
      <c r="Z40" s="527"/>
      <c r="AA40" s="527"/>
      <c r="AB40" s="527"/>
      <c r="AC40" s="527"/>
      <c r="AD40" s="527"/>
      <c r="AE40" s="528"/>
      <c r="AF40" s="322">
        <f>JOC10_12入力シート!AF41</f>
        <v>0</v>
      </c>
      <c r="AG40" s="521"/>
      <c r="AH40" s="521"/>
      <c r="AI40" s="521"/>
      <c r="AJ40" s="521"/>
      <c r="AK40" s="521"/>
      <c r="AL40" s="521"/>
      <c r="AM40" s="521"/>
      <c r="AN40" s="529"/>
      <c r="AO40" s="333">
        <f>JOC10_12入力シート!AO41</f>
        <v>0</v>
      </c>
      <c r="AP40" s="295"/>
      <c r="AQ40" s="327">
        <f>JOC10_12入力シート!AQ41</f>
        <v>0</v>
      </c>
      <c r="AR40" s="294"/>
      <c r="AS40" s="294"/>
      <c r="AT40" s="328">
        <f>JOC10_12入力シート!AT41</f>
        <v>0</v>
      </c>
      <c r="AU40" s="294"/>
      <c r="AV40" s="328">
        <f>JOC10_12入力シート!AV41</f>
        <v>0</v>
      </c>
      <c r="AW40" s="295"/>
      <c r="AX40" s="333">
        <f>JOC10_12入力シート!AX41</f>
        <v>0</v>
      </c>
      <c r="AY40" s="295"/>
      <c r="AZ40" s="320">
        <f>JOC10_12入力シート!BV41</f>
        <v>0</v>
      </c>
      <c r="BA40" s="321"/>
      <c r="BB40" s="301">
        <f>JOC10_12入力シート!BX41</f>
        <v>0</v>
      </c>
      <c r="BC40" s="301"/>
      <c r="BD40" s="301"/>
      <c r="BE40" s="301"/>
      <c r="BF40" s="301"/>
      <c r="BG40" s="321"/>
      <c r="BH40" s="306">
        <f>JOC10_12入力シート!CD41</f>
        <v>0</v>
      </c>
      <c r="BI40" s="307"/>
      <c r="BJ40" s="306">
        <f>JOC10_12入力シート!CF41</f>
        <v>0</v>
      </c>
      <c r="BK40" s="290"/>
      <c r="BL40" s="290"/>
      <c r="BM40" s="290"/>
      <c r="BN40" s="290"/>
      <c r="BO40" s="290"/>
      <c r="BP40" s="290"/>
      <c r="BQ40" s="290"/>
      <c r="BR40" s="290"/>
      <c r="BS40" s="290"/>
      <c r="BT40" s="290"/>
      <c r="BU40" s="290"/>
      <c r="BV40" s="290"/>
      <c r="BW40" s="290"/>
      <c r="BX40" s="290"/>
      <c r="BY40" s="307"/>
      <c r="BZ40" s="290">
        <f>JOC10_12入力シート!CV41</f>
        <v>0</v>
      </c>
      <c r="CA40" s="291"/>
      <c r="CB40" s="291"/>
      <c r="CC40" s="291"/>
      <c r="CD40" s="292"/>
      <c r="CE40" s="6"/>
    </row>
    <row r="41" spans="1:83" ht="18" customHeight="1" x14ac:dyDescent="0.2">
      <c r="A41" s="325">
        <v>17</v>
      </c>
      <c r="B41" s="326"/>
      <c r="C41" s="327">
        <f>JOC10_12入力シート!C42</f>
        <v>0</v>
      </c>
      <c r="D41" s="294"/>
      <c r="E41" s="294"/>
      <c r="F41" s="294"/>
      <c r="G41" s="328">
        <f>JOC10_12入力シート!G42</f>
        <v>0</v>
      </c>
      <c r="H41" s="294"/>
      <c r="I41" s="294"/>
      <c r="J41" s="294"/>
      <c r="K41" s="328">
        <f>JOC10_12入力シート!K42</f>
        <v>0</v>
      </c>
      <c r="L41" s="294"/>
      <c r="M41" s="294"/>
      <c r="N41" s="294"/>
      <c r="O41" s="295"/>
      <c r="P41" s="322">
        <f>JOC10_12入力シート!P42</f>
        <v>0</v>
      </c>
      <c r="Q41" s="521"/>
      <c r="R41" s="521"/>
      <c r="S41" s="521"/>
      <c r="T41" s="521"/>
      <c r="U41" s="521"/>
      <c r="V41" s="521"/>
      <c r="W41" s="330">
        <f>JOC10_12入力シート!W42</f>
        <v>0</v>
      </c>
      <c r="X41" s="527"/>
      <c r="Y41" s="527"/>
      <c r="Z41" s="527"/>
      <c r="AA41" s="527"/>
      <c r="AB41" s="527"/>
      <c r="AC41" s="527"/>
      <c r="AD41" s="527"/>
      <c r="AE41" s="528"/>
      <c r="AF41" s="322">
        <f>JOC10_12入力シート!AF42</f>
        <v>0</v>
      </c>
      <c r="AG41" s="521"/>
      <c r="AH41" s="521"/>
      <c r="AI41" s="521"/>
      <c r="AJ41" s="521"/>
      <c r="AK41" s="521"/>
      <c r="AL41" s="521"/>
      <c r="AM41" s="521"/>
      <c r="AN41" s="529"/>
      <c r="AO41" s="333">
        <f>JOC10_12入力シート!AO42</f>
        <v>0</v>
      </c>
      <c r="AP41" s="295"/>
      <c r="AQ41" s="327">
        <f>JOC10_12入力シート!AQ42</f>
        <v>0</v>
      </c>
      <c r="AR41" s="294"/>
      <c r="AS41" s="294"/>
      <c r="AT41" s="328">
        <f>JOC10_12入力シート!AT42</f>
        <v>0</v>
      </c>
      <c r="AU41" s="294"/>
      <c r="AV41" s="328">
        <f>JOC10_12入力シート!AV42</f>
        <v>0</v>
      </c>
      <c r="AW41" s="295"/>
      <c r="AX41" s="333">
        <f>JOC10_12入力シート!AX42</f>
        <v>0</v>
      </c>
      <c r="AY41" s="295"/>
      <c r="AZ41" s="320">
        <f>JOC10_12入力シート!BV42</f>
        <v>0</v>
      </c>
      <c r="BA41" s="321"/>
      <c r="BB41" s="301">
        <f>JOC10_12入力シート!BX42</f>
        <v>0</v>
      </c>
      <c r="BC41" s="301"/>
      <c r="BD41" s="301"/>
      <c r="BE41" s="301"/>
      <c r="BF41" s="301"/>
      <c r="BG41" s="321"/>
      <c r="BH41" s="306">
        <f>JOC10_12入力シート!CD42</f>
        <v>0</v>
      </c>
      <c r="BI41" s="307"/>
      <c r="BJ41" s="306">
        <f>JOC10_12入力シート!CF42</f>
        <v>0</v>
      </c>
      <c r="BK41" s="290"/>
      <c r="BL41" s="290"/>
      <c r="BM41" s="290"/>
      <c r="BN41" s="290"/>
      <c r="BO41" s="290"/>
      <c r="BP41" s="290"/>
      <c r="BQ41" s="290"/>
      <c r="BR41" s="290"/>
      <c r="BS41" s="290"/>
      <c r="BT41" s="290"/>
      <c r="BU41" s="290"/>
      <c r="BV41" s="290"/>
      <c r="BW41" s="290"/>
      <c r="BX41" s="290"/>
      <c r="BY41" s="307"/>
      <c r="BZ41" s="290">
        <f>JOC10_12入力シート!CV42</f>
        <v>0</v>
      </c>
      <c r="CA41" s="291"/>
      <c r="CB41" s="291"/>
      <c r="CC41" s="291"/>
      <c r="CD41" s="292"/>
      <c r="CE41" s="6"/>
    </row>
    <row r="42" spans="1:83" ht="18" customHeight="1" x14ac:dyDescent="0.2">
      <c r="A42" s="325">
        <v>18</v>
      </c>
      <c r="B42" s="326"/>
      <c r="C42" s="327">
        <f>JOC10_12入力シート!C43</f>
        <v>0</v>
      </c>
      <c r="D42" s="294"/>
      <c r="E42" s="294"/>
      <c r="F42" s="294"/>
      <c r="G42" s="328">
        <f>JOC10_12入力シート!G43</f>
        <v>0</v>
      </c>
      <c r="H42" s="294"/>
      <c r="I42" s="294"/>
      <c r="J42" s="294"/>
      <c r="K42" s="328">
        <f>JOC10_12入力シート!K43</f>
        <v>0</v>
      </c>
      <c r="L42" s="294"/>
      <c r="M42" s="294"/>
      <c r="N42" s="294"/>
      <c r="O42" s="295"/>
      <c r="P42" s="322">
        <f>JOC10_12入力シート!P43</f>
        <v>0</v>
      </c>
      <c r="Q42" s="521"/>
      <c r="R42" s="521"/>
      <c r="S42" s="521"/>
      <c r="T42" s="521"/>
      <c r="U42" s="521"/>
      <c r="V42" s="521"/>
      <c r="W42" s="330">
        <f>JOC10_12入力シート!W43</f>
        <v>0</v>
      </c>
      <c r="X42" s="527"/>
      <c r="Y42" s="527"/>
      <c r="Z42" s="527"/>
      <c r="AA42" s="527"/>
      <c r="AB42" s="527"/>
      <c r="AC42" s="527"/>
      <c r="AD42" s="527"/>
      <c r="AE42" s="528"/>
      <c r="AF42" s="322">
        <f>JOC10_12入力シート!AF43</f>
        <v>0</v>
      </c>
      <c r="AG42" s="521"/>
      <c r="AH42" s="521"/>
      <c r="AI42" s="521"/>
      <c r="AJ42" s="521"/>
      <c r="AK42" s="521"/>
      <c r="AL42" s="521"/>
      <c r="AM42" s="521"/>
      <c r="AN42" s="529"/>
      <c r="AO42" s="333">
        <f>JOC10_12入力シート!AO43</f>
        <v>0</v>
      </c>
      <c r="AP42" s="295"/>
      <c r="AQ42" s="327">
        <f>JOC10_12入力シート!AQ43</f>
        <v>0</v>
      </c>
      <c r="AR42" s="294"/>
      <c r="AS42" s="294"/>
      <c r="AT42" s="328">
        <f>JOC10_12入力シート!AT43</f>
        <v>0</v>
      </c>
      <c r="AU42" s="294"/>
      <c r="AV42" s="328">
        <f>JOC10_12入力シート!AV43</f>
        <v>0</v>
      </c>
      <c r="AW42" s="295"/>
      <c r="AX42" s="333">
        <f>JOC10_12入力シート!AX43</f>
        <v>0</v>
      </c>
      <c r="AY42" s="295"/>
      <c r="AZ42" s="320">
        <f>JOC10_12入力シート!BV43</f>
        <v>0</v>
      </c>
      <c r="BA42" s="321"/>
      <c r="BB42" s="301">
        <f>JOC10_12入力シート!BX43</f>
        <v>0</v>
      </c>
      <c r="BC42" s="301"/>
      <c r="BD42" s="301"/>
      <c r="BE42" s="301"/>
      <c r="BF42" s="301"/>
      <c r="BG42" s="321"/>
      <c r="BH42" s="306">
        <f>JOC10_12入力シート!CD43</f>
        <v>0</v>
      </c>
      <c r="BI42" s="307"/>
      <c r="BJ42" s="306">
        <f>JOC10_12入力シート!CF43</f>
        <v>0</v>
      </c>
      <c r="BK42" s="290"/>
      <c r="BL42" s="290"/>
      <c r="BM42" s="290"/>
      <c r="BN42" s="290"/>
      <c r="BO42" s="290"/>
      <c r="BP42" s="290"/>
      <c r="BQ42" s="290"/>
      <c r="BR42" s="290"/>
      <c r="BS42" s="290"/>
      <c r="BT42" s="290"/>
      <c r="BU42" s="290"/>
      <c r="BV42" s="290"/>
      <c r="BW42" s="290"/>
      <c r="BX42" s="290"/>
      <c r="BY42" s="307"/>
      <c r="BZ42" s="290">
        <f>JOC10_12入力シート!CV43</f>
        <v>0</v>
      </c>
      <c r="CA42" s="291"/>
      <c r="CB42" s="291"/>
      <c r="CC42" s="291"/>
      <c r="CD42" s="292"/>
      <c r="CE42" s="6"/>
    </row>
    <row r="43" spans="1:83" ht="18" customHeight="1" x14ac:dyDescent="0.2">
      <c r="A43" s="325">
        <v>19</v>
      </c>
      <c r="B43" s="326"/>
      <c r="C43" s="327">
        <f>JOC10_12入力シート!C44</f>
        <v>0</v>
      </c>
      <c r="D43" s="294"/>
      <c r="E43" s="294"/>
      <c r="F43" s="294"/>
      <c r="G43" s="328">
        <f>JOC10_12入力シート!G44</f>
        <v>0</v>
      </c>
      <c r="H43" s="294"/>
      <c r="I43" s="294"/>
      <c r="J43" s="294"/>
      <c r="K43" s="328">
        <f>JOC10_12入力シート!K44</f>
        <v>0</v>
      </c>
      <c r="L43" s="294"/>
      <c r="M43" s="294"/>
      <c r="N43" s="294"/>
      <c r="O43" s="295"/>
      <c r="P43" s="322">
        <f>JOC10_12入力シート!P44</f>
        <v>0</v>
      </c>
      <c r="Q43" s="521"/>
      <c r="R43" s="521"/>
      <c r="S43" s="521"/>
      <c r="T43" s="521"/>
      <c r="U43" s="521"/>
      <c r="V43" s="521"/>
      <c r="W43" s="330">
        <f>JOC10_12入力シート!W44</f>
        <v>0</v>
      </c>
      <c r="X43" s="527"/>
      <c r="Y43" s="527"/>
      <c r="Z43" s="527"/>
      <c r="AA43" s="527"/>
      <c r="AB43" s="527"/>
      <c r="AC43" s="527"/>
      <c r="AD43" s="527"/>
      <c r="AE43" s="528"/>
      <c r="AF43" s="322">
        <f>JOC10_12入力シート!AF44</f>
        <v>0</v>
      </c>
      <c r="AG43" s="521"/>
      <c r="AH43" s="521"/>
      <c r="AI43" s="521"/>
      <c r="AJ43" s="521"/>
      <c r="AK43" s="521"/>
      <c r="AL43" s="521"/>
      <c r="AM43" s="521"/>
      <c r="AN43" s="529"/>
      <c r="AO43" s="333">
        <f>JOC10_12入力シート!AO44</f>
        <v>0</v>
      </c>
      <c r="AP43" s="295"/>
      <c r="AQ43" s="327">
        <f>JOC10_12入力シート!AQ44</f>
        <v>0</v>
      </c>
      <c r="AR43" s="294"/>
      <c r="AS43" s="294"/>
      <c r="AT43" s="328">
        <f>JOC10_12入力シート!AT44</f>
        <v>0</v>
      </c>
      <c r="AU43" s="294"/>
      <c r="AV43" s="328">
        <f>JOC10_12入力シート!AV44</f>
        <v>0</v>
      </c>
      <c r="AW43" s="295"/>
      <c r="AX43" s="333">
        <f>JOC10_12入力シート!AX44</f>
        <v>0</v>
      </c>
      <c r="AY43" s="295"/>
      <c r="AZ43" s="320">
        <f>JOC10_12入力シート!BV44</f>
        <v>0</v>
      </c>
      <c r="BA43" s="321"/>
      <c r="BB43" s="301">
        <f>JOC10_12入力シート!BX44</f>
        <v>0</v>
      </c>
      <c r="BC43" s="301"/>
      <c r="BD43" s="301"/>
      <c r="BE43" s="301"/>
      <c r="BF43" s="301"/>
      <c r="BG43" s="321"/>
      <c r="BH43" s="306">
        <f>JOC10_12入力シート!CD44</f>
        <v>0</v>
      </c>
      <c r="BI43" s="307"/>
      <c r="BJ43" s="306">
        <f>JOC10_12入力シート!CF44</f>
        <v>0</v>
      </c>
      <c r="BK43" s="290"/>
      <c r="BL43" s="290"/>
      <c r="BM43" s="290"/>
      <c r="BN43" s="290"/>
      <c r="BO43" s="290"/>
      <c r="BP43" s="290"/>
      <c r="BQ43" s="290"/>
      <c r="BR43" s="290"/>
      <c r="BS43" s="290"/>
      <c r="BT43" s="290"/>
      <c r="BU43" s="290"/>
      <c r="BV43" s="290"/>
      <c r="BW43" s="290"/>
      <c r="BX43" s="290"/>
      <c r="BY43" s="307"/>
      <c r="BZ43" s="290">
        <f>JOC10_12入力シート!CV44</f>
        <v>0</v>
      </c>
      <c r="CA43" s="291"/>
      <c r="CB43" s="291"/>
      <c r="CC43" s="291"/>
      <c r="CD43" s="292"/>
      <c r="CE43" s="6"/>
    </row>
    <row r="44" spans="1:83" ht="18" customHeight="1" x14ac:dyDescent="0.2">
      <c r="A44" s="325">
        <v>20</v>
      </c>
      <c r="B44" s="326"/>
      <c r="C44" s="327">
        <f>JOC10_12入力シート!C45</f>
        <v>0</v>
      </c>
      <c r="D44" s="294"/>
      <c r="E44" s="294"/>
      <c r="F44" s="294"/>
      <c r="G44" s="328">
        <f>JOC10_12入力シート!G45</f>
        <v>0</v>
      </c>
      <c r="H44" s="294"/>
      <c r="I44" s="294"/>
      <c r="J44" s="294"/>
      <c r="K44" s="328">
        <f>JOC10_12入力シート!K45</f>
        <v>0</v>
      </c>
      <c r="L44" s="294"/>
      <c r="M44" s="294"/>
      <c r="N44" s="294"/>
      <c r="O44" s="295"/>
      <c r="P44" s="322">
        <f>JOC10_12入力シート!P45</f>
        <v>0</v>
      </c>
      <c r="Q44" s="521"/>
      <c r="R44" s="521"/>
      <c r="S44" s="521"/>
      <c r="T44" s="521"/>
      <c r="U44" s="521"/>
      <c r="V44" s="521"/>
      <c r="W44" s="330">
        <f>JOC10_12入力シート!W45</f>
        <v>0</v>
      </c>
      <c r="X44" s="527"/>
      <c r="Y44" s="527"/>
      <c r="Z44" s="527"/>
      <c r="AA44" s="527"/>
      <c r="AB44" s="527"/>
      <c r="AC44" s="527"/>
      <c r="AD44" s="527"/>
      <c r="AE44" s="528"/>
      <c r="AF44" s="322">
        <f>JOC10_12入力シート!AF45</f>
        <v>0</v>
      </c>
      <c r="AG44" s="521"/>
      <c r="AH44" s="521"/>
      <c r="AI44" s="521"/>
      <c r="AJ44" s="521"/>
      <c r="AK44" s="521"/>
      <c r="AL44" s="521"/>
      <c r="AM44" s="521"/>
      <c r="AN44" s="529"/>
      <c r="AO44" s="333">
        <f>JOC10_12入力シート!AO45</f>
        <v>0</v>
      </c>
      <c r="AP44" s="295"/>
      <c r="AQ44" s="327">
        <f>JOC10_12入力シート!AQ45</f>
        <v>0</v>
      </c>
      <c r="AR44" s="294"/>
      <c r="AS44" s="294"/>
      <c r="AT44" s="328">
        <f>JOC10_12入力シート!AT45</f>
        <v>0</v>
      </c>
      <c r="AU44" s="294"/>
      <c r="AV44" s="328">
        <f>JOC10_12入力シート!AV45</f>
        <v>0</v>
      </c>
      <c r="AW44" s="295"/>
      <c r="AX44" s="333">
        <f>JOC10_12入力シート!AX45</f>
        <v>0</v>
      </c>
      <c r="AY44" s="295"/>
      <c r="AZ44" s="320">
        <f>JOC10_12入力シート!BV45</f>
        <v>0</v>
      </c>
      <c r="BA44" s="321"/>
      <c r="BB44" s="301">
        <f>JOC10_12入力シート!BX45</f>
        <v>0</v>
      </c>
      <c r="BC44" s="301"/>
      <c r="BD44" s="301"/>
      <c r="BE44" s="301"/>
      <c r="BF44" s="301"/>
      <c r="BG44" s="321"/>
      <c r="BH44" s="306">
        <f>JOC10_12入力シート!CD45</f>
        <v>0</v>
      </c>
      <c r="BI44" s="307"/>
      <c r="BJ44" s="306">
        <f>JOC10_12入力シート!CF45</f>
        <v>0</v>
      </c>
      <c r="BK44" s="290"/>
      <c r="BL44" s="290"/>
      <c r="BM44" s="290"/>
      <c r="BN44" s="290"/>
      <c r="BO44" s="290"/>
      <c r="BP44" s="290"/>
      <c r="BQ44" s="290"/>
      <c r="BR44" s="290"/>
      <c r="BS44" s="290"/>
      <c r="BT44" s="290"/>
      <c r="BU44" s="290"/>
      <c r="BV44" s="290"/>
      <c r="BW44" s="290"/>
      <c r="BX44" s="290"/>
      <c r="BY44" s="307"/>
      <c r="BZ44" s="290">
        <f>JOC10_12入力シート!CV45</f>
        <v>0</v>
      </c>
      <c r="CA44" s="291"/>
      <c r="CB44" s="291"/>
      <c r="CC44" s="291"/>
      <c r="CD44" s="292"/>
      <c r="CE44" s="6"/>
    </row>
    <row r="45" spans="1:83" ht="18" customHeight="1" x14ac:dyDescent="0.2">
      <c r="A45" s="325">
        <v>21</v>
      </c>
      <c r="B45" s="326"/>
      <c r="C45" s="327">
        <f>JOC10_12入力シート!C46</f>
        <v>0</v>
      </c>
      <c r="D45" s="294"/>
      <c r="E45" s="294"/>
      <c r="F45" s="294"/>
      <c r="G45" s="328">
        <f>JOC10_12入力シート!G46</f>
        <v>0</v>
      </c>
      <c r="H45" s="294"/>
      <c r="I45" s="294"/>
      <c r="J45" s="294"/>
      <c r="K45" s="328">
        <f>JOC10_12入力シート!K46</f>
        <v>0</v>
      </c>
      <c r="L45" s="294"/>
      <c r="M45" s="294"/>
      <c r="N45" s="294"/>
      <c r="O45" s="295"/>
      <c r="P45" s="322">
        <f>JOC10_12入力シート!P46</f>
        <v>0</v>
      </c>
      <c r="Q45" s="521"/>
      <c r="R45" s="521"/>
      <c r="S45" s="521"/>
      <c r="T45" s="521"/>
      <c r="U45" s="521"/>
      <c r="V45" s="521"/>
      <c r="W45" s="330">
        <f>JOC10_12入力シート!W46</f>
        <v>0</v>
      </c>
      <c r="X45" s="527"/>
      <c r="Y45" s="527"/>
      <c r="Z45" s="527"/>
      <c r="AA45" s="527"/>
      <c r="AB45" s="527"/>
      <c r="AC45" s="527"/>
      <c r="AD45" s="527"/>
      <c r="AE45" s="528"/>
      <c r="AF45" s="322">
        <f>JOC10_12入力シート!AF46</f>
        <v>0</v>
      </c>
      <c r="AG45" s="521"/>
      <c r="AH45" s="521"/>
      <c r="AI45" s="521"/>
      <c r="AJ45" s="521"/>
      <c r="AK45" s="521"/>
      <c r="AL45" s="521"/>
      <c r="AM45" s="521"/>
      <c r="AN45" s="529"/>
      <c r="AO45" s="333">
        <f>JOC10_12入力シート!AO46</f>
        <v>0</v>
      </c>
      <c r="AP45" s="295"/>
      <c r="AQ45" s="327">
        <f>JOC10_12入力シート!AQ46</f>
        <v>0</v>
      </c>
      <c r="AR45" s="294"/>
      <c r="AS45" s="294"/>
      <c r="AT45" s="328">
        <f>JOC10_12入力シート!AT46</f>
        <v>0</v>
      </c>
      <c r="AU45" s="294"/>
      <c r="AV45" s="328">
        <f>JOC10_12入力シート!AV46</f>
        <v>0</v>
      </c>
      <c r="AW45" s="295"/>
      <c r="AX45" s="333">
        <f>JOC10_12入力シート!AX46</f>
        <v>0</v>
      </c>
      <c r="AY45" s="295"/>
      <c r="AZ45" s="320">
        <f>JOC10_12入力シート!BV46</f>
        <v>0</v>
      </c>
      <c r="BA45" s="321"/>
      <c r="BB45" s="301">
        <f>JOC10_12入力シート!BX46</f>
        <v>0</v>
      </c>
      <c r="BC45" s="301"/>
      <c r="BD45" s="301"/>
      <c r="BE45" s="301"/>
      <c r="BF45" s="301"/>
      <c r="BG45" s="321"/>
      <c r="BH45" s="306">
        <f>JOC10_12入力シート!CD46</f>
        <v>0</v>
      </c>
      <c r="BI45" s="307"/>
      <c r="BJ45" s="306">
        <f>JOC10_12入力シート!CF46</f>
        <v>0</v>
      </c>
      <c r="BK45" s="290"/>
      <c r="BL45" s="290"/>
      <c r="BM45" s="290"/>
      <c r="BN45" s="290"/>
      <c r="BO45" s="290"/>
      <c r="BP45" s="290"/>
      <c r="BQ45" s="290"/>
      <c r="BR45" s="290"/>
      <c r="BS45" s="290"/>
      <c r="BT45" s="290"/>
      <c r="BU45" s="290"/>
      <c r="BV45" s="290"/>
      <c r="BW45" s="290"/>
      <c r="BX45" s="290"/>
      <c r="BY45" s="307"/>
      <c r="BZ45" s="290">
        <f>JOC10_12入力シート!CV46</f>
        <v>0</v>
      </c>
      <c r="CA45" s="291"/>
      <c r="CB45" s="291"/>
      <c r="CC45" s="291"/>
      <c r="CD45" s="292"/>
      <c r="CE45" s="6"/>
    </row>
    <row r="46" spans="1:83" ht="18" customHeight="1" x14ac:dyDescent="0.2">
      <c r="A46" s="325">
        <v>22</v>
      </c>
      <c r="B46" s="326"/>
      <c r="C46" s="327">
        <f>JOC10_12入力シート!C47</f>
        <v>0</v>
      </c>
      <c r="D46" s="294"/>
      <c r="E46" s="294"/>
      <c r="F46" s="294"/>
      <c r="G46" s="328">
        <f>JOC10_12入力シート!G47</f>
        <v>0</v>
      </c>
      <c r="H46" s="294"/>
      <c r="I46" s="294"/>
      <c r="J46" s="294"/>
      <c r="K46" s="328">
        <f>JOC10_12入力シート!K47</f>
        <v>0</v>
      </c>
      <c r="L46" s="294"/>
      <c r="M46" s="294"/>
      <c r="N46" s="294"/>
      <c r="O46" s="295"/>
      <c r="P46" s="322">
        <f>JOC10_12入力シート!P47</f>
        <v>0</v>
      </c>
      <c r="Q46" s="521"/>
      <c r="R46" s="521"/>
      <c r="S46" s="521"/>
      <c r="T46" s="521"/>
      <c r="U46" s="521"/>
      <c r="V46" s="521"/>
      <c r="W46" s="330">
        <f>JOC10_12入力シート!W47</f>
        <v>0</v>
      </c>
      <c r="X46" s="527"/>
      <c r="Y46" s="527"/>
      <c r="Z46" s="527"/>
      <c r="AA46" s="527"/>
      <c r="AB46" s="527"/>
      <c r="AC46" s="527"/>
      <c r="AD46" s="527"/>
      <c r="AE46" s="528"/>
      <c r="AF46" s="322">
        <f>JOC10_12入力シート!AF47</f>
        <v>0</v>
      </c>
      <c r="AG46" s="521"/>
      <c r="AH46" s="521"/>
      <c r="AI46" s="521"/>
      <c r="AJ46" s="521"/>
      <c r="AK46" s="521"/>
      <c r="AL46" s="521"/>
      <c r="AM46" s="521"/>
      <c r="AN46" s="529"/>
      <c r="AO46" s="333">
        <f>JOC10_12入力シート!AO47</f>
        <v>0</v>
      </c>
      <c r="AP46" s="295"/>
      <c r="AQ46" s="327">
        <f>JOC10_12入力シート!AQ47</f>
        <v>0</v>
      </c>
      <c r="AR46" s="294"/>
      <c r="AS46" s="294"/>
      <c r="AT46" s="328">
        <f>JOC10_12入力シート!AT47</f>
        <v>0</v>
      </c>
      <c r="AU46" s="294"/>
      <c r="AV46" s="328">
        <f>JOC10_12入力シート!AV47</f>
        <v>0</v>
      </c>
      <c r="AW46" s="295"/>
      <c r="AX46" s="333">
        <f>JOC10_12入力シート!AX47</f>
        <v>0</v>
      </c>
      <c r="AY46" s="295"/>
      <c r="AZ46" s="320">
        <f>JOC10_12入力シート!BV47</f>
        <v>0</v>
      </c>
      <c r="BA46" s="321"/>
      <c r="BB46" s="301">
        <f>JOC10_12入力シート!BX47</f>
        <v>0</v>
      </c>
      <c r="BC46" s="301"/>
      <c r="BD46" s="301"/>
      <c r="BE46" s="301"/>
      <c r="BF46" s="301"/>
      <c r="BG46" s="321"/>
      <c r="BH46" s="306">
        <f>JOC10_12入力シート!CD47</f>
        <v>0</v>
      </c>
      <c r="BI46" s="307"/>
      <c r="BJ46" s="306">
        <f>JOC10_12入力シート!CF47</f>
        <v>0</v>
      </c>
      <c r="BK46" s="290"/>
      <c r="BL46" s="290"/>
      <c r="BM46" s="290"/>
      <c r="BN46" s="290"/>
      <c r="BO46" s="290"/>
      <c r="BP46" s="290"/>
      <c r="BQ46" s="290"/>
      <c r="BR46" s="290"/>
      <c r="BS46" s="290"/>
      <c r="BT46" s="290"/>
      <c r="BU46" s="290"/>
      <c r="BV46" s="290"/>
      <c r="BW46" s="290"/>
      <c r="BX46" s="290"/>
      <c r="BY46" s="307"/>
      <c r="BZ46" s="290">
        <f>JOC10_12入力シート!CV47</f>
        <v>0</v>
      </c>
      <c r="CA46" s="291"/>
      <c r="CB46" s="291"/>
      <c r="CC46" s="291"/>
      <c r="CD46" s="292"/>
      <c r="CE46" s="6"/>
    </row>
    <row r="47" spans="1:83" ht="18" customHeight="1" x14ac:dyDescent="0.2">
      <c r="A47" s="325">
        <v>23</v>
      </c>
      <c r="B47" s="326"/>
      <c r="C47" s="327">
        <f>JOC10_12入力シート!C48</f>
        <v>0</v>
      </c>
      <c r="D47" s="294"/>
      <c r="E47" s="294"/>
      <c r="F47" s="294"/>
      <c r="G47" s="328">
        <f>JOC10_12入力シート!G48</f>
        <v>0</v>
      </c>
      <c r="H47" s="294"/>
      <c r="I47" s="294"/>
      <c r="J47" s="294"/>
      <c r="K47" s="328">
        <f>JOC10_12入力シート!K48</f>
        <v>0</v>
      </c>
      <c r="L47" s="294"/>
      <c r="M47" s="294"/>
      <c r="N47" s="294"/>
      <c r="O47" s="295"/>
      <c r="P47" s="322">
        <f>JOC10_12入力シート!P48</f>
        <v>0</v>
      </c>
      <c r="Q47" s="521"/>
      <c r="R47" s="521"/>
      <c r="S47" s="521"/>
      <c r="T47" s="521"/>
      <c r="U47" s="521"/>
      <c r="V47" s="521"/>
      <c r="W47" s="330">
        <f>JOC10_12入力シート!W48</f>
        <v>0</v>
      </c>
      <c r="X47" s="527"/>
      <c r="Y47" s="527"/>
      <c r="Z47" s="527"/>
      <c r="AA47" s="527"/>
      <c r="AB47" s="527"/>
      <c r="AC47" s="527"/>
      <c r="AD47" s="527"/>
      <c r="AE47" s="528"/>
      <c r="AF47" s="322">
        <f>JOC10_12入力シート!AF48</f>
        <v>0</v>
      </c>
      <c r="AG47" s="521"/>
      <c r="AH47" s="521"/>
      <c r="AI47" s="521"/>
      <c r="AJ47" s="521"/>
      <c r="AK47" s="521"/>
      <c r="AL47" s="521"/>
      <c r="AM47" s="521"/>
      <c r="AN47" s="529"/>
      <c r="AO47" s="333">
        <f>JOC10_12入力シート!AO48</f>
        <v>0</v>
      </c>
      <c r="AP47" s="295"/>
      <c r="AQ47" s="327">
        <f>JOC10_12入力シート!AQ48</f>
        <v>0</v>
      </c>
      <c r="AR47" s="294"/>
      <c r="AS47" s="294"/>
      <c r="AT47" s="328">
        <f>JOC10_12入力シート!AT48</f>
        <v>0</v>
      </c>
      <c r="AU47" s="294"/>
      <c r="AV47" s="328">
        <f>JOC10_12入力シート!AV48</f>
        <v>0</v>
      </c>
      <c r="AW47" s="295"/>
      <c r="AX47" s="333">
        <f>JOC10_12入力シート!AX48</f>
        <v>0</v>
      </c>
      <c r="AY47" s="295"/>
      <c r="AZ47" s="320">
        <f>JOC10_12入力シート!BV48</f>
        <v>0</v>
      </c>
      <c r="BA47" s="321"/>
      <c r="BB47" s="301">
        <f>JOC10_12入力シート!BX48</f>
        <v>0</v>
      </c>
      <c r="BC47" s="301"/>
      <c r="BD47" s="301"/>
      <c r="BE47" s="301"/>
      <c r="BF47" s="301"/>
      <c r="BG47" s="321"/>
      <c r="BH47" s="306">
        <f>JOC10_12入力シート!CD48</f>
        <v>0</v>
      </c>
      <c r="BI47" s="307"/>
      <c r="BJ47" s="306">
        <f>JOC10_12入力シート!CF48</f>
        <v>0</v>
      </c>
      <c r="BK47" s="290"/>
      <c r="BL47" s="290"/>
      <c r="BM47" s="290"/>
      <c r="BN47" s="290"/>
      <c r="BO47" s="290"/>
      <c r="BP47" s="290"/>
      <c r="BQ47" s="290"/>
      <c r="BR47" s="290"/>
      <c r="BS47" s="290"/>
      <c r="BT47" s="290"/>
      <c r="BU47" s="290"/>
      <c r="BV47" s="290"/>
      <c r="BW47" s="290"/>
      <c r="BX47" s="290"/>
      <c r="BY47" s="307"/>
      <c r="BZ47" s="290">
        <f>JOC10_12入力シート!CV48</f>
        <v>0</v>
      </c>
      <c r="CA47" s="291"/>
      <c r="CB47" s="291"/>
      <c r="CC47" s="291"/>
      <c r="CD47" s="292"/>
      <c r="CE47" s="6"/>
    </row>
    <row r="48" spans="1:83" ht="18" customHeight="1" x14ac:dyDescent="0.2">
      <c r="A48" s="325">
        <v>24</v>
      </c>
      <c r="B48" s="326"/>
      <c r="C48" s="327">
        <f>JOC10_12入力シート!C49</f>
        <v>0</v>
      </c>
      <c r="D48" s="294"/>
      <c r="E48" s="294"/>
      <c r="F48" s="294"/>
      <c r="G48" s="328">
        <f>JOC10_12入力シート!G49</f>
        <v>0</v>
      </c>
      <c r="H48" s="294"/>
      <c r="I48" s="294"/>
      <c r="J48" s="294"/>
      <c r="K48" s="328">
        <f>JOC10_12入力シート!K49</f>
        <v>0</v>
      </c>
      <c r="L48" s="294"/>
      <c r="M48" s="294"/>
      <c r="N48" s="294"/>
      <c r="O48" s="295"/>
      <c r="P48" s="322">
        <f>JOC10_12入力シート!P49</f>
        <v>0</v>
      </c>
      <c r="Q48" s="521"/>
      <c r="R48" s="521"/>
      <c r="S48" s="521"/>
      <c r="T48" s="521"/>
      <c r="U48" s="521"/>
      <c r="V48" s="521"/>
      <c r="W48" s="330">
        <f>JOC10_12入力シート!W49</f>
        <v>0</v>
      </c>
      <c r="X48" s="527"/>
      <c r="Y48" s="527"/>
      <c r="Z48" s="527"/>
      <c r="AA48" s="527"/>
      <c r="AB48" s="527"/>
      <c r="AC48" s="527"/>
      <c r="AD48" s="527"/>
      <c r="AE48" s="528"/>
      <c r="AF48" s="322">
        <f>JOC10_12入力シート!AF49</f>
        <v>0</v>
      </c>
      <c r="AG48" s="521"/>
      <c r="AH48" s="521"/>
      <c r="AI48" s="521"/>
      <c r="AJ48" s="521"/>
      <c r="AK48" s="521"/>
      <c r="AL48" s="521"/>
      <c r="AM48" s="521"/>
      <c r="AN48" s="529"/>
      <c r="AO48" s="333">
        <f>JOC10_12入力シート!AO49</f>
        <v>0</v>
      </c>
      <c r="AP48" s="295"/>
      <c r="AQ48" s="327">
        <f>JOC10_12入力シート!AQ49</f>
        <v>0</v>
      </c>
      <c r="AR48" s="294"/>
      <c r="AS48" s="294"/>
      <c r="AT48" s="328">
        <f>JOC10_12入力シート!AT49</f>
        <v>0</v>
      </c>
      <c r="AU48" s="294"/>
      <c r="AV48" s="328">
        <f>JOC10_12入力シート!AV49</f>
        <v>0</v>
      </c>
      <c r="AW48" s="295"/>
      <c r="AX48" s="333">
        <f>JOC10_12入力シート!AX49</f>
        <v>0</v>
      </c>
      <c r="AY48" s="295"/>
      <c r="AZ48" s="320">
        <f>JOC10_12入力シート!BV49</f>
        <v>0</v>
      </c>
      <c r="BA48" s="321"/>
      <c r="BB48" s="301">
        <f>JOC10_12入力シート!BX49</f>
        <v>0</v>
      </c>
      <c r="BC48" s="301"/>
      <c r="BD48" s="301"/>
      <c r="BE48" s="301"/>
      <c r="BF48" s="301"/>
      <c r="BG48" s="321"/>
      <c r="BH48" s="306">
        <f>JOC10_12入力シート!CD49</f>
        <v>0</v>
      </c>
      <c r="BI48" s="307"/>
      <c r="BJ48" s="306">
        <f>JOC10_12入力シート!CF49</f>
        <v>0</v>
      </c>
      <c r="BK48" s="290"/>
      <c r="BL48" s="290"/>
      <c r="BM48" s="290"/>
      <c r="BN48" s="290"/>
      <c r="BO48" s="290"/>
      <c r="BP48" s="290"/>
      <c r="BQ48" s="290"/>
      <c r="BR48" s="290"/>
      <c r="BS48" s="290"/>
      <c r="BT48" s="290"/>
      <c r="BU48" s="290"/>
      <c r="BV48" s="290"/>
      <c r="BW48" s="290"/>
      <c r="BX48" s="290"/>
      <c r="BY48" s="307"/>
      <c r="BZ48" s="290">
        <f>JOC10_12入力シート!CV49</f>
        <v>0</v>
      </c>
      <c r="CA48" s="291"/>
      <c r="CB48" s="291"/>
      <c r="CC48" s="291"/>
      <c r="CD48" s="292"/>
      <c r="CE48" s="6"/>
    </row>
    <row r="49" spans="1:83" ht="18" customHeight="1" x14ac:dyDescent="0.2">
      <c r="A49" s="325">
        <v>25</v>
      </c>
      <c r="B49" s="326"/>
      <c r="C49" s="327">
        <f>JOC10_12入力シート!C50</f>
        <v>0</v>
      </c>
      <c r="D49" s="294"/>
      <c r="E49" s="294"/>
      <c r="F49" s="294"/>
      <c r="G49" s="328">
        <f>JOC10_12入力シート!G50</f>
        <v>0</v>
      </c>
      <c r="H49" s="294"/>
      <c r="I49" s="294"/>
      <c r="J49" s="294"/>
      <c r="K49" s="328">
        <f>JOC10_12入力シート!K50</f>
        <v>0</v>
      </c>
      <c r="L49" s="294"/>
      <c r="M49" s="294"/>
      <c r="N49" s="294"/>
      <c r="O49" s="295"/>
      <c r="P49" s="322">
        <f>JOC10_12入力シート!P50</f>
        <v>0</v>
      </c>
      <c r="Q49" s="521"/>
      <c r="R49" s="521"/>
      <c r="S49" s="521"/>
      <c r="T49" s="521"/>
      <c r="U49" s="521"/>
      <c r="V49" s="521"/>
      <c r="W49" s="330">
        <f>JOC10_12入力シート!W50</f>
        <v>0</v>
      </c>
      <c r="X49" s="527"/>
      <c r="Y49" s="527"/>
      <c r="Z49" s="527"/>
      <c r="AA49" s="527"/>
      <c r="AB49" s="527"/>
      <c r="AC49" s="527"/>
      <c r="AD49" s="527"/>
      <c r="AE49" s="528"/>
      <c r="AF49" s="322">
        <f>JOC10_12入力シート!AF50</f>
        <v>0</v>
      </c>
      <c r="AG49" s="521"/>
      <c r="AH49" s="521"/>
      <c r="AI49" s="521"/>
      <c r="AJ49" s="521"/>
      <c r="AK49" s="521"/>
      <c r="AL49" s="521"/>
      <c r="AM49" s="521"/>
      <c r="AN49" s="529"/>
      <c r="AO49" s="333">
        <f>JOC10_12入力シート!AO50</f>
        <v>0</v>
      </c>
      <c r="AP49" s="295"/>
      <c r="AQ49" s="327">
        <f>JOC10_12入力シート!AQ50</f>
        <v>0</v>
      </c>
      <c r="AR49" s="294"/>
      <c r="AS49" s="294"/>
      <c r="AT49" s="328">
        <f>JOC10_12入力シート!AT50</f>
        <v>0</v>
      </c>
      <c r="AU49" s="294"/>
      <c r="AV49" s="328">
        <f>JOC10_12入力シート!AV50</f>
        <v>0</v>
      </c>
      <c r="AW49" s="295"/>
      <c r="AX49" s="333">
        <f>JOC10_12入力シート!AX50</f>
        <v>0</v>
      </c>
      <c r="AY49" s="295"/>
      <c r="AZ49" s="320">
        <f>JOC10_12入力シート!BV50</f>
        <v>0</v>
      </c>
      <c r="BA49" s="321"/>
      <c r="BB49" s="301">
        <f>JOC10_12入力シート!BX50</f>
        <v>0</v>
      </c>
      <c r="BC49" s="301"/>
      <c r="BD49" s="301"/>
      <c r="BE49" s="301"/>
      <c r="BF49" s="301"/>
      <c r="BG49" s="321"/>
      <c r="BH49" s="306">
        <f>JOC10_12入力シート!CD50</f>
        <v>0</v>
      </c>
      <c r="BI49" s="307"/>
      <c r="BJ49" s="306">
        <f>JOC10_12入力シート!CF50</f>
        <v>0</v>
      </c>
      <c r="BK49" s="290"/>
      <c r="BL49" s="290"/>
      <c r="BM49" s="290"/>
      <c r="BN49" s="290"/>
      <c r="BO49" s="290"/>
      <c r="BP49" s="290"/>
      <c r="BQ49" s="290"/>
      <c r="BR49" s="290"/>
      <c r="BS49" s="290"/>
      <c r="BT49" s="290"/>
      <c r="BU49" s="290"/>
      <c r="BV49" s="290"/>
      <c r="BW49" s="290"/>
      <c r="BX49" s="290"/>
      <c r="BY49" s="307"/>
      <c r="BZ49" s="290">
        <f>JOC10_12入力シート!CV50</f>
        <v>0</v>
      </c>
      <c r="CA49" s="291"/>
      <c r="CB49" s="291"/>
      <c r="CC49" s="291"/>
      <c r="CD49" s="292"/>
      <c r="CE49" s="6"/>
    </row>
    <row r="50" spans="1:83" ht="18" customHeight="1" x14ac:dyDescent="0.2">
      <c r="A50" s="325">
        <v>26</v>
      </c>
      <c r="B50" s="326"/>
      <c r="C50" s="327">
        <f>JOC10_12入力シート!C51</f>
        <v>0</v>
      </c>
      <c r="D50" s="294"/>
      <c r="E50" s="294"/>
      <c r="F50" s="294"/>
      <c r="G50" s="328">
        <f>JOC10_12入力シート!G51</f>
        <v>0</v>
      </c>
      <c r="H50" s="294"/>
      <c r="I50" s="294"/>
      <c r="J50" s="294"/>
      <c r="K50" s="328">
        <f>JOC10_12入力シート!K51</f>
        <v>0</v>
      </c>
      <c r="L50" s="294"/>
      <c r="M50" s="294"/>
      <c r="N50" s="294"/>
      <c r="O50" s="295"/>
      <c r="P50" s="322">
        <f>JOC10_12入力シート!P51</f>
        <v>0</v>
      </c>
      <c r="Q50" s="521"/>
      <c r="R50" s="521"/>
      <c r="S50" s="521"/>
      <c r="T50" s="521"/>
      <c r="U50" s="521"/>
      <c r="V50" s="521"/>
      <c r="W50" s="330">
        <f>JOC10_12入力シート!W51</f>
        <v>0</v>
      </c>
      <c r="X50" s="527"/>
      <c r="Y50" s="527"/>
      <c r="Z50" s="527"/>
      <c r="AA50" s="527"/>
      <c r="AB50" s="527"/>
      <c r="AC50" s="527"/>
      <c r="AD50" s="527"/>
      <c r="AE50" s="528"/>
      <c r="AF50" s="322">
        <f>JOC10_12入力シート!AF51</f>
        <v>0</v>
      </c>
      <c r="AG50" s="521"/>
      <c r="AH50" s="521"/>
      <c r="AI50" s="521"/>
      <c r="AJ50" s="521"/>
      <c r="AK50" s="521"/>
      <c r="AL50" s="521"/>
      <c r="AM50" s="521"/>
      <c r="AN50" s="529"/>
      <c r="AO50" s="333">
        <f>JOC10_12入力シート!AO51</f>
        <v>0</v>
      </c>
      <c r="AP50" s="295"/>
      <c r="AQ50" s="327">
        <f>JOC10_12入力シート!AQ51</f>
        <v>0</v>
      </c>
      <c r="AR50" s="294"/>
      <c r="AS50" s="294"/>
      <c r="AT50" s="328">
        <f>JOC10_12入力シート!AT51</f>
        <v>0</v>
      </c>
      <c r="AU50" s="294"/>
      <c r="AV50" s="328">
        <f>JOC10_12入力シート!AV51</f>
        <v>0</v>
      </c>
      <c r="AW50" s="295"/>
      <c r="AX50" s="333">
        <f>JOC10_12入力シート!AX51</f>
        <v>0</v>
      </c>
      <c r="AY50" s="295"/>
      <c r="AZ50" s="320">
        <f>JOC10_12入力シート!BV51</f>
        <v>0</v>
      </c>
      <c r="BA50" s="321"/>
      <c r="BB50" s="301">
        <f>JOC10_12入力シート!BX51</f>
        <v>0</v>
      </c>
      <c r="BC50" s="301"/>
      <c r="BD50" s="301"/>
      <c r="BE50" s="301"/>
      <c r="BF50" s="301"/>
      <c r="BG50" s="321"/>
      <c r="BH50" s="306">
        <f>JOC10_12入力シート!CD51</f>
        <v>0</v>
      </c>
      <c r="BI50" s="307"/>
      <c r="BJ50" s="306">
        <f>JOC10_12入力シート!CF51</f>
        <v>0</v>
      </c>
      <c r="BK50" s="290"/>
      <c r="BL50" s="290"/>
      <c r="BM50" s="290"/>
      <c r="BN50" s="290"/>
      <c r="BO50" s="290"/>
      <c r="BP50" s="290"/>
      <c r="BQ50" s="290"/>
      <c r="BR50" s="290"/>
      <c r="BS50" s="290"/>
      <c r="BT50" s="290"/>
      <c r="BU50" s="290"/>
      <c r="BV50" s="290"/>
      <c r="BW50" s="290"/>
      <c r="BX50" s="290"/>
      <c r="BY50" s="307"/>
      <c r="BZ50" s="290">
        <f>JOC10_12入力シート!CV51</f>
        <v>0</v>
      </c>
      <c r="CA50" s="291"/>
      <c r="CB50" s="291"/>
      <c r="CC50" s="291"/>
      <c r="CD50" s="292"/>
      <c r="CE50" s="6"/>
    </row>
    <row r="51" spans="1:83" ht="18" customHeight="1" x14ac:dyDescent="0.2">
      <c r="A51" s="325">
        <v>27</v>
      </c>
      <c r="B51" s="326"/>
      <c r="C51" s="327">
        <f>JOC10_12入力シート!C52</f>
        <v>0</v>
      </c>
      <c r="D51" s="294"/>
      <c r="E51" s="294"/>
      <c r="F51" s="294"/>
      <c r="G51" s="328">
        <f>JOC10_12入力シート!G52</f>
        <v>0</v>
      </c>
      <c r="H51" s="294"/>
      <c r="I51" s="294"/>
      <c r="J51" s="294"/>
      <c r="K51" s="328">
        <f>JOC10_12入力シート!K52</f>
        <v>0</v>
      </c>
      <c r="L51" s="294"/>
      <c r="M51" s="294"/>
      <c r="N51" s="294"/>
      <c r="O51" s="295"/>
      <c r="P51" s="322">
        <f>JOC10_12入力シート!P52</f>
        <v>0</v>
      </c>
      <c r="Q51" s="521"/>
      <c r="R51" s="521"/>
      <c r="S51" s="521"/>
      <c r="T51" s="521"/>
      <c r="U51" s="521"/>
      <c r="V51" s="521"/>
      <c r="W51" s="330">
        <f>JOC10_12入力シート!W52</f>
        <v>0</v>
      </c>
      <c r="X51" s="527"/>
      <c r="Y51" s="527"/>
      <c r="Z51" s="527"/>
      <c r="AA51" s="527"/>
      <c r="AB51" s="527"/>
      <c r="AC51" s="527"/>
      <c r="AD51" s="527"/>
      <c r="AE51" s="528"/>
      <c r="AF51" s="322">
        <f>JOC10_12入力シート!AF52</f>
        <v>0</v>
      </c>
      <c r="AG51" s="521"/>
      <c r="AH51" s="521"/>
      <c r="AI51" s="521"/>
      <c r="AJ51" s="521"/>
      <c r="AK51" s="521"/>
      <c r="AL51" s="521"/>
      <c r="AM51" s="521"/>
      <c r="AN51" s="529"/>
      <c r="AO51" s="333">
        <f>JOC10_12入力シート!AO52</f>
        <v>0</v>
      </c>
      <c r="AP51" s="295"/>
      <c r="AQ51" s="327">
        <f>JOC10_12入力シート!AQ52</f>
        <v>0</v>
      </c>
      <c r="AR51" s="294"/>
      <c r="AS51" s="294"/>
      <c r="AT51" s="328">
        <f>JOC10_12入力シート!AT52</f>
        <v>0</v>
      </c>
      <c r="AU51" s="294"/>
      <c r="AV51" s="328">
        <f>JOC10_12入力シート!AV52</f>
        <v>0</v>
      </c>
      <c r="AW51" s="295"/>
      <c r="AX51" s="333">
        <f>JOC10_12入力シート!AX52</f>
        <v>0</v>
      </c>
      <c r="AY51" s="295"/>
      <c r="AZ51" s="320">
        <f>JOC10_12入力シート!BV52</f>
        <v>0</v>
      </c>
      <c r="BA51" s="321"/>
      <c r="BB51" s="301">
        <f>JOC10_12入力シート!BX52</f>
        <v>0</v>
      </c>
      <c r="BC51" s="301"/>
      <c r="BD51" s="301"/>
      <c r="BE51" s="301"/>
      <c r="BF51" s="301"/>
      <c r="BG51" s="321"/>
      <c r="BH51" s="306">
        <f>JOC10_12入力シート!CD52</f>
        <v>0</v>
      </c>
      <c r="BI51" s="307"/>
      <c r="BJ51" s="306">
        <f>JOC10_12入力シート!CF52</f>
        <v>0</v>
      </c>
      <c r="BK51" s="290"/>
      <c r="BL51" s="290"/>
      <c r="BM51" s="290"/>
      <c r="BN51" s="290"/>
      <c r="BO51" s="290"/>
      <c r="BP51" s="290"/>
      <c r="BQ51" s="290"/>
      <c r="BR51" s="290"/>
      <c r="BS51" s="290"/>
      <c r="BT51" s="290"/>
      <c r="BU51" s="290"/>
      <c r="BV51" s="290"/>
      <c r="BW51" s="290"/>
      <c r="BX51" s="290"/>
      <c r="BY51" s="307"/>
      <c r="BZ51" s="290">
        <f>JOC10_12入力シート!CV52</f>
        <v>0</v>
      </c>
      <c r="CA51" s="291"/>
      <c r="CB51" s="291"/>
      <c r="CC51" s="291"/>
      <c r="CD51" s="292"/>
      <c r="CE51" s="6"/>
    </row>
    <row r="52" spans="1:83" ht="18" customHeight="1" x14ac:dyDescent="0.2">
      <c r="A52" s="325">
        <v>28</v>
      </c>
      <c r="B52" s="326"/>
      <c r="C52" s="327">
        <f>JOC10_12入力シート!C53</f>
        <v>0</v>
      </c>
      <c r="D52" s="294"/>
      <c r="E52" s="294"/>
      <c r="F52" s="294"/>
      <c r="G52" s="328">
        <f>JOC10_12入力シート!G53</f>
        <v>0</v>
      </c>
      <c r="H52" s="294"/>
      <c r="I52" s="294"/>
      <c r="J52" s="294"/>
      <c r="K52" s="328">
        <f>JOC10_12入力シート!K53</f>
        <v>0</v>
      </c>
      <c r="L52" s="294"/>
      <c r="M52" s="294"/>
      <c r="N52" s="294"/>
      <c r="O52" s="295"/>
      <c r="P52" s="322">
        <f>JOC10_12入力シート!P53</f>
        <v>0</v>
      </c>
      <c r="Q52" s="521"/>
      <c r="R52" s="521"/>
      <c r="S52" s="521"/>
      <c r="T52" s="521"/>
      <c r="U52" s="521"/>
      <c r="V52" s="521"/>
      <c r="W52" s="330">
        <f>JOC10_12入力シート!W53</f>
        <v>0</v>
      </c>
      <c r="X52" s="527"/>
      <c r="Y52" s="527"/>
      <c r="Z52" s="527"/>
      <c r="AA52" s="527"/>
      <c r="AB52" s="527"/>
      <c r="AC52" s="527"/>
      <c r="AD52" s="527"/>
      <c r="AE52" s="528"/>
      <c r="AF52" s="322">
        <f>JOC10_12入力シート!AF53</f>
        <v>0</v>
      </c>
      <c r="AG52" s="521"/>
      <c r="AH52" s="521"/>
      <c r="AI52" s="521"/>
      <c r="AJ52" s="521"/>
      <c r="AK52" s="521"/>
      <c r="AL52" s="521"/>
      <c r="AM52" s="521"/>
      <c r="AN52" s="529"/>
      <c r="AO52" s="333">
        <f>JOC10_12入力シート!AO53</f>
        <v>0</v>
      </c>
      <c r="AP52" s="295"/>
      <c r="AQ52" s="327">
        <f>JOC10_12入力シート!AQ53</f>
        <v>0</v>
      </c>
      <c r="AR52" s="294"/>
      <c r="AS52" s="294"/>
      <c r="AT52" s="328">
        <f>JOC10_12入力シート!AT53</f>
        <v>0</v>
      </c>
      <c r="AU52" s="294"/>
      <c r="AV52" s="328">
        <f>JOC10_12入力シート!AV53</f>
        <v>0</v>
      </c>
      <c r="AW52" s="295"/>
      <c r="AX52" s="333">
        <f>JOC10_12入力シート!AX53</f>
        <v>0</v>
      </c>
      <c r="AY52" s="295"/>
      <c r="AZ52" s="320">
        <f>JOC10_12入力シート!BV53</f>
        <v>0</v>
      </c>
      <c r="BA52" s="321"/>
      <c r="BB52" s="301">
        <f>JOC10_12入力シート!BX53</f>
        <v>0</v>
      </c>
      <c r="BC52" s="301"/>
      <c r="BD52" s="301"/>
      <c r="BE52" s="301"/>
      <c r="BF52" s="301"/>
      <c r="BG52" s="321"/>
      <c r="BH52" s="306">
        <f>JOC10_12入力シート!CD53</f>
        <v>0</v>
      </c>
      <c r="BI52" s="307"/>
      <c r="BJ52" s="306">
        <f>JOC10_12入力シート!CF53</f>
        <v>0</v>
      </c>
      <c r="BK52" s="290"/>
      <c r="BL52" s="290"/>
      <c r="BM52" s="290"/>
      <c r="BN52" s="290"/>
      <c r="BO52" s="290"/>
      <c r="BP52" s="290"/>
      <c r="BQ52" s="290"/>
      <c r="BR52" s="290"/>
      <c r="BS52" s="290"/>
      <c r="BT52" s="290"/>
      <c r="BU52" s="290"/>
      <c r="BV52" s="290"/>
      <c r="BW52" s="290"/>
      <c r="BX52" s="290"/>
      <c r="BY52" s="307"/>
      <c r="BZ52" s="290">
        <f>JOC10_12入力シート!CV53</f>
        <v>0</v>
      </c>
      <c r="CA52" s="291"/>
      <c r="CB52" s="291"/>
      <c r="CC52" s="291"/>
      <c r="CD52" s="292"/>
      <c r="CE52" s="6"/>
    </row>
    <row r="53" spans="1:83" ht="18" customHeight="1" x14ac:dyDescent="0.2">
      <c r="A53" s="325">
        <v>29</v>
      </c>
      <c r="B53" s="326"/>
      <c r="C53" s="327">
        <f>JOC10_12入力シート!C54</f>
        <v>0</v>
      </c>
      <c r="D53" s="294"/>
      <c r="E53" s="294"/>
      <c r="F53" s="294"/>
      <c r="G53" s="328">
        <f>JOC10_12入力シート!G54</f>
        <v>0</v>
      </c>
      <c r="H53" s="294"/>
      <c r="I53" s="294"/>
      <c r="J53" s="294"/>
      <c r="K53" s="328">
        <f>JOC10_12入力シート!K54</f>
        <v>0</v>
      </c>
      <c r="L53" s="294"/>
      <c r="M53" s="294"/>
      <c r="N53" s="294"/>
      <c r="O53" s="295"/>
      <c r="P53" s="322">
        <f>JOC10_12入力シート!P54</f>
        <v>0</v>
      </c>
      <c r="Q53" s="521"/>
      <c r="R53" s="521"/>
      <c r="S53" s="521"/>
      <c r="T53" s="521"/>
      <c r="U53" s="521"/>
      <c r="V53" s="521"/>
      <c r="W53" s="330">
        <f>JOC10_12入力シート!W54</f>
        <v>0</v>
      </c>
      <c r="X53" s="527"/>
      <c r="Y53" s="527"/>
      <c r="Z53" s="527"/>
      <c r="AA53" s="527"/>
      <c r="AB53" s="527"/>
      <c r="AC53" s="527"/>
      <c r="AD53" s="527"/>
      <c r="AE53" s="528"/>
      <c r="AF53" s="322">
        <f>JOC10_12入力シート!AF54</f>
        <v>0</v>
      </c>
      <c r="AG53" s="521"/>
      <c r="AH53" s="521"/>
      <c r="AI53" s="521"/>
      <c r="AJ53" s="521"/>
      <c r="AK53" s="521"/>
      <c r="AL53" s="521"/>
      <c r="AM53" s="521"/>
      <c r="AN53" s="529"/>
      <c r="AO53" s="333">
        <f>JOC10_12入力シート!AO54</f>
        <v>0</v>
      </c>
      <c r="AP53" s="295"/>
      <c r="AQ53" s="327">
        <f>JOC10_12入力シート!AQ54</f>
        <v>0</v>
      </c>
      <c r="AR53" s="294"/>
      <c r="AS53" s="294"/>
      <c r="AT53" s="328">
        <f>JOC10_12入力シート!AT54</f>
        <v>0</v>
      </c>
      <c r="AU53" s="294"/>
      <c r="AV53" s="328">
        <f>JOC10_12入力シート!AV54</f>
        <v>0</v>
      </c>
      <c r="AW53" s="295"/>
      <c r="AX53" s="333">
        <f>JOC10_12入力シート!AX54</f>
        <v>0</v>
      </c>
      <c r="AY53" s="295"/>
      <c r="AZ53" s="320">
        <f>JOC10_12入力シート!BV54</f>
        <v>0</v>
      </c>
      <c r="BA53" s="321"/>
      <c r="BB53" s="301">
        <f>JOC10_12入力シート!BX54</f>
        <v>0</v>
      </c>
      <c r="BC53" s="301"/>
      <c r="BD53" s="301"/>
      <c r="BE53" s="301"/>
      <c r="BF53" s="301"/>
      <c r="BG53" s="321"/>
      <c r="BH53" s="306">
        <f>JOC10_12入力シート!CD54</f>
        <v>0</v>
      </c>
      <c r="BI53" s="307"/>
      <c r="BJ53" s="306">
        <f>JOC10_12入力シート!CF54</f>
        <v>0</v>
      </c>
      <c r="BK53" s="290"/>
      <c r="BL53" s="290"/>
      <c r="BM53" s="290"/>
      <c r="BN53" s="290"/>
      <c r="BO53" s="290"/>
      <c r="BP53" s="290"/>
      <c r="BQ53" s="290"/>
      <c r="BR53" s="290"/>
      <c r="BS53" s="290"/>
      <c r="BT53" s="290"/>
      <c r="BU53" s="290"/>
      <c r="BV53" s="290"/>
      <c r="BW53" s="290"/>
      <c r="BX53" s="290"/>
      <c r="BY53" s="307"/>
      <c r="BZ53" s="290">
        <f>JOC10_12入力シート!CV54</f>
        <v>0</v>
      </c>
      <c r="CA53" s="291"/>
      <c r="CB53" s="291"/>
      <c r="CC53" s="291"/>
      <c r="CD53" s="292"/>
      <c r="CE53" s="6"/>
    </row>
    <row r="54" spans="1:83" ht="18" customHeight="1" x14ac:dyDescent="0.2">
      <c r="A54" s="325">
        <v>30</v>
      </c>
      <c r="B54" s="326"/>
      <c r="C54" s="327">
        <f>JOC10_12入力シート!C55</f>
        <v>0</v>
      </c>
      <c r="D54" s="294"/>
      <c r="E54" s="294"/>
      <c r="F54" s="294"/>
      <c r="G54" s="328">
        <f>JOC10_12入力シート!G55</f>
        <v>0</v>
      </c>
      <c r="H54" s="294"/>
      <c r="I54" s="294"/>
      <c r="J54" s="294"/>
      <c r="K54" s="328">
        <f>JOC10_12入力シート!K55</f>
        <v>0</v>
      </c>
      <c r="L54" s="294"/>
      <c r="M54" s="294"/>
      <c r="N54" s="294"/>
      <c r="O54" s="295"/>
      <c r="P54" s="322">
        <f>JOC10_12入力シート!P55</f>
        <v>0</v>
      </c>
      <c r="Q54" s="521"/>
      <c r="R54" s="521"/>
      <c r="S54" s="521"/>
      <c r="T54" s="521"/>
      <c r="U54" s="521"/>
      <c r="V54" s="521"/>
      <c r="W54" s="330">
        <f>JOC10_12入力シート!W55</f>
        <v>0</v>
      </c>
      <c r="X54" s="527"/>
      <c r="Y54" s="527"/>
      <c r="Z54" s="527"/>
      <c r="AA54" s="527"/>
      <c r="AB54" s="527"/>
      <c r="AC54" s="527"/>
      <c r="AD54" s="527"/>
      <c r="AE54" s="528"/>
      <c r="AF54" s="322">
        <f>JOC10_12入力シート!AF55</f>
        <v>0</v>
      </c>
      <c r="AG54" s="521"/>
      <c r="AH54" s="521"/>
      <c r="AI54" s="521"/>
      <c r="AJ54" s="521"/>
      <c r="AK54" s="521"/>
      <c r="AL54" s="521"/>
      <c r="AM54" s="521"/>
      <c r="AN54" s="529"/>
      <c r="AO54" s="333">
        <f>JOC10_12入力シート!AO55</f>
        <v>0</v>
      </c>
      <c r="AP54" s="295"/>
      <c r="AQ54" s="327">
        <f>JOC10_12入力シート!AQ55</f>
        <v>0</v>
      </c>
      <c r="AR54" s="294"/>
      <c r="AS54" s="294"/>
      <c r="AT54" s="328">
        <f>JOC10_12入力シート!AT55</f>
        <v>0</v>
      </c>
      <c r="AU54" s="294"/>
      <c r="AV54" s="328">
        <f>JOC10_12入力シート!AV55</f>
        <v>0</v>
      </c>
      <c r="AW54" s="295"/>
      <c r="AX54" s="333">
        <f>JOC10_12入力シート!AX55</f>
        <v>0</v>
      </c>
      <c r="AY54" s="295"/>
      <c r="AZ54" s="320">
        <f>JOC10_12入力シート!BV55</f>
        <v>0</v>
      </c>
      <c r="BA54" s="321"/>
      <c r="BB54" s="301">
        <f>JOC10_12入力シート!BX55</f>
        <v>0</v>
      </c>
      <c r="BC54" s="301"/>
      <c r="BD54" s="301"/>
      <c r="BE54" s="301"/>
      <c r="BF54" s="301"/>
      <c r="BG54" s="321"/>
      <c r="BH54" s="306">
        <f>JOC10_12入力シート!CD55</f>
        <v>0</v>
      </c>
      <c r="BI54" s="307"/>
      <c r="BJ54" s="306">
        <f>JOC10_12入力シート!CF55</f>
        <v>0</v>
      </c>
      <c r="BK54" s="290"/>
      <c r="BL54" s="290"/>
      <c r="BM54" s="290"/>
      <c r="BN54" s="290"/>
      <c r="BO54" s="290"/>
      <c r="BP54" s="290"/>
      <c r="BQ54" s="290"/>
      <c r="BR54" s="290"/>
      <c r="BS54" s="290"/>
      <c r="BT54" s="290"/>
      <c r="BU54" s="290"/>
      <c r="BV54" s="290"/>
      <c r="BW54" s="290"/>
      <c r="BX54" s="290"/>
      <c r="BY54" s="307"/>
      <c r="BZ54" s="290">
        <f>JOC10_12入力シート!CV55</f>
        <v>0</v>
      </c>
      <c r="CA54" s="291"/>
      <c r="CB54" s="291"/>
      <c r="CC54" s="291"/>
      <c r="CD54" s="292"/>
      <c r="CE54" s="6"/>
    </row>
    <row r="55" spans="1:83" ht="18" customHeight="1" x14ac:dyDescent="0.2">
      <c r="A55" s="325">
        <v>31</v>
      </c>
      <c r="B55" s="326"/>
      <c r="C55" s="327">
        <f>JOC10_12入力シート!C56</f>
        <v>0</v>
      </c>
      <c r="D55" s="294"/>
      <c r="E55" s="294"/>
      <c r="F55" s="294"/>
      <c r="G55" s="328">
        <f>JOC10_12入力シート!G56</f>
        <v>0</v>
      </c>
      <c r="H55" s="294"/>
      <c r="I55" s="294"/>
      <c r="J55" s="294"/>
      <c r="K55" s="328">
        <f>JOC10_12入力シート!K56</f>
        <v>0</v>
      </c>
      <c r="L55" s="294"/>
      <c r="M55" s="294"/>
      <c r="N55" s="294"/>
      <c r="O55" s="295"/>
      <c r="P55" s="322">
        <f>JOC10_12入力シート!P56</f>
        <v>0</v>
      </c>
      <c r="Q55" s="521"/>
      <c r="R55" s="521"/>
      <c r="S55" s="521"/>
      <c r="T55" s="521"/>
      <c r="U55" s="521"/>
      <c r="V55" s="521"/>
      <c r="W55" s="330">
        <f>JOC10_12入力シート!W56</f>
        <v>0</v>
      </c>
      <c r="X55" s="527"/>
      <c r="Y55" s="527"/>
      <c r="Z55" s="527"/>
      <c r="AA55" s="527"/>
      <c r="AB55" s="527"/>
      <c r="AC55" s="527"/>
      <c r="AD55" s="527"/>
      <c r="AE55" s="528"/>
      <c r="AF55" s="322">
        <f>JOC10_12入力シート!AF56</f>
        <v>0</v>
      </c>
      <c r="AG55" s="521"/>
      <c r="AH55" s="521"/>
      <c r="AI55" s="521"/>
      <c r="AJ55" s="521"/>
      <c r="AK55" s="521"/>
      <c r="AL55" s="521"/>
      <c r="AM55" s="521"/>
      <c r="AN55" s="529"/>
      <c r="AO55" s="333">
        <f>JOC10_12入力シート!AO56</f>
        <v>0</v>
      </c>
      <c r="AP55" s="295"/>
      <c r="AQ55" s="327">
        <f>JOC10_12入力シート!AQ56</f>
        <v>0</v>
      </c>
      <c r="AR55" s="294"/>
      <c r="AS55" s="294"/>
      <c r="AT55" s="328">
        <f>JOC10_12入力シート!AT56</f>
        <v>0</v>
      </c>
      <c r="AU55" s="294"/>
      <c r="AV55" s="328">
        <f>JOC10_12入力シート!AV56</f>
        <v>0</v>
      </c>
      <c r="AW55" s="295"/>
      <c r="AX55" s="333">
        <f>JOC10_12入力シート!AX56</f>
        <v>0</v>
      </c>
      <c r="AY55" s="295"/>
      <c r="AZ55" s="320">
        <f>JOC10_12入力シート!BV56</f>
        <v>0</v>
      </c>
      <c r="BA55" s="321"/>
      <c r="BB55" s="301">
        <f>JOC10_12入力シート!BX56</f>
        <v>0</v>
      </c>
      <c r="BC55" s="301"/>
      <c r="BD55" s="301"/>
      <c r="BE55" s="301"/>
      <c r="BF55" s="301"/>
      <c r="BG55" s="321"/>
      <c r="BH55" s="306">
        <f>JOC10_12入力シート!CD56</f>
        <v>0</v>
      </c>
      <c r="BI55" s="307"/>
      <c r="BJ55" s="306">
        <f>JOC10_12入力シート!CF56</f>
        <v>0</v>
      </c>
      <c r="BK55" s="290"/>
      <c r="BL55" s="290"/>
      <c r="BM55" s="290"/>
      <c r="BN55" s="290"/>
      <c r="BO55" s="290"/>
      <c r="BP55" s="290"/>
      <c r="BQ55" s="290"/>
      <c r="BR55" s="290"/>
      <c r="BS55" s="290"/>
      <c r="BT55" s="290"/>
      <c r="BU55" s="290"/>
      <c r="BV55" s="290"/>
      <c r="BW55" s="290"/>
      <c r="BX55" s="290"/>
      <c r="BY55" s="307"/>
      <c r="BZ55" s="290">
        <f>JOC10_12入力シート!CV56</f>
        <v>0</v>
      </c>
      <c r="CA55" s="291"/>
      <c r="CB55" s="291"/>
      <c r="CC55" s="291"/>
      <c r="CD55" s="292"/>
      <c r="CE55" s="6"/>
    </row>
    <row r="56" spans="1:83" ht="18" customHeight="1" x14ac:dyDescent="0.2">
      <c r="A56" s="325">
        <v>32</v>
      </c>
      <c r="B56" s="326"/>
      <c r="C56" s="327">
        <f>JOC10_12入力シート!C57</f>
        <v>0</v>
      </c>
      <c r="D56" s="294"/>
      <c r="E56" s="294"/>
      <c r="F56" s="294"/>
      <c r="G56" s="328">
        <f>JOC10_12入力シート!G57</f>
        <v>0</v>
      </c>
      <c r="H56" s="294"/>
      <c r="I56" s="294"/>
      <c r="J56" s="294"/>
      <c r="K56" s="328">
        <f>JOC10_12入力シート!K57</f>
        <v>0</v>
      </c>
      <c r="L56" s="294"/>
      <c r="M56" s="294"/>
      <c r="N56" s="294"/>
      <c r="O56" s="295"/>
      <c r="P56" s="322">
        <f>JOC10_12入力シート!P57</f>
        <v>0</v>
      </c>
      <c r="Q56" s="521"/>
      <c r="R56" s="521"/>
      <c r="S56" s="521"/>
      <c r="T56" s="521"/>
      <c r="U56" s="521"/>
      <c r="V56" s="521"/>
      <c r="W56" s="330">
        <f>JOC10_12入力シート!W57</f>
        <v>0</v>
      </c>
      <c r="X56" s="527"/>
      <c r="Y56" s="527"/>
      <c r="Z56" s="527"/>
      <c r="AA56" s="527"/>
      <c r="AB56" s="527"/>
      <c r="AC56" s="527"/>
      <c r="AD56" s="527"/>
      <c r="AE56" s="528"/>
      <c r="AF56" s="322">
        <f>JOC10_12入力シート!AF57</f>
        <v>0</v>
      </c>
      <c r="AG56" s="521"/>
      <c r="AH56" s="521"/>
      <c r="AI56" s="521"/>
      <c r="AJ56" s="521"/>
      <c r="AK56" s="521"/>
      <c r="AL56" s="521"/>
      <c r="AM56" s="521"/>
      <c r="AN56" s="529"/>
      <c r="AO56" s="333">
        <f>JOC10_12入力シート!AO57</f>
        <v>0</v>
      </c>
      <c r="AP56" s="295"/>
      <c r="AQ56" s="327">
        <f>JOC10_12入力シート!AQ57</f>
        <v>0</v>
      </c>
      <c r="AR56" s="294"/>
      <c r="AS56" s="294"/>
      <c r="AT56" s="328">
        <f>JOC10_12入力シート!AT57</f>
        <v>0</v>
      </c>
      <c r="AU56" s="294"/>
      <c r="AV56" s="328">
        <f>JOC10_12入力シート!AV57</f>
        <v>0</v>
      </c>
      <c r="AW56" s="295"/>
      <c r="AX56" s="333">
        <f>JOC10_12入力シート!AX57</f>
        <v>0</v>
      </c>
      <c r="AY56" s="295"/>
      <c r="AZ56" s="320">
        <f>JOC10_12入力シート!BV57</f>
        <v>0</v>
      </c>
      <c r="BA56" s="321"/>
      <c r="BB56" s="301">
        <f>JOC10_12入力シート!BX57</f>
        <v>0</v>
      </c>
      <c r="BC56" s="301"/>
      <c r="BD56" s="301"/>
      <c r="BE56" s="301"/>
      <c r="BF56" s="301"/>
      <c r="BG56" s="321"/>
      <c r="BH56" s="306">
        <f>JOC10_12入力シート!CD57</f>
        <v>0</v>
      </c>
      <c r="BI56" s="307"/>
      <c r="BJ56" s="306">
        <f>JOC10_12入力シート!CF57</f>
        <v>0</v>
      </c>
      <c r="BK56" s="290"/>
      <c r="BL56" s="290"/>
      <c r="BM56" s="290"/>
      <c r="BN56" s="290"/>
      <c r="BO56" s="290"/>
      <c r="BP56" s="290"/>
      <c r="BQ56" s="290"/>
      <c r="BR56" s="290"/>
      <c r="BS56" s="290"/>
      <c r="BT56" s="290"/>
      <c r="BU56" s="290"/>
      <c r="BV56" s="290"/>
      <c r="BW56" s="290"/>
      <c r="BX56" s="290"/>
      <c r="BY56" s="307"/>
      <c r="BZ56" s="290">
        <f>JOC10_12入力シート!CV57</f>
        <v>0</v>
      </c>
      <c r="CA56" s="291"/>
      <c r="CB56" s="291"/>
      <c r="CC56" s="291"/>
      <c r="CD56" s="292"/>
      <c r="CE56" s="6"/>
    </row>
    <row r="57" spans="1:83" ht="18" customHeight="1" x14ac:dyDescent="0.2">
      <c r="A57" s="325">
        <v>33</v>
      </c>
      <c r="B57" s="326"/>
      <c r="C57" s="327">
        <f>JOC10_12入力シート!C58</f>
        <v>0</v>
      </c>
      <c r="D57" s="294"/>
      <c r="E57" s="294"/>
      <c r="F57" s="294"/>
      <c r="G57" s="328">
        <f>JOC10_12入力シート!G58</f>
        <v>0</v>
      </c>
      <c r="H57" s="294"/>
      <c r="I57" s="294"/>
      <c r="J57" s="294"/>
      <c r="K57" s="328">
        <f>JOC10_12入力シート!K58</f>
        <v>0</v>
      </c>
      <c r="L57" s="294"/>
      <c r="M57" s="294"/>
      <c r="N57" s="294"/>
      <c r="O57" s="295"/>
      <c r="P57" s="322">
        <f>JOC10_12入力シート!P58</f>
        <v>0</v>
      </c>
      <c r="Q57" s="521"/>
      <c r="R57" s="521"/>
      <c r="S57" s="521"/>
      <c r="T57" s="521"/>
      <c r="U57" s="521"/>
      <c r="V57" s="521"/>
      <c r="W57" s="330">
        <f>JOC10_12入力シート!W58</f>
        <v>0</v>
      </c>
      <c r="X57" s="527"/>
      <c r="Y57" s="527"/>
      <c r="Z57" s="527"/>
      <c r="AA57" s="527"/>
      <c r="AB57" s="527"/>
      <c r="AC57" s="527"/>
      <c r="AD57" s="527"/>
      <c r="AE57" s="528"/>
      <c r="AF57" s="322">
        <f>JOC10_12入力シート!AF58</f>
        <v>0</v>
      </c>
      <c r="AG57" s="521"/>
      <c r="AH57" s="521"/>
      <c r="AI57" s="521"/>
      <c r="AJ57" s="521"/>
      <c r="AK57" s="521"/>
      <c r="AL57" s="521"/>
      <c r="AM57" s="521"/>
      <c r="AN57" s="529"/>
      <c r="AO57" s="333">
        <f>JOC10_12入力シート!AO58</f>
        <v>0</v>
      </c>
      <c r="AP57" s="295"/>
      <c r="AQ57" s="327">
        <f>JOC10_12入力シート!AQ58</f>
        <v>0</v>
      </c>
      <c r="AR57" s="294"/>
      <c r="AS57" s="294"/>
      <c r="AT57" s="328">
        <f>JOC10_12入力シート!AT58</f>
        <v>0</v>
      </c>
      <c r="AU57" s="294"/>
      <c r="AV57" s="328">
        <f>JOC10_12入力シート!AV58</f>
        <v>0</v>
      </c>
      <c r="AW57" s="295"/>
      <c r="AX57" s="333">
        <f>JOC10_12入力シート!AX58</f>
        <v>0</v>
      </c>
      <c r="AY57" s="295"/>
      <c r="AZ57" s="320">
        <f>JOC10_12入力シート!BV58</f>
        <v>0</v>
      </c>
      <c r="BA57" s="321"/>
      <c r="BB57" s="301">
        <f>JOC10_12入力シート!BX58</f>
        <v>0</v>
      </c>
      <c r="BC57" s="301"/>
      <c r="BD57" s="301"/>
      <c r="BE57" s="301"/>
      <c r="BF57" s="301"/>
      <c r="BG57" s="321"/>
      <c r="BH57" s="306">
        <f>JOC10_12入力シート!CD58</f>
        <v>0</v>
      </c>
      <c r="BI57" s="307"/>
      <c r="BJ57" s="306">
        <f>JOC10_12入力シート!CF58</f>
        <v>0</v>
      </c>
      <c r="BK57" s="290"/>
      <c r="BL57" s="290"/>
      <c r="BM57" s="290"/>
      <c r="BN57" s="290"/>
      <c r="BO57" s="290"/>
      <c r="BP57" s="290"/>
      <c r="BQ57" s="290"/>
      <c r="BR57" s="290"/>
      <c r="BS57" s="290"/>
      <c r="BT57" s="290"/>
      <c r="BU57" s="290"/>
      <c r="BV57" s="290"/>
      <c r="BW57" s="290"/>
      <c r="BX57" s="290"/>
      <c r="BY57" s="307"/>
      <c r="BZ57" s="290">
        <f>JOC10_12入力シート!CV58</f>
        <v>0</v>
      </c>
      <c r="CA57" s="291"/>
      <c r="CB57" s="291"/>
      <c r="CC57" s="291"/>
      <c r="CD57" s="292"/>
      <c r="CE57" s="6"/>
    </row>
    <row r="58" spans="1:83" ht="18" customHeight="1" x14ac:dyDescent="0.2">
      <c r="A58" s="325">
        <v>34</v>
      </c>
      <c r="B58" s="326"/>
      <c r="C58" s="327">
        <f>JOC10_12入力シート!C59</f>
        <v>0</v>
      </c>
      <c r="D58" s="294"/>
      <c r="E58" s="294"/>
      <c r="F58" s="294"/>
      <c r="G58" s="328">
        <f>JOC10_12入力シート!G59</f>
        <v>0</v>
      </c>
      <c r="H58" s="294"/>
      <c r="I58" s="294"/>
      <c r="J58" s="294"/>
      <c r="K58" s="328">
        <f>JOC10_12入力シート!K59</f>
        <v>0</v>
      </c>
      <c r="L58" s="294"/>
      <c r="M58" s="294"/>
      <c r="N58" s="294"/>
      <c r="O58" s="295"/>
      <c r="P58" s="322">
        <f>JOC10_12入力シート!P59</f>
        <v>0</v>
      </c>
      <c r="Q58" s="521"/>
      <c r="R58" s="521"/>
      <c r="S58" s="521"/>
      <c r="T58" s="521"/>
      <c r="U58" s="521"/>
      <c r="V58" s="521"/>
      <c r="W58" s="330">
        <f>JOC10_12入力シート!W59</f>
        <v>0</v>
      </c>
      <c r="X58" s="527"/>
      <c r="Y58" s="527"/>
      <c r="Z58" s="527"/>
      <c r="AA58" s="527"/>
      <c r="AB58" s="527"/>
      <c r="AC58" s="527"/>
      <c r="AD58" s="527"/>
      <c r="AE58" s="528"/>
      <c r="AF58" s="322">
        <f>JOC10_12入力シート!AF59</f>
        <v>0</v>
      </c>
      <c r="AG58" s="521"/>
      <c r="AH58" s="521"/>
      <c r="AI58" s="521"/>
      <c r="AJ58" s="521"/>
      <c r="AK58" s="521"/>
      <c r="AL58" s="521"/>
      <c r="AM58" s="521"/>
      <c r="AN58" s="529"/>
      <c r="AO58" s="333">
        <f>JOC10_12入力シート!AO59</f>
        <v>0</v>
      </c>
      <c r="AP58" s="295"/>
      <c r="AQ58" s="327">
        <f>JOC10_12入力シート!AQ59</f>
        <v>0</v>
      </c>
      <c r="AR58" s="294"/>
      <c r="AS58" s="294"/>
      <c r="AT58" s="328">
        <f>JOC10_12入力シート!AT59</f>
        <v>0</v>
      </c>
      <c r="AU58" s="294"/>
      <c r="AV58" s="328">
        <f>JOC10_12入力シート!AV59</f>
        <v>0</v>
      </c>
      <c r="AW58" s="295"/>
      <c r="AX58" s="333">
        <f>JOC10_12入力シート!AX59</f>
        <v>0</v>
      </c>
      <c r="AY58" s="295"/>
      <c r="AZ58" s="320">
        <f>JOC10_12入力シート!BV59</f>
        <v>0</v>
      </c>
      <c r="BA58" s="321"/>
      <c r="BB58" s="301">
        <f>JOC10_12入力シート!BX59</f>
        <v>0</v>
      </c>
      <c r="BC58" s="301"/>
      <c r="BD58" s="301"/>
      <c r="BE58" s="301"/>
      <c r="BF58" s="301"/>
      <c r="BG58" s="321"/>
      <c r="BH58" s="306">
        <f>JOC10_12入力シート!CD59</f>
        <v>0</v>
      </c>
      <c r="BI58" s="307"/>
      <c r="BJ58" s="306">
        <f>JOC10_12入力シート!CF59</f>
        <v>0</v>
      </c>
      <c r="BK58" s="290"/>
      <c r="BL58" s="290"/>
      <c r="BM58" s="290"/>
      <c r="BN58" s="290"/>
      <c r="BO58" s="290"/>
      <c r="BP58" s="290"/>
      <c r="BQ58" s="290"/>
      <c r="BR58" s="290"/>
      <c r="BS58" s="290"/>
      <c r="BT58" s="290"/>
      <c r="BU58" s="290"/>
      <c r="BV58" s="290"/>
      <c r="BW58" s="290"/>
      <c r="BX58" s="290"/>
      <c r="BY58" s="307"/>
      <c r="BZ58" s="290">
        <f>JOC10_12入力シート!CV59</f>
        <v>0</v>
      </c>
      <c r="CA58" s="291"/>
      <c r="CB58" s="291"/>
      <c r="CC58" s="291"/>
      <c r="CD58" s="292"/>
      <c r="CE58" s="6"/>
    </row>
    <row r="59" spans="1:83" ht="18" customHeight="1" x14ac:dyDescent="0.2">
      <c r="A59" s="325">
        <v>35</v>
      </c>
      <c r="B59" s="326"/>
      <c r="C59" s="327">
        <f>JOC10_12入力シート!C60</f>
        <v>0</v>
      </c>
      <c r="D59" s="294"/>
      <c r="E59" s="294"/>
      <c r="F59" s="294"/>
      <c r="G59" s="328">
        <f>JOC10_12入力シート!G60</f>
        <v>0</v>
      </c>
      <c r="H59" s="294"/>
      <c r="I59" s="294"/>
      <c r="J59" s="294"/>
      <c r="K59" s="328">
        <f>JOC10_12入力シート!K60</f>
        <v>0</v>
      </c>
      <c r="L59" s="294"/>
      <c r="M59" s="294"/>
      <c r="N59" s="294"/>
      <c r="O59" s="295"/>
      <c r="P59" s="322">
        <f>JOC10_12入力シート!P60</f>
        <v>0</v>
      </c>
      <c r="Q59" s="521"/>
      <c r="R59" s="521"/>
      <c r="S59" s="521"/>
      <c r="T59" s="521"/>
      <c r="U59" s="521"/>
      <c r="V59" s="521"/>
      <c r="W59" s="330">
        <f>JOC10_12入力シート!W60</f>
        <v>0</v>
      </c>
      <c r="X59" s="527"/>
      <c r="Y59" s="527"/>
      <c r="Z59" s="527"/>
      <c r="AA59" s="527"/>
      <c r="AB59" s="527"/>
      <c r="AC59" s="527"/>
      <c r="AD59" s="527"/>
      <c r="AE59" s="528"/>
      <c r="AF59" s="322">
        <f>JOC10_12入力シート!AF60</f>
        <v>0</v>
      </c>
      <c r="AG59" s="521"/>
      <c r="AH59" s="521"/>
      <c r="AI59" s="521"/>
      <c r="AJ59" s="521"/>
      <c r="AK59" s="521"/>
      <c r="AL59" s="521"/>
      <c r="AM59" s="521"/>
      <c r="AN59" s="529"/>
      <c r="AO59" s="333">
        <f>JOC10_12入力シート!AO60</f>
        <v>0</v>
      </c>
      <c r="AP59" s="295"/>
      <c r="AQ59" s="327">
        <f>JOC10_12入力シート!AQ60</f>
        <v>0</v>
      </c>
      <c r="AR59" s="294"/>
      <c r="AS59" s="294"/>
      <c r="AT59" s="328">
        <f>JOC10_12入力シート!AT60</f>
        <v>0</v>
      </c>
      <c r="AU59" s="294"/>
      <c r="AV59" s="328">
        <f>JOC10_12入力シート!AV60</f>
        <v>0</v>
      </c>
      <c r="AW59" s="295"/>
      <c r="AX59" s="333">
        <f>JOC10_12入力シート!AX60</f>
        <v>0</v>
      </c>
      <c r="AY59" s="295"/>
      <c r="AZ59" s="320">
        <f>JOC10_12入力シート!BV60</f>
        <v>0</v>
      </c>
      <c r="BA59" s="321"/>
      <c r="BB59" s="301">
        <f>JOC10_12入力シート!BX60</f>
        <v>0</v>
      </c>
      <c r="BC59" s="301"/>
      <c r="BD59" s="301"/>
      <c r="BE59" s="301"/>
      <c r="BF59" s="301"/>
      <c r="BG59" s="321"/>
      <c r="BH59" s="306">
        <f>JOC10_12入力シート!CD60</f>
        <v>0</v>
      </c>
      <c r="BI59" s="307"/>
      <c r="BJ59" s="306">
        <f>JOC10_12入力シート!CF60</f>
        <v>0</v>
      </c>
      <c r="BK59" s="290"/>
      <c r="BL59" s="290"/>
      <c r="BM59" s="290"/>
      <c r="BN59" s="290"/>
      <c r="BO59" s="290"/>
      <c r="BP59" s="290"/>
      <c r="BQ59" s="290"/>
      <c r="BR59" s="290"/>
      <c r="BS59" s="290"/>
      <c r="BT59" s="290"/>
      <c r="BU59" s="290"/>
      <c r="BV59" s="290"/>
      <c r="BW59" s="290"/>
      <c r="BX59" s="290"/>
      <c r="BY59" s="307"/>
      <c r="BZ59" s="290">
        <f>JOC10_12入力シート!CV60</f>
        <v>0</v>
      </c>
      <c r="CA59" s="291"/>
      <c r="CB59" s="291"/>
      <c r="CC59" s="291"/>
      <c r="CD59" s="292"/>
      <c r="CE59" s="6"/>
    </row>
    <row r="60" spans="1:83" ht="18" customHeight="1" x14ac:dyDescent="0.2">
      <c r="A60" s="325">
        <v>36</v>
      </c>
      <c r="B60" s="326"/>
      <c r="C60" s="327">
        <f>JOC10_12入力シート!C61</f>
        <v>0</v>
      </c>
      <c r="D60" s="294"/>
      <c r="E60" s="294"/>
      <c r="F60" s="294"/>
      <c r="G60" s="328">
        <f>JOC10_12入力シート!G61</f>
        <v>0</v>
      </c>
      <c r="H60" s="294"/>
      <c r="I60" s="294"/>
      <c r="J60" s="294"/>
      <c r="K60" s="328">
        <f>JOC10_12入力シート!K61</f>
        <v>0</v>
      </c>
      <c r="L60" s="294"/>
      <c r="M60" s="294"/>
      <c r="N60" s="294"/>
      <c r="O60" s="295"/>
      <c r="P60" s="322">
        <f>JOC10_12入力シート!P61</f>
        <v>0</v>
      </c>
      <c r="Q60" s="521"/>
      <c r="R60" s="521"/>
      <c r="S60" s="521"/>
      <c r="T60" s="521"/>
      <c r="U60" s="521"/>
      <c r="V60" s="521"/>
      <c r="W60" s="330">
        <f>JOC10_12入力シート!W61</f>
        <v>0</v>
      </c>
      <c r="X60" s="527"/>
      <c r="Y60" s="527"/>
      <c r="Z60" s="527"/>
      <c r="AA60" s="527"/>
      <c r="AB60" s="527"/>
      <c r="AC60" s="527"/>
      <c r="AD60" s="527"/>
      <c r="AE60" s="528"/>
      <c r="AF60" s="322">
        <f>JOC10_12入力シート!AF61</f>
        <v>0</v>
      </c>
      <c r="AG60" s="521"/>
      <c r="AH60" s="521"/>
      <c r="AI60" s="521"/>
      <c r="AJ60" s="521"/>
      <c r="AK60" s="521"/>
      <c r="AL60" s="521"/>
      <c r="AM60" s="521"/>
      <c r="AN60" s="529"/>
      <c r="AO60" s="333">
        <f>JOC10_12入力シート!AO61</f>
        <v>0</v>
      </c>
      <c r="AP60" s="295"/>
      <c r="AQ60" s="327">
        <f>JOC10_12入力シート!AQ61</f>
        <v>0</v>
      </c>
      <c r="AR60" s="294"/>
      <c r="AS60" s="294"/>
      <c r="AT60" s="328">
        <f>JOC10_12入力シート!AT61</f>
        <v>0</v>
      </c>
      <c r="AU60" s="294"/>
      <c r="AV60" s="328">
        <f>JOC10_12入力シート!AV61</f>
        <v>0</v>
      </c>
      <c r="AW60" s="295"/>
      <c r="AX60" s="333">
        <f>JOC10_12入力シート!AX61</f>
        <v>0</v>
      </c>
      <c r="AY60" s="295"/>
      <c r="AZ60" s="320">
        <f>JOC10_12入力シート!BV61</f>
        <v>0</v>
      </c>
      <c r="BA60" s="321"/>
      <c r="BB60" s="301">
        <f>JOC10_12入力シート!BX61</f>
        <v>0</v>
      </c>
      <c r="BC60" s="301"/>
      <c r="BD60" s="301"/>
      <c r="BE60" s="301"/>
      <c r="BF60" s="301"/>
      <c r="BG60" s="321"/>
      <c r="BH60" s="306">
        <f>JOC10_12入力シート!CD61</f>
        <v>0</v>
      </c>
      <c r="BI60" s="307"/>
      <c r="BJ60" s="306">
        <f>JOC10_12入力シート!CF61</f>
        <v>0</v>
      </c>
      <c r="BK60" s="290"/>
      <c r="BL60" s="290"/>
      <c r="BM60" s="290"/>
      <c r="BN60" s="290"/>
      <c r="BO60" s="290"/>
      <c r="BP60" s="290"/>
      <c r="BQ60" s="290"/>
      <c r="BR60" s="290"/>
      <c r="BS60" s="290"/>
      <c r="BT60" s="290"/>
      <c r="BU60" s="290"/>
      <c r="BV60" s="290"/>
      <c r="BW60" s="290"/>
      <c r="BX60" s="290"/>
      <c r="BY60" s="307"/>
      <c r="BZ60" s="290">
        <f>JOC10_12入力シート!CV61</f>
        <v>0</v>
      </c>
      <c r="CA60" s="291"/>
      <c r="CB60" s="291"/>
      <c r="CC60" s="291"/>
      <c r="CD60" s="292"/>
      <c r="CE60" s="6"/>
    </row>
    <row r="61" spans="1:83" ht="18" customHeight="1" x14ac:dyDescent="0.2">
      <c r="A61" s="325">
        <v>37</v>
      </c>
      <c r="B61" s="326"/>
      <c r="C61" s="327">
        <f>JOC10_12入力シート!C62</f>
        <v>0</v>
      </c>
      <c r="D61" s="294"/>
      <c r="E61" s="294"/>
      <c r="F61" s="294"/>
      <c r="G61" s="328">
        <f>JOC10_12入力シート!G62</f>
        <v>0</v>
      </c>
      <c r="H61" s="294"/>
      <c r="I61" s="294"/>
      <c r="J61" s="294"/>
      <c r="K61" s="328">
        <f>JOC10_12入力シート!K62</f>
        <v>0</v>
      </c>
      <c r="L61" s="294"/>
      <c r="M61" s="294"/>
      <c r="N61" s="294"/>
      <c r="O61" s="295"/>
      <c r="P61" s="322">
        <f>JOC10_12入力シート!P62</f>
        <v>0</v>
      </c>
      <c r="Q61" s="521"/>
      <c r="R61" s="521"/>
      <c r="S61" s="521"/>
      <c r="T61" s="521"/>
      <c r="U61" s="521"/>
      <c r="V61" s="521"/>
      <c r="W61" s="330">
        <f>JOC10_12入力シート!W62</f>
        <v>0</v>
      </c>
      <c r="X61" s="527"/>
      <c r="Y61" s="527"/>
      <c r="Z61" s="527"/>
      <c r="AA61" s="527"/>
      <c r="AB61" s="527"/>
      <c r="AC61" s="527"/>
      <c r="AD61" s="527"/>
      <c r="AE61" s="528"/>
      <c r="AF61" s="322">
        <f>JOC10_12入力シート!AF62</f>
        <v>0</v>
      </c>
      <c r="AG61" s="521"/>
      <c r="AH61" s="521"/>
      <c r="AI61" s="521"/>
      <c r="AJ61" s="521"/>
      <c r="AK61" s="521"/>
      <c r="AL61" s="521"/>
      <c r="AM61" s="521"/>
      <c r="AN61" s="529"/>
      <c r="AO61" s="333">
        <f>JOC10_12入力シート!AO62</f>
        <v>0</v>
      </c>
      <c r="AP61" s="295"/>
      <c r="AQ61" s="327">
        <f>JOC10_12入力シート!AQ62</f>
        <v>0</v>
      </c>
      <c r="AR61" s="294"/>
      <c r="AS61" s="294"/>
      <c r="AT61" s="328">
        <f>JOC10_12入力シート!AT62</f>
        <v>0</v>
      </c>
      <c r="AU61" s="294"/>
      <c r="AV61" s="328">
        <f>JOC10_12入力シート!AV62</f>
        <v>0</v>
      </c>
      <c r="AW61" s="295"/>
      <c r="AX61" s="333">
        <f>JOC10_12入力シート!AX62</f>
        <v>0</v>
      </c>
      <c r="AY61" s="295"/>
      <c r="AZ61" s="320">
        <f>JOC10_12入力シート!BV62</f>
        <v>0</v>
      </c>
      <c r="BA61" s="321"/>
      <c r="BB61" s="301">
        <f>JOC10_12入力シート!BX62</f>
        <v>0</v>
      </c>
      <c r="BC61" s="301"/>
      <c r="BD61" s="301"/>
      <c r="BE61" s="301"/>
      <c r="BF61" s="301"/>
      <c r="BG61" s="321"/>
      <c r="BH61" s="306">
        <f>JOC10_12入力シート!CD62</f>
        <v>0</v>
      </c>
      <c r="BI61" s="307"/>
      <c r="BJ61" s="306">
        <f>JOC10_12入力シート!CF62</f>
        <v>0</v>
      </c>
      <c r="BK61" s="290"/>
      <c r="BL61" s="290"/>
      <c r="BM61" s="290"/>
      <c r="BN61" s="290"/>
      <c r="BO61" s="290"/>
      <c r="BP61" s="290"/>
      <c r="BQ61" s="290"/>
      <c r="BR61" s="290"/>
      <c r="BS61" s="290"/>
      <c r="BT61" s="290"/>
      <c r="BU61" s="290"/>
      <c r="BV61" s="290"/>
      <c r="BW61" s="290"/>
      <c r="BX61" s="290"/>
      <c r="BY61" s="307"/>
      <c r="BZ61" s="290">
        <f>JOC10_12入力シート!CV62</f>
        <v>0</v>
      </c>
      <c r="CA61" s="291"/>
      <c r="CB61" s="291"/>
      <c r="CC61" s="291"/>
      <c r="CD61" s="292"/>
      <c r="CE61" s="6"/>
    </row>
    <row r="62" spans="1:83" ht="18" customHeight="1" x14ac:dyDescent="0.2">
      <c r="A62" s="325">
        <v>38</v>
      </c>
      <c r="B62" s="326"/>
      <c r="C62" s="327">
        <f>JOC10_12入力シート!C63</f>
        <v>0</v>
      </c>
      <c r="D62" s="294"/>
      <c r="E62" s="294"/>
      <c r="F62" s="294"/>
      <c r="G62" s="328">
        <f>JOC10_12入力シート!G63</f>
        <v>0</v>
      </c>
      <c r="H62" s="294"/>
      <c r="I62" s="294"/>
      <c r="J62" s="294"/>
      <c r="K62" s="328">
        <f>JOC10_12入力シート!K63</f>
        <v>0</v>
      </c>
      <c r="L62" s="294"/>
      <c r="M62" s="294"/>
      <c r="N62" s="294"/>
      <c r="O62" s="295"/>
      <c r="P62" s="322">
        <f>JOC10_12入力シート!P63</f>
        <v>0</v>
      </c>
      <c r="Q62" s="521"/>
      <c r="R62" s="521"/>
      <c r="S62" s="521"/>
      <c r="T62" s="521"/>
      <c r="U62" s="521"/>
      <c r="V62" s="521"/>
      <c r="W62" s="330">
        <f>JOC10_12入力シート!W63</f>
        <v>0</v>
      </c>
      <c r="X62" s="527"/>
      <c r="Y62" s="527"/>
      <c r="Z62" s="527"/>
      <c r="AA62" s="527"/>
      <c r="AB62" s="527"/>
      <c r="AC62" s="527"/>
      <c r="AD62" s="527"/>
      <c r="AE62" s="528"/>
      <c r="AF62" s="322">
        <f>JOC10_12入力シート!AF63</f>
        <v>0</v>
      </c>
      <c r="AG62" s="521"/>
      <c r="AH62" s="521"/>
      <c r="AI62" s="521"/>
      <c r="AJ62" s="521"/>
      <c r="AK62" s="521"/>
      <c r="AL62" s="521"/>
      <c r="AM62" s="521"/>
      <c r="AN62" s="529"/>
      <c r="AO62" s="333">
        <f>JOC10_12入力シート!AO63</f>
        <v>0</v>
      </c>
      <c r="AP62" s="295"/>
      <c r="AQ62" s="327">
        <f>JOC10_12入力シート!AQ63</f>
        <v>0</v>
      </c>
      <c r="AR62" s="294"/>
      <c r="AS62" s="294"/>
      <c r="AT62" s="328">
        <f>JOC10_12入力シート!AT63</f>
        <v>0</v>
      </c>
      <c r="AU62" s="294"/>
      <c r="AV62" s="328">
        <f>JOC10_12入力シート!AV63</f>
        <v>0</v>
      </c>
      <c r="AW62" s="295"/>
      <c r="AX62" s="333">
        <f>JOC10_12入力シート!AX63</f>
        <v>0</v>
      </c>
      <c r="AY62" s="295"/>
      <c r="AZ62" s="320">
        <f>JOC10_12入力シート!BV63</f>
        <v>0</v>
      </c>
      <c r="BA62" s="321"/>
      <c r="BB62" s="301">
        <f>JOC10_12入力シート!BX63</f>
        <v>0</v>
      </c>
      <c r="BC62" s="301"/>
      <c r="BD62" s="301"/>
      <c r="BE62" s="301"/>
      <c r="BF62" s="301"/>
      <c r="BG62" s="321"/>
      <c r="BH62" s="306">
        <f>JOC10_12入力シート!CD63</f>
        <v>0</v>
      </c>
      <c r="BI62" s="307"/>
      <c r="BJ62" s="306">
        <f>JOC10_12入力シート!CF63</f>
        <v>0</v>
      </c>
      <c r="BK62" s="290"/>
      <c r="BL62" s="290"/>
      <c r="BM62" s="290"/>
      <c r="BN62" s="290"/>
      <c r="BO62" s="290"/>
      <c r="BP62" s="290"/>
      <c r="BQ62" s="290"/>
      <c r="BR62" s="290"/>
      <c r="BS62" s="290"/>
      <c r="BT62" s="290"/>
      <c r="BU62" s="290"/>
      <c r="BV62" s="290"/>
      <c r="BW62" s="290"/>
      <c r="BX62" s="290"/>
      <c r="BY62" s="307"/>
      <c r="BZ62" s="290">
        <f>JOC10_12入力シート!CV63</f>
        <v>0</v>
      </c>
      <c r="CA62" s="291"/>
      <c r="CB62" s="291"/>
      <c r="CC62" s="291"/>
      <c r="CD62" s="292"/>
      <c r="CE62" s="6"/>
    </row>
    <row r="63" spans="1:83" ht="18" customHeight="1" x14ac:dyDescent="0.2">
      <c r="A63" s="325">
        <v>39</v>
      </c>
      <c r="B63" s="326"/>
      <c r="C63" s="327">
        <f>JOC10_12入力シート!C64</f>
        <v>0</v>
      </c>
      <c r="D63" s="294"/>
      <c r="E63" s="294"/>
      <c r="F63" s="294"/>
      <c r="G63" s="328">
        <f>JOC10_12入力シート!G64</f>
        <v>0</v>
      </c>
      <c r="H63" s="294"/>
      <c r="I63" s="294"/>
      <c r="J63" s="294"/>
      <c r="K63" s="328">
        <f>JOC10_12入力シート!K64</f>
        <v>0</v>
      </c>
      <c r="L63" s="294"/>
      <c r="M63" s="294"/>
      <c r="N63" s="294"/>
      <c r="O63" s="295"/>
      <c r="P63" s="322">
        <f>JOC10_12入力シート!P64</f>
        <v>0</v>
      </c>
      <c r="Q63" s="521"/>
      <c r="R63" s="521"/>
      <c r="S63" s="521"/>
      <c r="T63" s="521"/>
      <c r="U63" s="521"/>
      <c r="V63" s="521"/>
      <c r="W63" s="330">
        <f>JOC10_12入力シート!W64</f>
        <v>0</v>
      </c>
      <c r="X63" s="527"/>
      <c r="Y63" s="527"/>
      <c r="Z63" s="527"/>
      <c r="AA63" s="527"/>
      <c r="AB63" s="527"/>
      <c r="AC63" s="527"/>
      <c r="AD63" s="527"/>
      <c r="AE63" s="528"/>
      <c r="AF63" s="322">
        <f>JOC10_12入力シート!AF64</f>
        <v>0</v>
      </c>
      <c r="AG63" s="521"/>
      <c r="AH63" s="521"/>
      <c r="AI63" s="521"/>
      <c r="AJ63" s="521"/>
      <c r="AK63" s="521"/>
      <c r="AL63" s="521"/>
      <c r="AM63" s="521"/>
      <c r="AN63" s="529"/>
      <c r="AO63" s="333">
        <f>JOC10_12入力シート!AO64</f>
        <v>0</v>
      </c>
      <c r="AP63" s="295"/>
      <c r="AQ63" s="327">
        <f>JOC10_12入力シート!AQ64</f>
        <v>0</v>
      </c>
      <c r="AR63" s="294"/>
      <c r="AS63" s="294"/>
      <c r="AT63" s="328">
        <f>JOC10_12入力シート!AT64</f>
        <v>0</v>
      </c>
      <c r="AU63" s="294"/>
      <c r="AV63" s="328">
        <f>JOC10_12入力シート!AV64</f>
        <v>0</v>
      </c>
      <c r="AW63" s="295"/>
      <c r="AX63" s="333">
        <f>JOC10_12入力シート!AX64</f>
        <v>0</v>
      </c>
      <c r="AY63" s="295"/>
      <c r="AZ63" s="320">
        <f>JOC10_12入力シート!BV64</f>
        <v>0</v>
      </c>
      <c r="BA63" s="321"/>
      <c r="BB63" s="301">
        <f>JOC10_12入力シート!BX64</f>
        <v>0</v>
      </c>
      <c r="BC63" s="301"/>
      <c r="BD63" s="301"/>
      <c r="BE63" s="301"/>
      <c r="BF63" s="301"/>
      <c r="BG63" s="321"/>
      <c r="BH63" s="306">
        <f>JOC10_12入力シート!CD64</f>
        <v>0</v>
      </c>
      <c r="BI63" s="307"/>
      <c r="BJ63" s="306">
        <f>JOC10_12入力シート!CF64</f>
        <v>0</v>
      </c>
      <c r="BK63" s="290"/>
      <c r="BL63" s="290"/>
      <c r="BM63" s="290"/>
      <c r="BN63" s="290"/>
      <c r="BO63" s="290"/>
      <c r="BP63" s="290"/>
      <c r="BQ63" s="290"/>
      <c r="BR63" s="290"/>
      <c r="BS63" s="290"/>
      <c r="BT63" s="290"/>
      <c r="BU63" s="290"/>
      <c r="BV63" s="290"/>
      <c r="BW63" s="290"/>
      <c r="BX63" s="290"/>
      <c r="BY63" s="307"/>
      <c r="BZ63" s="290">
        <f>JOC10_12入力シート!CV64</f>
        <v>0</v>
      </c>
      <c r="CA63" s="291"/>
      <c r="CB63" s="291"/>
      <c r="CC63" s="291"/>
      <c r="CD63" s="292"/>
      <c r="CE63" s="6"/>
    </row>
    <row r="64" spans="1:83" ht="18" customHeight="1" x14ac:dyDescent="0.2">
      <c r="A64" s="325">
        <v>40</v>
      </c>
      <c r="B64" s="326"/>
      <c r="C64" s="327">
        <f>JOC10_12入力シート!C65</f>
        <v>0</v>
      </c>
      <c r="D64" s="294"/>
      <c r="E64" s="294"/>
      <c r="F64" s="294"/>
      <c r="G64" s="328">
        <f>JOC10_12入力シート!G65</f>
        <v>0</v>
      </c>
      <c r="H64" s="294"/>
      <c r="I64" s="294"/>
      <c r="J64" s="294"/>
      <c r="K64" s="328">
        <f>JOC10_12入力シート!K65</f>
        <v>0</v>
      </c>
      <c r="L64" s="294"/>
      <c r="M64" s="294"/>
      <c r="N64" s="294"/>
      <c r="O64" s="295"/>
      <c r="P64" s="322">
        <f>JOC10_12入力シート!P65</f>
        <v>0</v>
      </c>
      <c r="Q64" s="521"/>
      <c r="R64" s="521"/>
      <c r="S64" s="521"/>
      <c r="T64" s="521"/>
      <c r="U64" s="521"/>
      <c r="V64" s="521"/>
      <c r="W64" s="330">
        <f>JOC10_12入力シート!W65</f>
        <v>0</v>
      </c>
      <c r="X64" s="527"/>
      <c r="Y64" s="527"/>
      <c r="Z64" s="527"/>
      <c r="AA64" s="527"/>
      <c r="AB64" s="527"/>
      <c r="AC64" s="527"/>
      <c r="AD64" s="527"/>
      <c r="AE64" s="528"/>
      <c r="AF64" s="322">
        <f>JOC10_12入力シート!AF65</f>
        <v>0</v>
      </c>
      <c r="AG64" s="521"/>
      <c r="AH64" s="521"/>
      <c r="AI64" s="521"/>
      <c r="AJ64" s="521"/>
      <c r="AK64" s="521"/>
      <c r="AL64" s="521"/>
      <c r="AM64" s="521"/>
      <c r="AN64" s="529"/>
      <c r="AO64" s="333">
        <f>JOC10_12入力シート!AO65</f>
        <v>0</v>
      </c>
      <c r="AP64" s="295"/>
      <c r="AQ64" s="327">
        <f>JOC10_12入力シート!AQ65</f>
        <v>0</v>
      </c>
      <c r="AR64" s="294"/>
      <c r="AS64" s="294"/>
      <c r="AT64" s="328">
        <f>JOC10_12入力シート!AT65</f>
        <v>0</v>
      </c>
      <c r="AU64" s="294"/>
      <c r="AV64" s="328">
        <f>JOC10_12入力シート!AV65</f>
        <v>0</v>
      </c>
      <c r="AW64" s="295"/>
      <c r="AX64" s="333">
        <f>JOC10_12入力シート!AX65</f>
        <v>0</v>
      </c>
      <c r="AY64" s="295"/>
      <c r="AZ64" s="320">
        <f>JOC10_12入力シート!BV65</f>
        <v>0</v>
      </c>
      <c r="BA64" s="321"/>
      <c r="BB64" s="301">
        <f>JOC10_12入力シート!BX65</f>
        <v>0</v>
      </c>
      <c r="BC64" s="301"/>
      <c r="BD64" s="301"/>
      <c r="BE64" s="301"/>
      <c r="BF64" s="301"/>
      <c r="BG64" s="321"/>
      <c r="BH64" s="306">
        <f>JOC10_12入力シート!CD65</f>
        <v>0</v>
      </c>
      <c r="BI64" s="307"/>
      <c r="BJ64" s="306">
        <f>JOC10_12入力シート!CF65</f>
        <v>0</v>
      </c>
      <c r="BK64" s="290"/>
      <c r="BL64" s="290"/>
      <c r="BM64" s="290"/>
      <c r="BN64" s="290"/>
      <c r="BO64" s="290"/>
      <c r="BP64" s="290"/>
      <c r="BQ64" s="290"/>
      <c r="BR64" s="290"/>
      <c r="BS64" s="290"/>
      <c r="BT64" s="290"/>
      <c r="BU64" s="290"/>
      <c r="BV64" s="290"/>
      <c r="BW64" s="290"/>
      <c r="BX64" s="290"/>
      <c r="BY64" s="307"/>
      <c r="BZ64" s="290">
        <f>JOC10_12入力シート!CV65</f>
        <v>0</v>
      </c>
      <c r="CA64" s="291"/>
      <c r="CB64" s="291"/>
      <c r="CC64" s="291"/>
      <c r="CD64" s="292"/>
      <c r="CE64" s="6"/>
    </row>
    <row r="65" spans="1:83" ht="18" customHeight="1" x14ac:dyDescent="0.2">
      <c r="A65" s="325">
        <v>41</v>
      </c>
      <c r="B65" s="326"/>
      <c r="C65" s="327">
        <f>JOC10_12入力シート!C66</f>
        <v>0</v>
      </c>
      <c r="D65" s="294"/>
      <c r="E65" s="294"/>
      <c r="F65" s="294"/>
      <c r="G65" s="328">
        <f>JOC10_12入力シート!G66</f>
        <v>0</v>
      </c>
      <c r="H65" s="294"/>
      <c r="I65" s="294"/>
      <c r="J65" s="294"/>
      <c r="K65" s="328">
        <f>JOC10_12入力シート!K66</f>
        <v>0</v>
      </c>
      <c r="L65" s="294"/>
      <c r="M65" s="294"/>
      <c r="N65" s="294"/>
      <c r="O65" s="295"/>
      <c r="P65" s="322">
        <f>JOC10_12入力シート!P66</f>
        <v>0</v>
      </c>
      <c r="Q65" s="521"/>
      <c r="R65" s="521"/>
      <c r="S65" s="521"/>
      <c r="T65" s="521"/>
      <c r="U65" s="521"/>
      <c r="V65" s="521"/>
      <c r="W65" s="330">
        <f>JOC10_12入力シート!W66</f>
        <v>0</v>
      </c>
      <c r="X65" s="527"/>
      <c r="Y65" s="527"/>
      <c r="Z65" s="527"/>
      <c r="AA65" s="527"/>
      <c r="AB65" s="527"/>
      <c r="AC65" s="527"/>
      <c r="AD65" s="527"/>
      <c r="AE65" s="528"/>
      <c r="AF65" s="322">
        <f>JOC10_12入力シート!AF66</f>
        <v>0</v>
      </c>
      <c r="AG65" s="521"/>
      <c r="AH65" s="521"/>
      <c r="AI65" s="521"/>
      <c r="AJ65" s="521"/>
      <c r="AK65" s="521"/>
      <c r="AL65" s="521"/>
      <c r="AM65" s="521"/>
      <c r="AN65" s="529"/>
      <c r="AO65" s="333">
        <f>JOC10_12入力シート!AO66</f>
        <v>0</v>
      </c>
      <c r="AP65" s="295"/>
      <c r="AQ65" s="327">
        <f>JOC10_12入力シート!AQ66</f>
        <v>0</v>
      </c>
      <c r="AR65" s="294"/>
      <c r="AS65" s="294"/>
      <c r="AT65" s="328">
        <f>JOC10_12入力シート!AT66</f>
        <v>0</v>
      </c>
      <c r="AU65" s="294"/>
      <c r="AV65" s="328">
        <f>JOC10_12入力シート!AV66</f>
        <v>0</v>
      </c>
      <c r="AW65" s="295"/>
      <c r="AX65" s="333">
        <f>JOC10_12入力シート!AX66</f>
        <v>0</v>
      </c>
      <c r="AY65" s="295"/>
      <c r="AZ65" s="320">
        <f>JOC10_12入力シート!BV66</f>
        <v>0</v>
      </c>
      <c r="BA65" s="321"/>
      <c r="BB65" s="301">
        <f>JOC10_12入力シート!BX66</f>
        <v>0</v>
      </c>
      <c r="BC65" s="301"/>
      <c r="BD65" s="301"/>
      <c r="BE65" s="301"/>
      <c r="BF65" s="301"/>
      <c r="BG65" s="321"/>
      <c r="BH65" s="306">
        <f>JOC10_12入力シート!CD66</f>
        <v>0</v>
      </c>
      <c r="BI65" s="307"/>
      <c r="BJ65" s="306">
        <f>JOC10_12入力シート!CF66</f>
        <v>0</v>
      </c>
      <c r="BK65" s="290"/>
      <c r="BL65" s="290"/>
      <c r="BM65" s="290"/>
      <c r="BN65" s="290"/>
      <c r="BO65" s="290"/>
      <c r="BP65" s="290"/>
      <c r="BQ65" s="290"/>
      <c r="BR65" s="290"/>
      <c r="BS65" s="290"/>
      <c r="BT65" s="290"/>
      <c r="BU65" s="290"/>
      <c r="BV65" s="290"/>
      <c r="BW65" s="290"/>
      <c r="BX65" s="290"/>
      <c r="BY65" s="307"/>
      <c r="BZ65" s="290">
        <f>JOC10_12入力シート!CV66</f>
        <v>0</v>
      </c>
      <c r="CA65" s="291"/>
      <c r="CB65" s="291"/>
      <c r="CC65" s="291"/>
      <c r="CD65" s="292"/>
      <c r="CE65" s="6"/>
    </row>
    <row r="66" spans="1:83" ht="18" customHeight="1" x14ac:dyDescent="0.2">
      <c r="A66" s="325">
        <v>42</v>
      </c>
      <c r="B66" s="326"/>
      <c r="C66" s="327">
        <f>JOC10_12入力シート!C67</f>
        <v>0</v>
      </c>
      <c r="D66" s="294"/>
      <c r="E66" s="294"/>
      <c r="F66" s="294"/>
      <c r="G66" s="328">
        <f>JOC10_12入力シート!G67</f>
        <v>0</v>
      </c>
      <c r="H66" s="294"/>
      <c r="I66" s="294"/>
      <c r="J66" s="294"/>
      <c r="K66" s="328">
        <f>JOC10_12入力シート!K67</f>
        <v>0</v>
      </c>
      <c r="L66" s="294"/>
      <c r="M66" s="294"/>
      <c r="N66" s="294"/>
      <c r="O66" s="295"/>
      <c r="P66" s="322">
        <f>JOC10_12入力シート!P67</f>
        <v>0</v>
      </c>
      <c r="Q66" s="521"/>
      <c r="R66" s="521"/>
      <c r="S66" s="521"/>
      <c r="T66" s="521"/>
      <c r="U66" s="521"/>
      <c r="V66" s="521"/>
      <c r="W66" s="330">
        <f>JOC10_12入力シート!W67</f>
        <v>0</v>
      </c>
      <c r="X66" s="527"/>
      <c r="Y66" s="527"/>
      <c r="Z66" s="527"/>
      <c r="AA66" s="527"/>
      <c r="AB66" s="527"/>
      <c r="AC66" s="527"/>
      <c r="AD66" s="527"/>
      <c r="AE66" s="528"/>
      <c r="AF66" s="322">
        <f>JOC10_12入力シート!AF67</f>
        <v>0</v>
      </c>
      <c r="AG66" s="521"/>
      <c r="AH66" s="521"/>
      <c r="AI66" s="521"/>
      <c r="AJ66" s="521"/>
      <c r="AK66" s="521"/>
      <c r="AL66" s="521"/>
      <c r="AM66" s="521"/>
      <c r="AN66" s="529"/>
      <c r="AO66" s="333">
        <f>JOC10_12入力シート!AO67</f>
        <v>0</v>
      </c>
      <c r="AP66" s="295"/>
      <c r="AQ66" s="327">
        <f>JOC10_12入力シート!AQ67</f>
        <v>0</v>
      </c>
      <c r="AR66" s="294"/>
      <c r="AS66" s="294"/>
      <c r="AT66" s="328">
        <f>JOC10_12入力シート!AT67</f>
        <v>0</v>
      </c>
      <c r="AU66" s="294"/>
      <c r="AV66" s="328">
        <f>JOC10_12入力シート!AV67</f>
        <v>0</v>
      </c>
      <c r="AW66" s="295"/>
      <c r="AX66" s="333">
        <f>JOC10_12入力シート!AX67</f>
        <v>0</v>
      </c>
      <c r="AY66" s="295"/>
      <c r="AZ66" s="320">
        <f>JOC10_12入力シート!BV67</f>
        <v>0</v>
      </c>
      <c r="BA66" s="321"/>
      <c r="BB66" s="301">
        <f>JOC10_12入力シート!BX67</f>
        <v>0</v>
      </c>
      <c r="BC66" s="301"/>
      <c r="BD66" s="301"/>
      <c r="BE66" s="301"/>
      <c r="BF66" s="301"/>
      <c r="BG66" s="321"/>
      <c r="BH66" s="306">
        <f>JOC10_12入力シート!CD67</f>
        <v>0</v>
      </c>
      <c r="BI66" s="307"/>
      <c r="BJ66" s="306">
        <f>JOC10_12入力シート!CF67</f>
        <v>0</v>
      </c>
      <c r="BK66" s="290"/>
      <c r="BL66" s="290"/>
      <c r="BM66" s="290"/>
      <c r="BN66" s="290"/>
      <c r="BO66" s="290"/>
      <c r="BP66" s="290"/>
      <c r="BQ66" s="290"/>
      <c r="BR66" s="290"/>
      <c r="BS66" s="290"/>
      <c r="BT66" s="290"/>
      <c r="BU66" s="290"/>
      <c r="BV66" s="290"/>
      <c r="BW66" s="290"/>
      <c r="BX66" s="290"/>
      <c r="BY66" s="307"/>
      <c r="BZ66" s="290">
        <f>JOC10_12入力シート!CV67</f>
        <v>0</v>
      </c>
      <c r="CA66" s="291"/>
      <c r="CB66" s="291"/>
      <c r="CC66" s="291"/>
      <c r="CD66" s="292"/>
      <c r="CE66" s="6"/>
    </row>
    <row r="67" spans="1:83" ht="18" customHeight="1" x14ac:dyDescent="0.2">
      <c r="A67" s="325">
        <v>43</v>
      </c>
      <c r="B67" s="326"/>
      <c r="C67" s="327">
        <f>JOC10_12入力シート!C68</f>
        <v>0</v>
      </c>
      <c r="D67" s="294"/>
      <c r="E67" s="294"/>
      <c r="F67" s="294"/>
      <c r="G67" s="328">
        <f>JOC10_12入力シート!G68</f>
        <v>0</v>
      </c>
      <c r="H67" s="294"/>
      <c r="I67" s="294"/>
      <c r="J67" s="294"/>
      <c r="K67" s="328">
        <f>JOC10_12入力シート!K68</f>
        <v>0</v>
      </c>
      <c r="L67" s="294"/>
      <c r="M67" s="294"/>
      <c r="N67" s="294"/>
      <c r="O67" s="295"/>
      <c r="P67" s="322">
        <f>JOC10_12入力シート!P68</f>
        <v>0</v>
      </c>
      <c r="Q67" s="521"/>
      <c r="R67" s="521"/>
      <c r="S67" s="521"/>
      <c r="T67" s="521"/>
      <c r="U67" s="521"/>
      <c r="V67" s="521"/>
      <c r="W67" s="330">
        <f>JOC10_12入力シート!W68</f>
        <v>0</v>
      </c>
      <c r="X67" s="527"/>
      <c r="Y67" s="527"/>
      <c r="Z67" s="527"/>
      <c r="AA67" s="527"/>
      <c r="AB67" s="527"/>
      <c r="AC67" s="527"/>
      <c r="AD67" s="527"/>
      <c r="AE67" s="528"/>
      <c r="AF67" s="322">
        <f>JOC10_12入力シート!AF68</f>
        <v>0</v>
      </c>
      <c r="AG67" s="521"/>
      <c r="AH67" s="521"/>
      <c r="AI67" s="521"/>
      <c r="AJ67" s="521"/>
      <c r="AK67" s="521"/>
      <c r="AL67" s="521"/>
      <c r="AM67" s="521"/>
      <c r="AN67" s="529"/>
      <c r="AO67" s="333">
        <f>JOC10_12入力シート!AO68</f>
        <v>0</v>
      </c>
      <c r="AP67" s="295"/>
      <c r="AQ67" s="327">
        <f>JOC10_12入力シート!AQ68</f>
        <v>0</v>
      </c>
      <c r="AR67" s="294"/>
      <c r="AS67" s="294"/>
      <c r="AT67" s="328">
        <f>JOC10_12入力シート!AT68</f>
        <v>0</v>
      </c>
      <c r="AU67" s="294"/>
      <c r="AV67" s="328">
        <f>JOC10_12入力シート!AV68</f>
        <v>0</v>
      </c>
      <c r="AW67" s="295"/>
      <c r="AX67" s="333">
        <f>JOC10_12入力シート!AX68</f>
        <v>0</v>
      </c>
      <c r="AY67" s="295"/>
      <c r="AZ67" s="320">
        <f>JOC10_12入力シート!BV68</f>
        <v>0</v>
      </c>
      <c r="BA67" s="321"/>
      <c r="BB67" s="301">
        <f>JOC10_12入力シート!BX68</f>
        <v>0</v>
      </c>
      <c r="BC67" s="301"/>
      <c r="BD67" s="301"/>
      <c r="BE67" s="301"/>
      <c r="BF67" s="301"/>
      <c r="BG67" s="321"/>
      <c r="BH67" s="306">
        <f>JOC10_12入力シート!CD68</f>
        <v>0</v>
      </c>
      <c r="BI67" s="307"/>
      <c r="BJ67" s="306">
        <f>JOC10_12入力シート!CF68</f>
        <v>0</v>
      </c>
      <c r="BK67" s="290"/>
      <c r="BL67" s="290"/>
      <c r="BM67" s="290"/>
      <c r="BN67" s="290"/>
      <c r="BO67" s="290"/>
      <c r="BP67" s="290"/>
      <c r="BQ67" s="290"/>
      <c r="BR67" s="290"/>
      <c r="BS67" s="290"/>
      <c r="BT67" s="290"/>
      <c r="BU67" s="290"/>
      <c r="BV67" s="290"/>
      <c r="BW67" s="290"/>
      <c r="BX67" s="290"/>
      <c r="BY67" s="307"/>
      <c r="BZ67" s="290">
        <f>JOC10_12入力シート!CV68</f>
        <v>0</v>
      </c>
      <c r="CA67" s="291"/>
      <c r="CB67" s="291"/>
      <c r="CC67" s="291"/>
      <c r="CD67" s="292"/>
      <c r="CE67" s="6"/>
    </row>
    <row r="68" spans="1:83" ht="18" customHeight="1" x14ac:dyDescent="0.2">
      <c r="A68" s="325">
        <v>44</v>
      </c>
      <c r="B68" s="326"/>
      <c r="C68" s="327">
        <f>JOC10_12入力シート!C69</f>
        <v>0</v>
      </c>
      <c r="D68" s="294"/>
      <c r="E68" s="294"/>
      <c r="F68" s="294"/>
      <c r="G68" s="328">
        <f>JOC10_12入力シート!G69</f>
        <v>0</v>
      </c>
      <c r="H68" s="294"/>
      <c r="I68" s="294"/>
      <c r="J68" s="294"/>
      <c r="K68" s="328">
        <f>JOC10_12入力シート!K69</f>
        <v>0</v>
      </c>
      <c r="L68" s="294"/>
      <c r="M68" s="294"/>
      <c r="N68" s="294"/>
      <c r="O68" s="295"/>
      <c r="P68" s="322">
        <f>JOC10_12入力シート!P69</f>
        <v>0</v>
      </c>
      <c r="Q68" s="521"/>
      <c r="R68" s="521"/>
      <c r="S68" s="521"/>
      <c r="T68" s="521"/>
      <c r="U68" s="521"/>
      <c r="V68" s="521"/>
      <c r="W68" s="330">
        <f>JOC10_12入力シート!W69</f>
        <v>0</v>
      </c>
      <c r="X68" s="527"/>
      <c r="Y68" s="527"/>
      <c r="Z68" s="527"/>
      <c r="AA68" s="527"/>
      <c r="AB68" s="527"/>
      <c r="AC68" s="527"/>
      <c r="AD68" s="527"/>
      <c r="AE68" s="528"/>
      <c r="AF68" s="322">
        <f>JOC10_12入力シート!AF69</f>
        <v>0</v>
      </c>
      <c r="AG68" s="521"/>
      <c r="AH68" s="521"/>
      <c r="AI68" s="521"/>
      <c r="AJ68" s="521"/>
      <c r="AK68" s="521"/>
      <c r="AL68" s="521"/>
      <c r="AM68" s="521"/>
      <c r="AN68" s="529"/>
      <c r="AO68" s="333">
        <f>JOC10_12入力シート!AO69</f>
        <v>0</v>
      </c>
      <c r="AP68" s="295"/>
      <c r="AQ68" s="327">
        <f>JOC10_12入力シート!AQ69</f>
        <v>0</v>
      </c>
      <c r="AR68" s="294"/>
      <c r="AS68" s="294"/>
      <c r="AT68" s="328">
        <f>JOC10_12入力シート!AT69</f>
        <v>0</v>
      </c>
      <c r="AU68" s="294"/>
      <c r="AV68" s="328">
        <f>JOC10_12入力シート!AV69</f>
        <v>0</v>
      </c>
      <c r="AW68" s="295"/>
      <c r="AX68" s="333">
        <f>JOC10_12入力シート!AX69</f>
        <v>0</v>
      </c>
      <c r="AY68" s="295"/>
      <c r="AZ68" s="320">
        <f>JOC10_12入力シート!BV69</f>
        <v>0</v>
      </c>
      <c r="BA68" s="321"/>
      <c r="BB68" s="301">
        <f>JOC10_12入力シート!BX69</f>
        <v>0</v>
      </c>
      <c r="BC68" s="301"/>
      <c r="BD68" s="301"/>
      <c r="BE68" s="301"/>
      <c r="BF68" s="301"/>
      <c r="BG68" s="321"/>
      <c r="BH68" s="306">
        <f>JOC10_12入力シート!CD69</f>
        <v>0</v>
      </c>
      <c r="BI68" s="307"/>
      <c r="BJ68" s="306">
        <f>JOC10_12入力シート!CF69</f>
        <v>0</v>
      </c>
      <c r="BK68" s="290"/>
      <c r="BL68" s="290"/>
      <c r="BM68" s="290"/>
      <c r="BN68" s="290"/>
      <c r="BO68" s="290"/>
      <c r="BP68" s="290"/>
      <c r="BQ68" s="290"/>
      <c r="BR68" s="290"/>
      <c r="BS68" s="290"/>
      <c r="BT68" s="290"/>
      <c r="BU68" s="290"/>
      <c r="BV68" s="290"/>
      <c r="BW68" s="290"/>
      <c r="BX68" s="290"/>
      <c r="BY68" s="307"/>
      <c r="BZ68" s="290">
        <f>JOC10_12入力シート!CV69</f>
        <v>0</v>
      </c>
      <c r="CA68" s="291"/>
      <c r="CB68" s="291"/>
      <c r="CC68" s="291"/>
      <c r="CD68" s="292"/>
      <c r="CE68" s="6"/>
    </row>
    <row r="69" spans="1:83" ht="18" customHeight="1" x14ac:dyDescent="0.2">
      <c r="A69" s="325">
        <v>45</v>
      </c>
      <c r="B69" s="326"/>
      <c r="C69" s="327">
        <f>JOC10_12入力シート!C70</f>
        <v>0</v>
      </c>
      <c r="D69" s="294"/>
      <c r="E69" s="294"/>
      <c r="F69" s="294"/>
      <c r="G69" s="328">
        <f>JOC10_12入力シート!G70</f>
        <v>0</v>
      </c>
      <c r="H69" s="294"/>
      <c r="I69" s="294"/>
      <c r="J69" s="294"/>
      <c r="K69" s="328">
        <f>JOC10_12入力シート!K70</f>
        <v>0</v>
      </c>
      <c r="L69" s="294"/>
      <c r="M69" s="294"/>
      <c r="N69" s="294"/>
      <c r="O69" s="295"/>
      <c r="P69" s="322">
        <f>JOC10_12入力シート!P70</f>
        <v>0</v>
      </c>
      <c r="Q69" s="521"/>
      <c r="R69" s="521"/>
      <c r="S69" s="521"/>
      <c r="T69" s="521"/>
      <c r="U69" s="521"/>
      <c r="V69" s="521"/>
      <c r="W69" s="330">
        <f>JOC10_12入力シート!W70</f>
        <v>0</v>
      </c>
      <c r="X69" s="527"/>
      <c r="Y69" s="527"/>
      <c r="Z69" s="527"/>
      <c r="AA69" s="527"/>
      <c r="AB69" s="527"/>
      <c r="AC69" s="527"/>
      <c r="AD69" s="527"/>
      <c r="AE69" s="528"/>
      <c r="AF69" s="322">
        <f>JOC10_12入力シート!AF70</f>
        <v>0</v>
      </c>
      <c r="AG69" s="521"/>
      <c r="AH69" s="521"/>
      <c r="AI69" s="521"/>
      <c r="AJ69" s="521"/>
      <c r="AK69" s="521"/>
      <c r="AL69" s="521"/>
      <c r="AM69" s="521"/>
      <c r="AN69" s="529"/>
      <c r="AO69" s="333">
        <f>JOC10_12入力シート!AO70</f>
        <v>0</v>
      </c>
      <c r="AP69" s="295"/>
      <c r="AQ69" s="327">
        <f>JOC10_12入力シート!AQ70</f>
        <v>0</v>
      </c>
      <c r="AR69" s="294"/>
      <c r="AS69" s="294"/>
      <c r="AT69" s="328">
        <f>JOC10_12入力シート!AT70</f>
        <v>0</v>
      </c>
      <c r="AU69" s="294"/>
      <c r="AV69" s="328">
        <f>JOC10_12入力シート!AV70</f>
        <v>0</v>
      </c>
      <c r="AW69" s="295"/>
      <c r="AX69" s="333">
        <f>JOC10_12入力シート!AX70</f>
        <v>0</v>
      </c>
      <c r="AY69" s="295"/>
      <c r="AZ69" s="320">
        <f>JOC10_12入力シート!BV70</f>
        <v>0</v>
      </c>
      <c r="BA69" s="321"/>
      <c r="BB69" s="301">
        <f>JOC10_12入力シート!BX70</f>
        <v>0</v>
      </c>
      <c r="BC69" s="301"/>
      <c r="BD69" s="301"/>
      <c r="BE69" s="301"/>
      <c r="BF69" s="301"/>
      <c r="BG69" s="321"/>
      <c r="BH69" s="306">
        <f>JOC10_12入力シート!CD70</f>
        <v>0</v>
      </c>
      <c r="BI69" s="307"/>
      <c r="BJ69" s="306">
        <f>JOC10_12入力シート!CF70</f>
        <v>0</v>
      </c>
      <c r="BK69" s="290"/>
      <c r="BL69" s="290"/>
      <c r="BM69" s="290"/>
      <c r="BN69" s="290"/>
      <c r="BO69" s="290"/>
      <c r="BP69" s="290"/>
      <c r="BQ69" s="290"/>
      <c r="BR69" s="290"/>
      <c r="BS69" s="290"/>
      <c r="BT69" s="290"/>
      <c r="BU69" s="290"/>
      <c r="BV69" s="290"/>
      <c r="BW69" s="290"/>
      <c r="BX69" s="290"/>
      <c r="BY69" s="307"/>
      <c r="BZ69" s="290">
        <f>JOC10_12入力シート!CV70</f>
        <v>0</v>
      </c>
      <c r="CA69" s="291"/>
      <c r="CB69" s="291"/>
      <c r="CC69" s="291"/>
      <c r="CD69" s="292"/>
      <c r="CE69" s="6"/>
    </row>
    <row r="70" spans="1:83" ht="18" customHeight="1" x14ac:dyDescent="0.2">
      <c r="A70" s="325">
        <v>46</v>
      </c>
      <c r="B70" s="326"/>
      <c r="C70" s="327">
        <f>JOC10_12入力シート!C71</f>
        <v>0</v>
      </c>
      <c r="D70" s="294"/>
      <c r="E70" s="294"/>
      <c r="F70" s="294"/>
      <c r="G70" s="328">
        <f>JOC10_12入力シート!G71</f>
        <v>0</v>
      </c>
      <c r="H70" s="294"/>
      <c r="I70" s="294"/>
      <c r="J70" s="294"/>
      <c r="K70" s="328">
        <f>JOC10_12入力シート!K71</f>
        <v>0</v>
      </c>
      <c r="L70" s="294"/>
      <c r="M70" s="294"/>
      <c r="N70" s="294"/>
      <c r="O70" s="295"/>
      <c r="P70" s="322">
        <f>JOC10_12入力シート!P71</f>
        <v>0</v>
      </c>
      <c r="Q70" s="521"/>
      <c r="R70" s="521"/>
      <c r="S70" s="521"/>
      <c r="T70" s="521"/>
      <c r="U70" s="521"/>
      <c r="V70" s="521"/>
      <c r="W70" s="330">
        <f>JOC10_12入力シート!W71</f>
        <v>0</v>
      </c>
      <c r="X70" s="527"/>
      <c r="Y70" s="527"/>
      <c r="Z70" s="527"/>
      <c r="AA70" s="527"/>
      <c r="AB70" s="527"/>
      <c r="AC70" s="527"/>
      <c r="AD70" s="527"/>
      <c r="AE70" s="528"/>
      <c r="AF70" s="322">
        <f>JOC10_12入力シート!AF71</f>
        <v>0</v>
      </c>
      <c r="AG70" s="521"/>
      <c r="AH70" s="521"/>
      <c r="AI70" s="521"/>
      <c r="AJ70" s="521"/>
      <c r="AK70" s="521"/>
      <c r="AL70" s="521"/>
      <c r="AM70" s="521"/>
      <c r="AN70" s="529"/>
      <c r="AO70" s="333">
        <f>JOC10_12入力シート!AO71</f>
        <v>0</v>
      </c>
      <c r="AP70" s="295"/>
      <c r="AQ70" s="327">
        <f>JOC10_12入力シート!AQ71</f>
        <v>0</v>
      </c>
      <c r="AR70" s="294"/>
      <c r="AS70" s="294"/>
      <c r="AT70" s="328">
        <f>JOC10_12入力シート!AT71</f>
        <v>0</v>
      </c>
      <c r="AU70" s="294"/>
      <c r="AV70" s="328">
        <f>JOC10_12入力シート!AV71</f>
        <v>0</v>
      </c>
      <c r="AW70" s="295"/>
      <c r="AX70" s="333">
        <f>JOC10_12入力シート!AX71</f>
        <v>0</v>
      </c>
      <c r="AY70" s="295"/>
      <c r="AZ70" s="320">
        <f>JOC10_12入力シート!BV71</f>
        <v>0</v>
      </c>
      <c r="BA70" s="321"/>
      <c r="BB70" s="301">
        <f>JOC10_12入力シート!BX71</f>
        <v>0</v>
      </c>
      <c r="BC70" s="301"/>
      <c r="BD70" s="301"/>
      <c r="BE70" s="301"/>
      <c r="BF70" s="301"/>
      <c r="BG70" s="321"/>
      <c r="BH70" s="306">
        <f>JOC10_12入力シート!CD71</f>
        <v>0</v>
      </c>
      <c r="BI70" s="307"/>
      <c r="BJ70" s="306">
        <f>JOC10_12入力シート!CF71</f>
        <v>0</v>
      </c>
      <c r="BK70" s="290"/>
      <c r="BL70" s="290"/>
      <c r="BM70" s="290"/>
      <c r="BN70" s="290"/>
      <c r="BO70" s="290"/>
      <c r="BP70" s="290"/>
      <c r="BQ70" s="290"/>
      <c r="BR70" s="290"/>
      <c r="BS70" s="290"/>
      <c r="BT70" s="290"/>
      <c r="BU70" s="290"/>
      <c r="BV70" s="290"/>
      <c r="BW70" s="290"/>
      <c r="BX70" s="290"/>
      <c r="BY70" s="307"/>
      <c r="BZ70" s="290">
        <f>JOC10_12入力シート!CV71</f>
        <v>0</v>
      </c>
      <c r="CA70" s="291"/>
      <c r="CB70" s="291"/>
      <c r="CC70" s="291"/>
      <c r="CD70" s="292"/>
      <c r="CE70" s="6"/>
    </row>
    <row r="71" spans="1:83" ht="18" customHeight="1" x14ac:dyDescent="0.2">
      <c r="A71" s="325">
        <v>47</v>
      </c>
      <c r="B71" s="326"/>
      <c r="C71" s="327">
        <f>JOC10_12入力シート!C72</f>
        <v>0</v>
      </c>
      <c r="D71" s="294"/>
      <c r="E71" s="294"/>
      <c r="F71" s="294"/>
      <c r="G71" s="328">
        <f>JOC10_12入力シート!G72</f>
        <v>0</v>
      </c>
      <c r="H71" s="294"/>
      <c r="I71" s="294"/>
      <c r="J71" s="294"/>
      <c r="K71" s="328">
        <f>JOC10_12入力シート!K72</f>
        <v>0</v>
      </c>
      <c r="L71" s="294"/>
      <c r="M71" s="294"/>
      <c r="N71" s="294"/>
      <c r="O71" s="295"/>
      <c r="P71" s="322">
        <f>JOC10_12入力シート!P72</f>
        <v>0</v>
      </c>
      <c r="Q71" s="521"/>
      <c r="R71" s="521"/>
      <c r="S71" s="521"/>
      <c r="T71" s="521"/>
      <c r="U71" s="521"/>
      <c r="V71" s="521"/>
      <c r="W71" s="330">
        <f>JOC10_12入力シート!W72</f>
        <v>0</v>
      </c>
      <c r="X71" s="527"/>
      <c r="Y71" s="527"/>
      <c r="Z71" s="527"/>
      <c r="AA71" s="527"/>
      <c r="AB71" s="527"/>
      <c r="AC71" s="527"/>
      <c r="AD71" s="527"/>
      <c r="AE71" s="528"/>
      <c r="AF71" s="322">
        <f>JOC10_12入力シート!AF72</f>
        <v>0</v>
      </c>
      <c r="AG71" s="521"/>
      <c r="AH71" s="521"/>
      <c r="AI71" s="521"/>
      <c r="AJ71" s="521"/>
      <c r="AK71" s="521"/>
      <c r="AL71" s="521"/>
      <c r="AM71" s="521"/>
      <c r="AN71" s="529"/>
      <c r="AO71" s="333">
        <f>JOC10_12入力シート!AO72</f>
        <v>0</v>
      </c>
      <c r="AP71" s="295"/>
      <c r="AQ71" s="327">
        <f>JOC10_12入力シート!AQ72</f>
        <v>0</v>
      </c>
      <c r="AR71" s="294"/>
      <c r="AS71" s="294"/>
      <c r="AT71" s="328">
        <f>JOC10_12入力シート!AT72</f>
        <v>0</v>
      </c>
      <c r="AU71" s="294"/>
      <c r="AV71" s="328">
        <f>JOC10_12入力シート!AV72</f>
        <v>0</v>
      </c>
      <c r="AW71" s="295"/>
      <c r="AX71" s="333">
        <f>JOC10_12入力シート!AX72</f>
        <v>0</v>
      </c>
      <c r="AY71" s="295"/>
      <c r="AZ71" s="320">
        <f>JOC10_12入力シート!BV72</f>
        <v>0</v>
      </c>
      <c r="BA71" s="321"/>
      <c r="BB71" s="301">
        <f>JOC10_12入力シート!BX72</f>
        <v>0</v>
      </c>
      <c r="BC71" s="301"/>
      <c r="BD71" s="301"/>
      <c r="BE71" s="301"/>
      <c r="BF71" s="301"/>
      <c r="BG71" s="321"/>
      <c r="BH71" s="306">
        <f>JOC10_12入力シート!CD72</f>
        <v>0</v>
      </c>
      <c r="BI71" s="307"/>
      <c r="BJ71" s="306">
        <f>JOC10_12入力シート!CF72</f>
        <v>0</v>
      </c>
      <c r="BK71" s="290"/>
      <c r="BL71" s="290"/>
      <c r="BM71" s="290"/>
      <c r="BN71" s="290"/>
      <c r="BO71" s="290"/>
      <c r="BP71" s="290"/>
      <c r="BQ71" s="290"/>
      <c r="BR71" s="290"/>
      <c r="BS71" s="290"/>
      <c r="BT71" s="290"/>
      <c r="BU71" s="290"/>
      <c r="BV71" s="290"/>
      <c r="BW71" s="290"/>
      <c r="BX71" s="290"/>
      <c r="BY71" s="307"/>
      <c r="BZ71" s="290">
        <f>JOC10_12入力シート!CV72</f>
        <v>0</v>
      </c>
      <c r="CA71" s="291"/>
      <c r="CB71" s="291"/>
      <c r="CC71" s="291"/>
      <c r="CD71" s="292"/>
      <c r="CE71" s="6"/>
    </row>
    <row r="72" spans="1:83" ht="18" customHeight="1" x14ac:dyDescent="0.2">
      <c r="A72" s="325">
        <v>48</v>
      </c>
      <c r="B72" s="326"/>
      <c r="C72" s="327">
        <f>JOC10_12入力シート!C73</f>
        <v>0</v>
      </c>
      <c r="D72" s="294"/>
      <c r="E72" s="294"/>
      <c r="F72" s="294"/>
      <c r="G72" s="328">
        <f>JOC10_12入力シート!G73</f>
        <v>0</v>
      </c>
      <c r="H72" s="294"/>
      <c r="I72" s="294"/>
      <c r="J72" s="294"/>
      <c r="K72" s="328">
        <f>JOC10_12入力シート!K73</f>
        <v>0</v>
      </c>
      <c r="L72" s="294"/>
      <c r="M72" s="294"/>
      <c r="N72" s="294"/>
      <c r="O72" s="295"/>
      <c r="P72" s="322">
        <f>JOC10_12入力シート!P73</f>
        <v>0</v>
      </c>
      <c r="Q72" s="521"/>
      <c r="R72" s="521"/>
      <c r="S72" s="521"/>
      <c r="T72" s="521"/>
      <c r="U72" s="521"/>
      <c r="V72" s="521"/>
      <c r="W72" s="330">
        <f>JOC10_12入力シート!W73</f>
        <v>0</v>
      </c>
      <c r="X72" s="527"/>
      <c r="Y72" s="527"/>
      <c r="Z72" s="527"/>
      <c r="AA72" s="527"/>
      <c r="AB72" s="527"/>
      <c r="AC72" s="527"/>
      <c r="AD72" s="527"/>
      <c r="AE72" s="528"/>
      <c r="AF72" s="322">
        <f>JOC10_12入力シート!AF73</f>
        <v>0</v>
      </c>
      <c r="AG72" s="521"/>
      <c r="AH72" s="521"/>
      <c r="AI72" s="521"/>
      <c r="AJ72" s="521"/>
      <c r="AK72" s="521"/>
      <c r="AL72" s="521"/>
      <c r="AM72" s="521"/>
      <c r="AN72" s="529"/>
      <c r="AO72" s="333">
        <f>JOC10_12入力シート!AO73</f>
        <v>0</v>
      </c>
      <c r="AP72" s="295"/>
      <c r="AQ72" s="327">
        <f>JOC10_12入力シート!AQ73</f>
        <v>0</v>
      </c>
      <c r="AR72" s="294"/>
      <c r="AS72" s="294"/>
      <c r="AT72" s="328">
        <f>JOC10_12入力シート!AT73</f>
        <v>0</v>
      </c>
      <c r="AU72" s="294"/>
      <c r="AV72" s="328">
        <f>JOC10_12入力シート!AV73</f>
        <v>0</v>
      </c>
      <c r="AW72" s="295"/>
      <c r="AX72" s="333">
        <f>JOC10_12入力シート!AX73</f>
        <v>0</v>
      </c>
      <c r="AY72" s="295"/>
      <c r="AZ72" s="320">
        <f>JOC10_12入力シート!BV73</f>
        <v>0</v>
      </c>
      <c r="BA72" s="321"/>
      <c r="BB72" s="301">
        <f>JOC10_12入力シート!BX73</f>
        <v>0</v>
      </c>
      <c r="BC72" s="301"/>
      <c r="BD72" s="301"/>
      <c r="BE72" s="301"/>
      <c r="BF72" s="301"/>
      <c r="BG72" s="321"/>
      <c r="BH72" s="306">
        <f>JOC10_12入力シート!CD73</f>
        <v>0</v>
      </c>
      <c r="BI72" s="307"/>
      <c r="BJ72" s="306">
        <f>JOC10_12入力シート!CF73</f>
        <v>0</v>
      </c>
      <c r="BK72" s="290"/>
      <c r="BL72" s="290"/>
      <c r="BM72" s="290"/>
      <c r="BN72" s="290"/>
      <c r="BO72" s="290"/>
      <c r="BP72" s="290"/>
      <c r="BQ72" s="290"/>
      <c r="BR72" s="290"/>
      <c r="BS72" s="290"/>
      <c r="BT72" s="290"/>
      <c r="BU72" s="290"/>
      <c r="BV72" s="290"/>
      <c r="BW72" s="290"/>
      <c r="BX72" s="290"/>
      <c r="BY72" s="307"/>
      <c r="BZ72" s="290">
        <f>JOC10_12入力シート!CV73</f>
        <v>0</v>
      </c>
      <c r="CA72" s="291"/>
      <c r="CB72" s="291"/>
      <c r="CC72" s="291"/>
      <c r="CD72" s="292"/>
      <c r="CE72" s="6"/>
    </row>
    <row r="73" spans="1:83" ht="18" customHeight="1" x14ac:dyDescent="0.2">
      <c r="A73" s="325">
        <v>49</v>
      </c>
      <c r="B73" s="326"/>
      <c r="C73" s="327">
        <f>JOC10_12入力シート!C74</f>
        <v>0</v>
      </c>
      <c r="D73" s="294"/>
      <c r="E73" s="294"/>
      <c r="F73" s="294"/>
      <c r="G73" s="328">
        <f>JOC10_12入力シート!G74</f>
        <v>0</v>
      </c>
      <c r="H73" s="294"/>
      <c r="I73" s="294"/>
      <c r="J73" s="294"/>
      <c r="K73" s="328">
        <f>JOC10_12入力シート!K74</f>
        <v>0</v>
      </c>
      <c r="L73" s="294"/>
      <c r="M73" s="294"/>
      <c r="N73" s="294"/>
      <c r="O73" s="295"/>
      <c r="P73" s="322">
        <f>JOC10_12入力シート!P74</f>
        <v>0</v>
      </c>
      <c r="Q73" s="521"/>
      <c r="R73" s="521"/>
      <c r="S73" s="521"/>
      <c r="T73" s="521"/>
      <c r="U73" s="521"/>
      <c r="V73" s="521"/>
      <c r="W73" s="330">
        <f>JOC10_12入力シート!W74</f>
        <v>0</v>
      </c>
      <c r="X73" s="527"/>
      <c r="Y73" s="527"/>
      <c r="Z73" s="527"/>
      <c r="AA73" s="527"/>
      <c r="AB73" s="527"/>
      <c r="AC73" s="527"/>
      <c r="AD73" s="527"/>
      <c r="AE73" s="528"/>
      <c r="AF73" s="322">
        <f>JOC10_12入力シート!AF74</f>
        <v>0</v>
      </c>
      <c r="AG73" s="521"/>
      <c r="AH73" s="521"/>
      <c r="AI73" s="521"/>
      <c r="AJ73" s="521"/>
      <c r="AK73" s="521"/>
      <c r="AL73" s="521"/>
      <c r="AM73" s="521"/>
      <c r="AN73" s="529"/>
      <c r="AO73" s="333">
        <f>JOC10_12入力シート!AO74</f>
        <v>0</v>
      </c>
      <c r="AP73" s="295"/>
      <c r="AQ73" s="327">
        <f>JOC10_12入力シート!AQ74</f>
        <v>0</v>
      </c>
      <c r="AR73" s="294"/>
      <c r="AS73" s="294"/>
      <c r="AT73" s="328">
        <f>JOC10_12入力シート!AT74</f>
        <v>0</v>
      </c>
      <c r="AU73" s="294"/>
      <c r="AV73" s="328">
        <f>JOC10_12入力シート!AV74</f>
        <v>0</v>
      </c>
      <c r="AW73" s="295"/>
      <c r="AX73" s="333">
        <f>JOC10_12入力シート!AX74</f>
        <v>0</v>
      </c>
      <c r="AY73" s="295"/>
      <c r="AZ73" s="320">
        <f>JOC10_12入力シート!BV74</f>
        <v>0</v>
      </c>
      <c r="BA73" s="321"/>
      <c r="BB73" s="301">
        <f>JOC10_12入力シート!BX74</f>
        <v>0</v>
      </c>
      <c r="BC73" s="301"/>
      <c r="BD73" s="301"/>
      <c r="BE73" s="301"/>
      <c r="BF73" s="301"/>
      <c r="BG73" s="321"/>
      <c r="BH73" s="306">
        <f>JOC10_12入力シート!CD74</f>
        <v>0</v>
      </c>
      <c r="BI73" s="307"/>
      <c r="BJ73" s="306">
        <f>JOC10_12入力シート!CF74</f>
        <v>0</v>
      </c>
      <c r="BK73" s="290"/>
      <c r="BL73" s="290"/>
      <c r="BM73" s="290"/>
      <c r="BN73" s="290"/>
      <c r="BO73" s="290"/>
      <c r="BP73" s="290"/>
      <c r="BQ73" s="290"/>
      <c r="BR73" s="290"/>
      <c r="BS73" s="290"/>
      <c r="BT73" s="290"/>
      <c r="BU73" s="290"/>
      <c r="BV73" s="290"/>
      <c r="BW73" s="290"/>
      <c r="BX73" s="290"/>
      <c r="BY73" s="307"/>
      <c r="BZ73" s="290">
        <f>JOC10_12入力シート!CV74</f>
        <v>0</v>
      </c>
      <c r="CA73" s="291"/>
      <c r="CB73" s="291"/>
      <c r="CC73" s="291"/>
      <c r="CD73" s="292"/>
      <c r="CE73" s="6"/>
    </row>
    <row r="74" spans="1:83" ht="18" customHeight="1" x14ac:dyDescent="0.2">
      <c r="A74" s="325">
        <v>50</v>
      </c>
      <c r="B74" s="326"/>
      <c r="C74" s="327">
        <f>JOC10_12入力シート!C75</f>
        <v>0</v>
      </c>
      <c r="D74" s="294"/>
      <c r="E74" s="294"/>
      <c r="F74" s="294"/>
      <c r="G74" s="328">
        <f>JOC10_12入力シート!G75</f>
        <v>0</v>
      </c>
      <c r="H74" s="294"/>
      <c r="I74" s="294"/>
      <c r="J74" s="294"/>
      <c r="K74" s="328">
        <f>JOC10_12入力シート!K75</f>
        <v>0</v>
      </c>
      <c r="L74" s="294"/>
      <c r="M74" s="294"/>
      <c r="N74" s="294"/>
      <c r="O74" s="295"/>
      <c r="P74" s="322">
        <f>JOC10_12入力シート!P75</f>
        <v>0</v>
      </c>
      <c r="Q74" s="521"/>
      <c r="R74" s="521"/>
      <c r="S74" s="521"/>
      <c r="T74" s="521"/>
      <c r="U74" s="521"/>
      <c r="V74" s="521"/>
      <c r="W74" s="330">
        <f>JOC10_12入力シート!W75</f>
        <v>0</v>
      </c>
      <c r="X74" s="527"/>
      <c r="Y74" s="527"/>
      <c r="Z74" s="527"/>
      <c r="AA74" s="527"/>
      <c r="AB74" s="527"/>
      <c r="AC74" s="527"/>
      <c r="AD74" s="527"/>
      <c r="AE74" s="528"/>
      <c r="AF74" s="322">
        <f>JOC10_12入力シート!AF75</f>
        <v>0</v>
      </c>
      <c r="AG74" s="521"/>
      <c r="AH74" s="521"/>
      <c r="AI74" s="521"/>
      <c r="AJ74" s="521"/>
      <c r="AK74" s="521"/>
      <c r="AL74" s="521"/>
      <c r="AM74" s="521"/>
      <c r="AN74" s="529"/>
      <c r="AO74" s="333">
        <f>JOC10_12入力シート!AO75</f>
        <v>0</v>
      </c>
      <c r="AP74" s="295"/>
      <c r="AQ74" s="327">
        <f>JOC10_12入力シート!AQ75</f>
        <v>0</v>
      </c>
      <c r="AR74" s="294"/>
      <c r="AS74" s="294"/>
      <c r="AT74" s="328">
        <f>JOC10_12入力シート!AT75</f>
        <v>0</v>
      </c>
      <c r="AU74" s="294"/>
      <c r="AV74" s="328">
        <f>JOC10_12入力シート!AV75</f>
        <v>0</v>
      </c>
      <c r="AW74" s="295"/>
      <c r="AX74" s="333">
        <f>JOC10_12入力シート!AX75</f>
        <v>0</v>
      </c>
      <c r="AY74" s="295"/>
      <c r="AZ74" s="320">
        <f>JOC10_12入力シート!BV75</f>
        <v>0</v>
      </c>
      <c r="BA74" s="321"/>
      <c r="BB74" s="301">
        <f>JOC10_12入力シート!BX75</f>
        <v>0</v>
      </c>
      <c r="BC74" s="301"/>
      <c r="BD74" s="301"/>
      <c r="BE74" s="301"/>
      <c r="BF74" s="301"/>
      <c r="BG74" s="321"/>
      <c r="BH74" s="306">
        <f>JOC10_12入力シート!CD75</f>
        <v>0</v>
      </c>
      <c r="BI74" s="307"/>
      <c r="BJ74" s="306">
        <f>JOC10_12入力シート!CF75</f>
        <v>0</v>
      </c>
      <c r="BK74" s="290"/>
      <c r="BL74" s="290"/>
      <c r="BM74" s="290"/>
      <c r="BN74" s="290"/>
      <c r="BO74" s="290"/>
      <c r="BP74" s="290"/>
      <c r="BQ74" s="290"/>
      <c r="BR74" s="290"/>
      <c r="BS74" s="290"/>
      <c r="BT74" s="290"/>
      <c r="BU74" s="290"/>
      <c r="BV74" s="290"/>
      <c r="BW74" s="290"/>
      <c r="BX74" s="290"/>
      <c r="BY74" s="307"/>
      <c r="BZ74" s="290">
        <f>JOC10_12入力シート!CV75</f>
        <v>0</v>
      </c>
      <c r="CA74" s="291"/>
      <c r="CB74" s="291"/>
      <c r="CC74" s="291"/>
      <c r="CD74" s="292"/>
      <c r="CE74" s="6"/>
    </row>
    <row r="75" spans="1:83" ht="18" customHeight="1" x14ac:dyDescent="0.2">
      <c r="A75" s="325">
        <v>51</v>
      </c>
      <c r="B75" s="326"/>
      <c r="C75" s="327">
        <f>JOC10_12入力シート!C76</f>
        <v>0</v>
      </c>
      <c r="D75" s="294"/>
      <c r="E75" s="294"/>
      <c r="F75" s="294"/>
      <c r="G75" s="328">
        <f>JOC10_12入力シート!G76</f>
        <v>0</v>
      </c>
      <c r="H75" s="294"/>
      <c r="I75" s="294"/>
      <c r="J75" s="294"/>
      <c r="K75" s="328">
        <f>JOC10_12入力シート!K76</f>
        <v>0</v>
      </c>
      <c r="L75" s="294"/>
      <c r="M75" s="294"/>
      <c r="N75" s="294"/>
      <c r="O75" s="295"/>
      <c r="P75" s="322">
        <f>JOC10_12入力シート!P76</f>
        <v>0</v>
      </c>
      <c r="Q75" s="521"/>
      <c r="R75" s="521"/>
      <c r="S75" s="521"/>
      <c r="T75" s="521"/>
      <c r="U75" s="521"/>
      <c r="V75" s="521"/>
      <c r="W75" s="330">
        <f>JOC10_12入力シート!W76</f>
        <v>0</v>
      </c>
      <c r="X75" s="527"/>
      <c r="Y75" s="527"/>
      <c r="Z75" s="527"/>
      <c r="AA75" s="527"/>
      <c r="AB75" s="527"/>
      <c r="AC75" s="527"/>
      <c r="AD75" s="527"/>
      <c r="AE75" s="528"/>
      <c r="AF75" s="322">
        <f>JOC10_12入力シート!AF76</f>
        <v>0</v>
      </c>
      <c r="AG75" s="521"/>
      <c r="AH75" s="521"/>
      <c r="AI75" s="521"/>
      <c r="AJ75" s="521"/>
      <c r="AK75" s="521"/>
      <c r="AL75" s="521"/>
      <c r="AM75" s="521"/>
      <c r="AN75" s="529"/>
      <c r="AO75" s="333">
        <f>JOC10_12入力シート!AO76</f>
        <v>0</v>
      </c>
      <c r="AP75" s="295"/>
      <c r="AQ75" s="327">
        <f>JOC10_12入力シート!AQ76</f>
        <v>0</v>
      </c>
      <c r="AR75" s="294"/>
      <c r="AS75" s="294"/>
      <c r="AT75" s="328">
        <f>JOC10_12入力シート!AT76</f>
        <v>0</v>
      </c>
      <c r="AU75" s="294"/>
      <c r="AV75" s="328">
        <f>JOC10_12入力シート!AV76</f>
        <v>0</v>
      </c>
      <c r="AW75" s="295"/>
      <c r="AX75" s="333">
        <f>JOC10_12入力シート!AX76</f>
        <v>0</v>
      </c>
      <c r="AY75" s="295"/>
      <c r="AZ75" s="320">
        <f>JOC10_12入力シート!BV76</f>
        <v>0</v>
      </c>
      <c r="BA75" s="321"/>
      <c r="BB75" s="301">
        <f>JOC10_12入力シート!BX76</f>
        <v>0</v>
      </c>
      <c r="BC75" s="301"/>
      <c r="BD75" s="301"/>
      <c r="BE75" s="301"/>
      <c r="BF75" s="301"/>
      <c r="BG75" s="321"/>
      <c r="BH75" s="306">
        <f>JOC10_12入力シート!CD76</f>
        <v>0</v>
      </c>
      <c r="BI75" s="307"/>
      <c r="BJ75" s="306">
        <f>JOC10_12入力シート!CF76</f>
        <v>0</v>
      </c>
      <c r="BK75" s="290"/>
      <c r="BL75" s="290"/>
      <c r="BM75" s="290"/>
      <c r="BN75" s="290"/>
      <c r="BO75" s="290"/>
      <c r="BP75" s="290"/>
      <c r="BQ75" s="290"/>
      <c r="BR75" s="290"/>
      <c r="BS75" s="290"/>
      <c r="BT75" s="290"/>
      <c r="BU75" s="290"/>
      <c r="BV75" s="290"/>
      <c r="BW75" s="290"/>
      <c r="BX75" s="290"/>
      <c r="BY75" s="307"/>
      <c r="BZ75" s="290">
        <f>JOC10_12入力シート!CV76</f>
        <v>0</v>
      </c>
      <c r="CA75" s="291"/>
      <c r="CB75" s="291"/>
      <c r="CC75" s="291"/>
      <c r="CD75" s="292"/>
      <c r="CE75" s="6"/>
    </row>
    <row r="76" spans="1:83" ht="18" customHeight="1" x14ac:dyDescent="0.2">
      <c r="A76" s="325">
        <v>52</v>
      </c>
      <c r="B76" s="326"/>
      <c r="C76" s="327">
        <f>JOC10_12入力シート!C77</f>
        <v>0</v>
      </c>
      <c r="D76" s="294"/>
      <c r="E76" s="294"/>
      <c r="F76" s="294"/>
      <c r="G76" s="328">
        <f>JOC10_12入力シート!G77</f>
        <v>0</v>
      </c>
      <c r="H76" s="294"/>
      <c r="I76" s="294"/>
      <c r="J76" s="294"/>
      <c r="K76" s="328">
        <f>JOC10_12入力シート!K77</f>
        <v>0</v>
      </c>
      <c r="L76" s="294"/>
      <c r="M76" s="294"/>
      <c r="N76" s="294"/>
      <c r="O76" s="295"/>
      <c r="P76" s="322">
        <f>JOC10_12入力シート!P77</f>
        <v>0</v>
      </c>
      <c r="Q76" s="521"/>
      <c r="R76" s="521"/>
      <c r="S76" s="521"/>
      <c r="T76" s="521"/>
      <c r="U76" s="521"/>
      <c r="V76" s="521"/>
      <c r="W76" s="330">
        <f>JOC10_12入力シート!W77</f>
        <v>0</v>
      </c>
      <c r="X76" s="527"/>
      <c r="Y76" s="527"/>
      <c r="Z76" s="527"/>
      <c r="AA76" s="527"/>
      <c r="AB76" s="527"/>
      <c r="AC76" s="527"/>
      <c r="AD76" s="527"/>
      <c r="AE76" s="528"/>
      <c r="AF76" s="322">
        <f>JOC10_12入力シート!AF77</f>
        <v>0</v>
      </c>
      <c r="AG76" s="521"/>
      <c r="AH76" s="521"/>
      <c r="AI76" s="521"/>
      <c r="AJ76" s="521"/>
      <c r="AK76" s="521"/>
      <c r="AL76" s="521"/>
      <c r="AM76" s="521"/>
      <c r="AN76" s="529"/>
      <c r="AO76" s="333">
        <f>JOC10_12入力シート!AO77</f>
        <v>0</v>
      </c>
      <c r="AP76" s="295"/>
      <c r="AQ76" s="327">
        <f>JOC10_12入力シート!AQ77</f>
        <v>0</v>
      </c>
      <c r="AR76" s="294"/>
      <c r="AS76" s="294"/>
      <c r="AT76" s="328">
        <f>JOC10_12入力シート!AT77</f>
        <v>0</v>
      </c>
      <c r="AU76" s="294"/>
      <c r="AV76" s="328">
        <f>JOC10_12入力シート!AV77</f>
        <v>0</v>
      </c>
      <c r="AW76" s="295"/>
      <c r="AX76" s="333">
        <f>JOC10_12入力シート!AX77</f>
        <v>0</v>
      </c>
      <c r="AY76" s="295"/>
      <c r="AZ76" s="320">
        <f>JOC10_12入力シート!BV77</f>
        <v>0</v>
      </c>
      <c r="BA76" s="321"/>
      <c r="BB76" s="301">
        <f>JOC10_12入力シート!BX77</f>
        <v>0</v>
      </c>
      <c r="BC76" s="301"/>
      <c r="BD76" s="301"/>
      <c r="BE76" s="301"/>
      <c r="BF76" s="301"/>
      <c r="BG76" s="321"/>
      <c r="BH76" s="306">
        <f>JOC10_12入力シート!CD77</f>
        <v>0</v>
      </c>
      <c r="BI76" s="307"/>
      <c r="BJ76" s="306">
        <f>JOC10_12入力シート!CF77</f>
        <v>0</v>
      </c>
      <c r="BK76" s="290"/>
      <c r="BL76" s="290"/>
      <c r="BM76" s="290"/>
      <c r="BN76" s="290"/>
      <c r="BO76" s="290"/>
      <c r="BP76" s="290"/>
      <c r="BQ76" s="290"/>
      <c r="BR76" s="290"/>
      <c r="BS76" s="290"/>
      <c r="BT76" s="290"/>
      <c r="BU76" s="290"/>
      <c r="BV76" s="290"/>
      <c r="BW76" s="290"/>
      <c r="BX76" s="290"/>
      <c r="BY76" s="307"/>
      <c r="BZ76" s="290">
        <f>JOC10_12入力シート!CV77</f>
        <v>0</v>
      </c>
      <c r="CA76" s="291"/>
      <c r="CB76" s="291"/>
      <c r="CC76" s="291"/>
      <c r="CD76" s="292"/>
      <c r="CE76" s="6"/>
    </row>
    <row r="77" spans="1:83" ht="18" customHeight="1" x14ac:dyDescent="0.2">
      <c r="A77" s="325">
        <v>53</v>
      </c>
      <c r="B77" s="326"/>
      <c r="C77" s="327">
        <f>JOC10_12入力シート!C78</f>
        <v>0</v>
      </c>
      <c r="D77" s="294"/>
      <c r="E77" s="294"/>
      <c r="F77" s="294"/>
      <c r="G77" s="328">
        <f>JOC10_12入力シート!G78</f>
        <v>0</v>
      </c>
      <c r="H77" s="294"/>
      <c r="I77" s="294"/>
      <c r="J77" s="294"/>
      <c r="K77" s="328">
        <f>JOC10_12入力シート!K78</f>
        <v>0</v>
      </c>
      <c r="L77" s="294"/>
      <c r="M77" s="294"/>
      <c r="N77" s="294"/>
      <c r="O77" s="295"/>
      <c r="P77" s="322">
        <f>JOC10_12入力シート!P78</f>
        <v>0</v>
      </c>
      <c r="Q77" s="521"/>
      <c r="R77" s="521"/>
      <c r="S77" s="521"/>
      <c r="T77" s="521"/>
      <c r="U77" s="521"/>
      <c r="V77" s="521"/>
      <c r="W77" s="330">
        <f>JOC10_12入力シート!W78</f>
        <v>0</v>
      </c>
      <c r="X77" s="527"/>
      <c r="Y77" s="527"/>
      <c r="Z77" s="527"/>
      <c r="AA77" s="527"/>
      <c r="AB77" s="527"/>
      <c r="AC77" s="527"/>
      <c r="AD77" s="527"/>
      <c r="AE77" s="528"/>
      <c r="AF77" s="322">
        <f>JOC10_12入力シート!AF78</f>
        <v>0</v>
      </c>
      <c r="AG77" s="521"/>
      <c r="AH77" s="521"/>
      <c r="AI77" s="521"/>
      <c r="AJ77" s="521"/>
      <c r="AK77" s="521"/>
      <c r="AL77" s="521"/>
      <c r="AM77" s="521"/>
      <c r="AN77" s="529"/>
      <c r="AO77" s="333">
        <f>JOC10_12入力シート!AO78</f>
        <v>0</v>
      </c>
      <c r="AP77" s="295"/>
      <c r="AQ77" s="327">
        <f>JOC10_12入力シート!AQ78</f>
        <v>0</v>
      </c>
      <c r="AR77" s="294"/>
      <c r="AS77" s="294"/>
      <c r="AT77" s="328">
        <f>JOC10_12入力シート!AT78</f>
        <v>0</v>
      </c>
      <c r="AU77" s="294"/>
      <c r="AV77" s="328">
        <f>JOC10_12入力シート!AV78</f>
        <v>0</v>
      </c>
      <c r="AW77" s="295"/>
      <c r="AX77" s="333">
        <f>JOC10_12入力シート!AX78</f>
        <v>0</v>
      </c>
      <c r="AY77" s="295"/>
      <c r="AZ77" s="320">
        <f>JOC10_12入力シート!BV78</f>
        <v>0</v>
      </c>
      <c r="BA77" s="321"/>
      <c r="BB77" s="301">
        <f>JOC10_12入力シート!BX78</f>
        <v>0</v>
      </c>
      <c r="BC77" s="301"/>
      <c r="BD77" s="301"/>
      <c r="BE77" s="301"/>
      <c r="BF77" s="301"/>
      <c r="BG77" s="321"/>
      <c r="BH77" s="306">
        <f>JOC10_12入力シート!CD78</f>
        <v>0</v>
      </c>
      <c r="BI77" s="307"/>
      <c r="BJ77" s="306">
        <f>JOC10_12入力シート!CF78</f>
        <v>0</v>
      </c>
      <c r="BK77" s="290"/>
      <c r="BL77" s="290"/>
      <c r="BM77" s="290"/>
      <c r="BN77" s="290"/>
      <c r="BO77" s="290"/>
      <c r="BP77" s="290"/>
      <c r="BQ77" s="290"/>
      <c r="BR77" s="290"/>
      <c r="BS77" s="290"/>
      <c r="BT77" s="290"/>
      <c r="BU77" s="290"/>
      <c r="BV77" s="290"/>
      <c r="BW77" s="290"/>
      <c r="BX77" s="290"/>
      <c r="BY77" s="307"/>
      <c r="BZ77" s="290">
        <f>JOC10_12入力シート!CV78</f>
        <v>0</v>
      </c>
      <c r="CA77" s="291"/>
      <c r="CB77" s="291"/>
      <c r="CC77" s="291"/>
      <c r="CD77" s="292"/>
      <c r="CE77" s="6"/>
    </row>
    <row r="78" spans="1:83" ht="18" customHeight="1" x14ac:dyDescent="0.2">
      <c r="A78" s="325">
        <v>54</v>
      </c>
      <c r="B78" s="326"/>
      <c r="C78" s="327">
        <f>JOC10_12入力シート!C79</f>
        <v>0</v>
      </c>
      <c r="D78" s="294"/>
      <c r="E78" s="294"/>
      <c r="F78" s="294"/>
      <c r="G78" s="328">
        <f>JOC10_12入力シート!G79</f>
        <v>0</v>
      </c>
      <c r="H78" s="294"/>
      <c r="I78" s="294"/>
      <c r="J78" s="294"/>
      <c r="K78" s="328">
        <f>JOC10_12入力シート!K79</f>
        <v>0</v>
      </c>
      <c r="L78" s="294"/>
      <c r="M78" s="294"/>
      <c r="N78" s="294"/>
      <c r="O78" s="295"/>
      <c r="P78" s="322">
        <f>JOC10_12入力シート!P79</f>
        <v>0</v>
      </c>
      <c r="Q78" s="521"/>
      <c r="R78" s="521"/>
      <c r="S78" s="521"/>
      <c r="T78" s="521"/>
      <c r="U78" s="521"/>
      <c r="V78" s="521"/>
      <c r="W78" s="330">
        <f>JOC10_12入力シート!W79</f>
        <v>0</v>
      </c>
      <c r="X78" s="527"/>
      <c r="Y78" s="527"/>
      <c r="Z78" s="527"/>
      <c r="AA78" s="527"/>
      <c r="AB78" s="527"/>
      <c r="AC78" s="527"/>
      <c r="AD78" s="527"/>
      <c r="AE78" s="528"/>
      <c r="AF78" s="322">
        <f>JOC10_12入力シート!AF79</f>
        <v>0</v>
      </c>
      <c r="AG78" s="521"/>
      <c r="AH78" s="521"/>
      <c r="AI78" s="521"/>
      <c r="AJ78" s="521"/>
      <c r="AK78" s="521"/>
      <c r="AL78" s="521"/>
      <c r="AM78" s="521"/>
      <c r="AN78" s="529"/>
      <c r="AO78" s="333">
        <f>JOC10_12入力シート!AO79</f>
        <v>0</v>
      </c>
      <c r="AP78" s="295"/>
      <c r="AQ78" s="327">
        <f>JOC10_12入力シート!AQ79</f>
        <v>0</v>
      </c>
      <c r="AR78" s="294"/>
      <c r="AS78" s="294"/>
      <c r="AT78" s="328">
        <f>JOC10_12入力シート!AT79</f>
        <v>0</v>
      </c>
      <c r="AU78" s="294"/>
      <c r="AV78" s="328">
        <f>JOC10_12入力シート!AV79</f>
        <v>0</v>
      </c>
      <c r="AW78" s="295"/>
      <c r="AX78" s="333">
        <f>JOC10_12入力シート!AX79</f>
        <v>0</v>
      </c>
      <c r="AY78" s="295"/>
      <c r="AZ78" s="320">
        <f>JOC10_12入力シート!BV79</f>
        <v>0</v>
      </c>
      <c r="BA78" s="321"/>
      <c r="BB78" s="301">
        <f>JOC10_12入力シート!BX79</f>
        <v>0</v>
      </c>
      <c r="BC78" s="301"/>
      <c r="BD78" s="301"/>
      <c r="BE78" s="301"/>
      <c r="BF78" s="301"/>
      <c r="BG78" s="321"/>
      <c r="BH78" s="306">
        <f>JOC10_12入力シート!CD79</f>
        <v>0</v>
      </c>
      <c r="BI78" s="307"/>
      <c r="BJ78" s="306">
        <f>JOC10_12入力シート!CF79</f>
        <v>0</v>
      </c>
      <c r="BK78" s="290"/>
      <c r="BL78" s="290"/>
      <c r="BM78" s="290"/>
      <c r="BN78" s="290"/>
      <c r="BO78" s="290"/>
      <c r="BP78" s="290"/>
      <c r="BQ78" s="290"/>
      <c r="BR78" s="290"/>
      <c r="BS78" s="290"/>
      <c r="BT78" s="290"/>
      <c r="BU78" s="290"/>
      <c r="BV78" s="290"/>
      <c r="BW78" s="290"/>
      <c r="BX78" s="290"/>
      <c r="BY78" s="307"/>
      <c r="BZ78" s="290">
        <f>JOC10_12入力シート!CV79</f>
        <v>0</v>
      </c>
      <c r="CA78" s="291"/>
      <c r="CB78" s="291"/>
      <c r="CC78" s="291"/>
      <c r="CD78" s="292"/>
      <c r="CE78" s="6"/>
    </row>
    <row r="79" spans="1:83" ht="18" customHeight="1" x14ac:dyDescent="0.2">
      <c r="A79" s="325">
        <v>55</v>
      </c>
      <c r="B79" s="326"/>
      <c r="C79" s="327">
        <f>JOC10_12入力シート!C80</f>
        <v>0</v>
      </c>
      <c r="D79" s="294"/>
      <c r="E79" s="294"/>
      <c r="F79" s="294"/>
      <c r="G79" s="328">
        <f>JOC10_12入力シート!G80</f>
        <v>0</v>
      </c>
      <c r="H79" s="294"/>
      <c r="I79" s="294"/>
      <c r="J79" s="294"/>
      <c r="K79" s="328">
        <f>JOC10_12入力シート!K80</f>
        <v>0</v>
      </c>
      <c r="L79" s="294"/>
      <c r="M79" s="294"/>
      <c r="N79" s="294"/>
      <c r="O79" s="295"/>
      <c r="P79" s="322">
        <f>JOC10_12入力シート!P80</f>
        <v>0</v>
      </c>
      <c r="Q79" s="521"/>
      <c r="R79" s="521"/>
      <c r="S79" s="521"/>
      <c r="T79" s="521"/>
      <c r="U79" s="521"/>
      <c r="V79" s="521"/>
      <c r="W79" s="330">
        <f>JOC10_12入力シート!W80</f>
        <v>0</v>
      </c>
      <c r="X79" s="527"/>
      <c r="Y79" s="527"/>
      <c r="Z79" s="527"/>
      <c r="AA79" s="527"/>
      <c r="AB79" s="527"/>
      <c r="AC79" s="527"/>
      <c r="AD79" s="527"/>
      <c r="AE79" s="528"/>
      <c r="AF79" s="322">
        <f>JOC10_12入力シート!AF80</f>
        <v>0</v>
      </c>
      <c r="AG79" s="521"/>
      <c r="AH79" s="521"/>
      <c r="AI79" s="521"/>
      <c r="AJ79" s="521"/>
      <c r="AK79" s="521"/>
      <c r="AL79" s="521"/>
      <c r="AM79" s="521"/>
      <c r="AN79" s="529"/>
      <c r="AO79" s="333">
        <f>JOC10_12入力シート!AO80</f>
        <v>0</v>
      </c>
      <c r="AP79" s="295"/>
      <c r="AQ79" s="327">
        <f>JOC10_12入力シート!AQ80</f>
        <v>0</v>
      </c>
      <c r="AR79" s="294"/>
      <c r="AS79" s="294"/>
      <c r="AT79" s="328">
        <f>JOC10_12入力シート!AT80</f>
        <v>0</v>
      </c>
      <c r="AU79" s="294"/>
      <c r="AV79" s="328">
        <f>JOC10_12入力シート!AV80</f>
        <v>0</v>
      </c>
      <c r="AW79" s="295"/>
      <c r="AX79" s="333">
        <f>JOC10_12入力シート!AX80</f>
        <v>0</v>
      </c>
      <c r="AY79" s="295"/>
      <c r="AZ79" s="320">
        <f>JOC10_12入力シート!BV80</f>
        <v>0</v>
      </c>
      <c r="BA79" s="321"/>
      <c r="BB79" s="301">
        <f>JOC10_12入力シート!BX80</f>
        <v>0</v>
      </c>
      <c r="BC79" s="301"/>
      <c r="BD79" s="301"/>
      <c r="BE79" s="301"/>
      <c r="BF79" s="301"/>
      <c r="BG79" s="321"/>
      <c r="BH79" s="306">
        <f>JOC10_12入力シート!CD80</f>
        <v>0</v>
      </c>
      <c r="BI79" s="307"/>
      <c r="BJ79" s="306">
        <f>JOC10_12入力シート!CF80</f>
        <v>0</v>
      </c>
      <c r="BK79" s="290"/>
      <c r="BL79" s="290"/>
      <c r="BM79" s="290"/>
      <c r="BN79" s="290"/>
      <c r="BO79" s="290"/>
      <c r="BP79" s="290"/>
      <c r="BQ79" s="290"/>
      <c r="BR79" s="290"/>
      <c r="BS79" s="290"/>
      <c r="BT79" s="290"/>
      <c r="BU79" s="290"/>
      <c r="BV79" s="290"/>
      <c r="BW79" s="290"/>
      <c r="BX79" s="290"/>
      <c r="BY79" s="307"/>
      <c r="BZ79" s="290">
        <f>JOC10_12入力シート!CV80</f>
        <v>0</v>
      </c>
      <c r="CA79" s="291"/>
      <c r="CB79" s="291"/>
      <c r="CC79" s="291"/>
      <c r="CD79" s="292"/>
      <c r="CE79" s="6"/>
    </row>
    <row r="80" spans="1:83" ht="18" customHeight="1" x14ac:dyDescent="0.2">
      <c r="A80" s="325">
        <v>56</v>
      </c>
      <c r="B80" s="326"/>
      <c r="C80" s="327">
        <f>JOC10_12入力シート!C81</f>
        <v>0</v>
      </c>
      <c r="D80" s="294"/>
      <c r="E80" s="294"/>
      <c r="F80" s="294"/>
      <c r="G80" s="328">
        <f>JOC10_12入力シート!G81</f>
        <v>0</v>
      </c>
      <c r="H80" s="294"/>
      <c r="I80" s="294"/>
      <c r="J80" s="294"/>
      <c r="K80" s="328">
        <f>JOC10_12入力シート!K81</f>
        <v>0</v>
      </c>
      <c r="L80" s="294"/>
      <c r="M80" s="294"/>
      <c r="N80" s="294"/>
      <c r="O80" s="295"/>
      <c r="P80" s="322">
        <f>JOC10_12入力シート!P81</f>
        <v>0</v>
      </c>
      <c r="Q80" s="521"/>
      <c r="R80" s="521"/>
      <c r="S80" s="521"/>
      <c r="T80" s="521"/>
      <c r="U80" s="521"/>
      <c r="V80" s="521"/>
      <c r="W80" s="330">
        <f>JOC10_12入力シート!W81</f>
        <v>0</v>
      </c>
      <c r="X80" s="527"/>
      <c r="Y80" s="527"/>
      <c r="Z80" s="527"/>
      <c r="AA80" s="527"/>
      <c r="AB80" s="527"/>
      <c r="AC80" s="527"/>
      <c r="AD80" s="527"/>
      <c r="AE80" s="528"/>
      <c r="AF80" s="322">
        <f>JOC10_12入力シート!AF81</f>
        <v>0</v>
      </c>
      <c r="AG80" s="521"/>
      <c r="AH80" s="521"/>
      <c r="AI80" s="521"/>
      <c r="AJ80" s="521"/>
      <c r="AK80" s="521"/>
      <c r="AL80" s="521"/>
      <c r="AM80" s="521"/>
      <c r="AN80" s="529"/>
      <c r="AO80" s="333">
        <f>JOC10_12入力シート!AO81</f>
        <v>0</v>
      </c>
      <c r="AP80" s="295"/>
      <c r="AQ80" s="327">
        <f>JOC10_12入力シート!AQ81</f>
        <v>0</v>
      </c>
      <c r="AR80" s="294"/>
      <c r="AS80" s="294"/>
      <c r="AT80" s="328">
        <f>JOC10_12入力シート!AT81</f>
        <v>0</v>
      </c>
      <c r="AU80" s="294"/>
      <c r="AV80" s="328">
        <f>JOC10_12入力シート!AV81</f>
        <v>0</v>
      </c>
      <c r="AW80" s="295"/>
      <c r="AX80" s="333">
        <f>JOC10_12入力シート!AX81</f>
        <v>0</v>
      </c>
      <c r="AY80" s="295"/>
      <c r="AZ80" s="320">
        <f>JOC10_12入力シート!BV81</f>
        <v>0</v>
      </c>
      <c r="BA80" s="321"/>
      <c r="BB80" s="301">
        <f>JOC10_12入力シート!BX81</f>
        <v>0</v>
      </c>
      <c r="BC80" s="301"/>
      <c r="BD80" s="301"/>
      <c r="BE80" s="301"/>
      <c r="BF80" s="301"/>
      <c r="BG80" s="321"/>
      <c r="BH80" s="306">
        <f>JOC10_12入力シート!CD81</f>
        <v>0</v>
      </c>
      <c r="BI80" s="307"/>
      <c r="BJ80" s="306">
        <f>JOC10_12入力シート!CF81</f>
        <v>0</v>
      </c>
      <c r="BK80" s="290"/>
      <c r="BL80" s="290"/>
      <c r="BM80" s="290"/>
      <c r="BN80" s="290"/>
      <c r="BO80" s="290"/>
      <c r="BP80" s="290"/>
      <c r="BQ80" s="290"/>
      <c r="BR80" s="290"/>
      <c r="BS80" s="290"/>
      <c r="BT80" s="290"/>
      <c r="BU80" s="290"/>
      <c r="BV80" s="290"/>
      <c r="BW80" s="290"/>
      <c r="BX80" s="290"/>
      <c r="BY80" s="307"/>
      <c r="BZ80" s="290">
        <f>JOC10_12入力シート!CV81</f>
        <v>0</v>
      </c>
      <c r="CA80" s="291"/>
      <c r="CB80" s="291"/>
      <c r="CC80" s="291"/>
      <c r="CD80" s="292"/>
      <c r="CE80" s="6"/>
    </row>
    <row r="81" spans="1:83" ht="18" customHeight="1" x14ac:dyDescent="0.2">
      <c r="A81" s="325">
        <v>57</v>
      </c>
      <c r="B81" s="326"/>
      <c r="C81" s="327">
        <f>JOC10_12入力シート!C82</f>
        <v>0</v>
      </c>
      <c r="D81" s="294"/>
      <c r="E81" s="294"/>
      <c r="F81" s="294"/>
      <c r="G81" s="328">
        <f>JOC10_12入力シート!G82</f>
        <v>0</v>
      </c>
      <c r="H81" s="294"/>
      <c r="I81" s="294"/>
      <c r="J81" s="294"/>
      <c r="K81" s="328">
        <f>JOC10_12入力シート!K82</f>
        <v>0</v>
      </c>
      <c r="L81" s="294"/>
      <c r="M81" s="294"/>
      <c r="N81" s="294"/>
      <c r="O81" s="295"/>
      <c r="P81" s="322">
        <f>JOC10_12入力シート!P82</f>
        <v>0</v>
      </c>
      <c r="Q81" s="521"/>
      <c r="R81" s="521"/>
      <c r="S81" s="521"/>
      <c r="T81" s="521"/>
      <c r="U81" s="521"/>
      <c r="V81" s="521"/>
      <c r="W81" s="330">
        <f>JOC10_12入力シート!W82</f>
        <v>0</v>
      </c>
      <c r="X81" s="527"/>
      <c r="Y81" s="527"/>
      <c r="Z81" s="527"/>
      <c r="AA81" s="527"/>
      <c r="AB81" s="527"/>
      <c r="AC81" s="527"/>
      <c r="AD81" s="527"/>
      <c r="AE81" s="528"/>
      <c r="AF81" s="322">
        <f>JOC10_12入力シート!AF82</f>
        <v>0</v>
      </c>
      <c r="AG81" s="521"/>
      <c r="AH81" s="521"/>
      <c r="AI81" s="521"/>
      <c r="AJ81" s="521"/>
      <c r="AK81" s="521"/>
      <c r="AL81" s="521"/>
      <c r="AM81" s="521"/>
      <c r="AN81" s="529"/>
      <c r="AO81" s="333">
        <f>JOC10_12入力シート!AO82</f>
        <v>0</v>
      </c>
      <c r="AP81" s="295"/>
      <c r="AQ81" s="327">
        <f>JOC10_12入力シート!AQ82</f>
        <v>0</v>
      </c>
      <c r="AR81" s="294"/>
      <c r="AS81" s="294"/>
      <c r="AT81" s="328">
        <f>JOC10_12入力シート!AT82</f>
        <v>0</v>
      </c>
      <c r="AU81" s="294"/>
      <c r="AV81" s="328">
        <f>JOC10_12入力シート!AV82</f>
        <v>0</v>
      </c>
      <c r="AW81" s="295"/>
      <c r="AX81" s="333">
        <f>JOC10_12入力シート!AX82</f>
        <v>0</v>
      </c>
      <c r="AY81" s="295"/>
      <c r="AZ81" s="320">
        <f>JOC10_12入力シート!BV82</f>
        <v>0</v>
      </c>
      <c r="BA81" s="321"/>
      <c r="BB81" s="301">
        <f>JOC10_12入力シート!BX82</f>
        <v>0</v>
      </c>
      <c r="BC81" s="301"/>
      <c r="BD81" s="301"/>
      <c r="BE81" s="301"/>
      <c r="BF81" s="301"/>
      <c r="BG81" s="321"/>
      <c r="BH81" s="306">
        <f>JOC10_12入力シート!CD82</f>
        <v>0</v>
      </c>
      <c r="BI81" s="307"/>
      <c r="BJ81" s="306">
        <f>JOC10_12入力シート!CF82</f>
        <v>0</v>
      </c>
      <c r="BK81" s="290"/>
      <c r="BL81" s="290"/>
      <c r="BM81" s="290"/>
      <c r="BN81" s="290"/>
      <c r="BO81" s="290"/>
      <c r="BP81" s="290"/>
      <c r="BQ81" s="290"/>
      <c r="BR81" s="290"/>
      <c r="BS81" s="290"/>
      <c r="BT81" s="290"/>
      <c r="BU81" s="290"/>
      <c r="BV81" s="290"/>
      <c r="BW81" s="290"/>
      <c r="BX81" s="290"/>
      <c r="BY81" s="307"/>
      <c r="BZ81" s="290">
        <f>JOC10_12入力シート!CV82</f>
        <v>0</v>
      </c>
      <c r="CA81" s="291"/>
      <c r="CB81" s="291"/>
      <c r="CC81" s="291"/>
      <c r="CD81" s="292"/>
      <c r="CE81" s="6"/>
    </row>
    <row r="82" spans="1:83" ht="18" customHeight="1" x14ac:dyDescent="0.2">
      <c r="A82" s="325">
        <v>58</v>
      </c>
      <c r="B82" s="326"/>
      <c r="C82" s="327">
        <f>JOC10_12入力シート!C83</f>
        <v>0</v>
      </c>
      <c r="D82" s="294"/>
      <c r="E82" s="294"/>
      <c r="F82" s="294"/>
      <c r="G82" s="328">
        <f>JOC10_12入力シート!G83</f>
        <v>0</v>
      </c>
      <c r="H82" s="294"/>
      <c r="I82" s="294"/>
      <c r="J82" s="294"/>
      <c r="K82" s="328">
        <f>JOC10_12入力シート!K83</f>
        <v>0</v>
      </c>
      <c r="L82" s="294"/>
      <c r="M82" s="294"/>
      <c r="N82" s="294"/>
      <c r="O82" s="295"/>
      <c r="P82" s="322">
        <f>JOC10_12入力シート!P83</f>
        <v>0</v>
      </c>
      <c r="Q82" s="521"/>
      <c r="R82" s="521"/>
      <c r="S82" s="521"/>
      <c r="T82" s="521"/>
      <c r="U82" s="521"/>
      <c r="V82" s="521"/>
      <c r="W82" s="330">
        <f>JOC10_12入力シート!W83</f>
        <v>0</v>
      </c>
      <c r="X82" s="527"/>
      <c r="Y82" s="527"/>
      <c r="Z82" s="527"/>
      <c r="AA82" s="527"/>
      <c r="AB82" s="527"/>
      <c r="AC82" s="527"/>
      <c r="AD82" s="527"/>
      <c r="AE82" s="528"/>
      <c r="AF82" s="322">
        <f>JOC10_12入力シート!AF83</f>
        <v>0</v>
      </c>
      <c r="AG82" s="521"/>
      <c r="AH82" s="521"/>
      <c r="AI82" s="521"/>
      <c r="AJ82" s="521"/>
      <c r="AK82" s="521"/>
      <c r="AL82" s="521"/>
      <c r="AM82" s="521"/>
      <c r="AN82" s="529"/>
      <c r="AO82" s="333">
        <f>JOC10_12入力シート!AO83</f>
        <v>0</v>
      </c>
      <c r="AP82" s="295"/>
      <c r="AQ82" s="327">
        <f>JOC10_12入力シート!AQ83</f>
        <v>0</v>
      </c>
      <c r="AR82" s="294"/>
      <c r="AS82" s="294"/>
      <c r="AT82" s="328">
        <f>JOC10_12入力シート!AT83</f>
        <v>0</v>
      </c>
      <c r="AU82" s="294"/>
      <c r="AV82" s="328">
        <f>JOC10_12入力シート!AV83</f>
        <v>0</v>
      </c>
      <c r="AW82" s="295"/>
      <c r="AX82" s="333">
        <f>JOC10_12入力シート!AX83</f>
        <v>0</v>
      </c>
      <c r="AY82" s="295"/>
      <c r="AZ82" s="320">
        <f>JOC10_12入力シート!BV83</f>
        <v>0</v>
      </c>
      <c r="BA82" s="321"/>
      <c r="BB82" s="301">
        <f>JOC10_12入力シート!BX83</f>
        <v>0</v>
      </c>
      <c r="BC82" s="301"/>
      <c r="BD82" s="301"/>
      <c r="BE82" s="301"/>
      <c r="BF82" s="301"/>
      <c r="BG82" s="321"/>
      <c r="BH82" s="306">
        <f>JOC10_12入力シート!CD83</f>
        <v>0</v>
      </c>
      <c r="BI82" s="307"/>
      <c r="BJ82" s="306">
        <f>JOC10_12入力シート!CF83</f>
        <v>0</v>
      </c>
      <c r="BK82" s="290"/>
      <c r="BL82" s="290"/>
      <c r="BM82" s="290"/>
      <c r="BN82" s="290"/>
      <c r="BO82" s="290"/>
      <c r="BP82" s="290"/>
      <c r="BQ82" s="290"/>
      <c r="BR82" s="290"/>
      <c r="BS82" s="290"/>
      <c r="BT82" s="290"/>
      <c r="BU82" s="290"/>
      <c r="BV82" s="290"/>
      <c r="BW82" s="290"/>
      <c r="BX82" s="290"/>
      <c r="BY82" s="307"/>
      <c r="BZ82" s="290">
        <f>JOC10_12入力シート!CV83</f>
        <v>0</v>
      </c>
      <c r="CA82" s="291"/>
      <c r="CB82" s="291"/>
      <c r="CC82" s="291"/>
      <c r="CD82" s="292"/>
      <c r="CE82" s="6"/>
    </row>
    <row r="83" spans="1:83" ht="18" customHeight="1" x14ac:dyDescent="0.2">
      <c r="A83" s="325">
        <v>59</v>
      </c>
      <c r="B83" s="326"/>
      <c r="C83" s="327">
        <f>JOC10_12入力シート!C84</f>
        <v>0</v>
      </c>
      <c r="D83" s="294"/>
      <c r="E83" s="294"/>
      <c r="F83" s="294"/>
      <c r="G83" s="328">
        <f>JOC10_12入力シート!G84</f>
        <v>0</v>
      </c>
      <c r="H83" s="294"/>
      <c r="I83" s="294"/>
      <c r="J83" s="294"/>
      <c r="K83" s="328">
        <f>JOC10_12入力シート!K84</f>
        <v>0</v>
      </c>
      <c r="L83" s="294"/>
      <c r="M83" s="294"/>
      <c r="N83" s="294"/>
      <c r="O83" s="295"/>
      <c r="P83" s="322">
        <f>JOC10_12入力シート!P84</f>
        <v>0</v>
      </c>
      <c r="Q83" s="521"/>
      <c r="R83" s="521"/>
      <c r="S83" s="521"/>
      <c r="T83" s="521"/>
      <c r="U83" s="521"/>
      <c r="V83" s="521"/>
      <c r="W83" s="330">
        <f>JOC10_12入力シート!W84</f>
        <v>0</v>
      </c>
      <c r="X83" s="527"/>
      <c r="Y83" s="527"/>
      <c r="Z83" s="527"/>
      <c r="AA83" s="527"/>
      <c r="AB83" s="527"/>
      <c r="AC83" s="527"/>
      <c r="AD83" s="527"/>
      <c r="AE83" s="528"/>
      <c r="AF83" s="322">
        <f>JOC10_12入力シート!AF84</f>
        <v>0</v>
      </c>
      <c r="AG83" s="521"/>
      <c r="AH83" s="521"/>
      <c r="AI83" s="521"/>
      <c r="AJ83" s="521"/>
      <c r="AK83" s="521"/>
      <c r="AL83" s="521"/>
      <c r="AM83" s="521"/>
      <c r="AN83" s="529"/>
      <c r="AO83" s="333">
        <f>JOC10_12入力シート!AO84</f>
        <v>0</v>
      </c>
      <c r="AP83" s="295"/>
      <c r="AQ83" s="327">
        <f>JOC10_12入力シート!AQ84</f>
        <v>0</v>
      </c>
      <c r="AR83" s="294"/>
      <c r="AS83" s="294"/>
      <c r="AT83" s="328">
        <f>JOC10_12入力シート!AT84</f>
        <v>0</v>
      </c>
      <c r="AU83" s="294"/>
      <c r="AV83" s="328">
        <f>JOC10_12入力シート!AV84</f>
        <v>0</v>
      </c>
      <c r="AW83" s="295"/>
      <c r="AX83" s="333">
        <f>JOC10_12入力シート!AX84</f>
        <v>0</v>
      </c>
      <c r="AY83" s="295"/>
      <c r="AZ83" s="320">
        <f>JOC10_12入力シート!BV84</f>
        <v>0</v>
      </c>
      <c r="BA83" s="321"/>
      <c r="BB83" s="301">
        <f>JOC10_12入力シート!BX84</f>
        <v>0</v>
      </c>
      <c r="BC83" s="301"/>
      <c r="BD83" s="301"/>
      <c r="BE83" s="301"/>
      <c r="BF83" s="301"/>
      <c r="BG83" s="321"/>
      <c r="BH83" s="306">
        <f>JOC10_12入力シート!CD84</f>
        <v>0</v>
      </c>
      <c r="BI83" s="307"/>
      <c r="BJ83" s="306">
        <f>JOC10_12入力シート!CF84</f>
        <v>0</v>
      </c>
      <c r="BK83" s="290"/>
      <c r="BL83" s="290"/>
      <c r="BM83" s="290"/>
      <c r="BN83" s="290"/>
      <c r="BO83" s="290"/>
      <c r="BP83" s="290"/>
      <c r="BQ83" s="290"/>
      <c r="BR83" s="290"/>
      <c r="BS83" s="290"/>
      <c r="BT83" s="290"/>
      <c r="BU83" s="290"/>
      <c r="BV83" s="290"/>
      <c r="BW83" s="290"/>
      <c r="BX83" s="290"/>
      <c r="BY83" s="307"/>
      <c r="BZ83" s="290">
        <f>JOC10_12入力シート!CV84</f>
        <v>0</v>
      </c>
      <c r="CA83" s="291"/>
      <c r="CB83" s="291"/>
      <c r="CC83" s="291"/>
      <c r="CD83" s="292"/>
      <c r="CE83" s="6"/>
    </row>
    <row r="84" spans="1:83" ht="18" customHeight="1" x14ac:dyDescent="0.2">
      <c r="A84" s="325">
        <v>60</v>
      </c>
      <c r="B84" s="326"/>
      <c r="C84" s="327">
        <f>JOC10_12入力シート!C85</f>
        <v>0</v>
      </c>
      <c r="D84" s="294"/>
      <c r="E84" s="294"/>
      <c r="F84" s="294"/>
      <c r="G84" s="328">
        <f>JOC10_12入力シート!G85</f>
        <v>0</v>
      </c>
      <c r="H84" s="294"/>
      <c r="I84" s="294"/>
      <c r="J84" s="294"/>
      <c r="K84" s="328">
        <f>JOC10_12入力シート!K85</f>
        <v>0</v>
      </c>
      <c r="L84" s="294"/>
      <c r="M84" s="294"/>
      <c r="N84" s="294"/>
      <c r="O84" s="295"/>
      <c r="P84" s="322">
        <f>JOC10_12入力シート!P85</f>
        <v>0</v>
      </c>
      <c r="Q84" s="521"/>
      <c r="R84" s="521"/>
      <c r="S84" s="521"/>
      <c r="T84" s="521"/>
      <c r="U84" s="521"/>
      <c r="V84" s="521"/>
      <c r="W84" s="330">
        <f>JOC10_12入力シート!W85</f>
        <v>0</v>
      </c>
      <c r="X84" s="527"/>
      <c r="Y84" s="527"/>
      <c r="Z84" s="527"/>
      <c r="AA84" s="527"/>
      <c r="AB84" s="527"/>
      <c r="AC84" s="527"/>
      <c r="AD84" s="527"/>
      <c r="AE84" s="528"/>
      <c r="AF84" s="322">
        <f>JOC10_12入力シート!AF85</f>
        <v>0</v>
      </c>
      <c r="AG84" s="521"/>
      <c r="AH84" s="521"/>
      <c r="AI84" s="521"/>
      <c r="AJ84" s="521"/>
      <c r="AK84" s="521"/>
      <c r="AL84" s="521"/>
      <c r="AM84" s="521"/>
      <c r="AN84" s="529"/>
      <c r="AO84" s="333">
        <f>JOC10_12入力シート!AO85</f>
        <v>0</v>
      </c>
      <c r="AP84" s="295"/>
      <c r="AQ84" s="327">
        <f>JOC10_12入力シート!AQ85</f>
        <v>0</v>
      </c>
      <c r="AR84" s="294"/>
      <c r="AS84" s="294"/>
      <c r="AT84" s="328">
        <f>JOC10_12入力シート!AT85</f>
        <v>0</v>
      </c>
      <c r="AU84" s="294"/>
      <c r="AV84" s="328">
        <f>JOC10_12入力シート!AV85</f>
        <v>0</v>
      </c>
      <c r="AW84" s="295"/>
      <c r="AX84" s="333">
        <f>JOC10_12入力シート!AX85</f>
        <v>0</v>
      </c>
      <c r="AY84" s="295"/>
      <c r="AZ84" s="320">
        <f>JOC10_12入力シート!BV85</f>
        <v>0</v>
      </c>
      <c r="BA84" s="321"/>
      <c r="BB84" s="301">
        <f>JOC10_12入力シート!BX85</f>
        <v>0</v>
      </c>
      <c r="BC84" s="301"/>
      <c r="BD84" s="301"/>
      <c r="BE84" s="301"/>
      <c r="BF84" s="301"/>
      <c r="BG84" s="321"/>
      <c r="BH84" s="306">
        <f>JOC10_12入力シート!CD85</f>
        <v>0</v>
      </c>
      <c r="BI84" s="307"/>
      <c r="BJ84" s="306">
        <f>JOC10_12入力シート!CF85</f>
        <v>0</v>
      </c>
      <c r="BK84" s="290"/>
      <c r="BL84" s="290"/>
      <c r="BM84" s="290"/>
      <c r="BN84" s="290"/>
      <c r="BO84" s="290"/>
      <c r="BP84" s="290"/>
      <c r="BQ84" s="290"/>
      <c r="BR84" s="290"/>
      <c r="BS84" s="290"/>
      <c r="BT84" s="290"/>
      <c r="BU84" s="290"/>
      <c r="BV84" s="290"/>
      <c r="BW84" s="290"/>
      <c r="BX84" s="290"/>
      <c r="BY84" s="307"/>
      <c r="BZ84" s="290">
        <f>JOC10_12入力シート!CV85</f>
        <v>0</v>
      </c>
      <c r="CA84" s="291"/>
      <c r="CB84" s="291"/>
      <c r="CC84" s="291"/>
      <c r="CD84" s="292"/>
      <c r="CE84" s="6"/>
    </row>
    <row r="85" spans="1:83" ht="18" customHeight="1" x14ac:dyDescent="0.2">
      <c r="A85" s="325">
        <v>61</v>
      </c>
      <c r="B85" s="326"/>
      <c r="C85" s="327">
        <f>JOC10_12入力シート!C86</f>
        <v>0</v>
      </c>
      <c r="D85" s="294"/>
      <c r="E85" s="294"/>
      <c r="F85" s="294"/>
      <c r="G85" s="328">
        <f>JOC10_12入力シート!G86</f>
        <v>0</v>
      </c>
      <c r="H85" s="294"/>
      <c r="I85" s="294"/>
      <c r="J85" s="294"/>
      <c r="K85" s="328">
        <f>JOC10_12入力シート!K86</f>
        <v>0</v>
      </c>
      <c r="L85" s="294"/>
      <c r="M85" s="294"/>
      <c r="N85" s="294"/>
      <c r="O85" s="295"/>
      <c r="P85" s="322">
        <f>JOC10_12入力シート!P86</f>
        <v>0</v>
      </c>
      <c r="Q85" s="521"/>
      <c r="R85" s="521"/>
      <c r="S85" s="521"/>
      <c r="T85" s="521"/>
      <c r="U85" s="521"/>
      <c r="V85" s="521"/>
      <c r="W85" s="330">
        <f>JOC10_12入力シート!W86</f>
        <v>0</v>
      </c>
      <c r="X85" s="527"/>
      <c r="Y85" s="527"/>
      <c r="Z85" s="527"/>
      <c r="AA85" s="527"/>
      <c r="AB85" s="527"/>
      <c r="AC85" s="527"/>
      <c r="AD85" s="527"/>
      <c r="AE85" s="528"/>
      <c r="AF85" s="322">
        <f>JOC10_12入力シート!AF86</f>
        <v>0</v>
      </c>
      <c r="AG85" s="521"/>
      <c r="AH85" s="521"/>
      <c r="AI85" s="521"/>
      <c r="AJ85" s="521"/>
      <c r="AK85" s="521"/>
      <c r="AL85" s="521"/>
      <c r="AM85" s="521"/>
      <c r="AN85" s="529"/>
      <c r="AO85" s="333">
        <f>JOC10_12入力シート!AO86</f>
        <v>0</v>
      </c>
      <c r="AP85" s="295"/>
      <c r="AQ85" s="327">
        <f>JOC10_12入力シート!AQ86</f>
        <v>0</v>
      </c>
      <c r="AR85" s="294"/>
      <c r="AS85" s="294"/>
      <c r="AT85" s="328">
        <f>JOC10_12入力シート!AT86</f>
        <v>0</v>
      </c>
      <c r="AU85" s="294"/>
      <c r="AV85" s="328">
        <f>JOC10_12入力シート!AV86</f>
        <v>0</v>
      </c>
      <c r="AW85" s="295"/>
      <c r="AX85" s="333">
        <f>JOC10_12入力シート!AX86</f>
        <v>0</v>
      </c>
      <c r="AY85" s="295"/>
      <c r="AZ85" s="320">
        <f>JOC10_12入力シート!BV86</f>
        <v>0</v>
      </c>
      <c r="BA85" s="321"/>
      <c r="BB85" s="301">
        <f>JOC10_12入力シート!BX86</f>
        <v>0</v>
      </c>
      <c r="BC85" s="301"/>
      <c r="BD85" s="301"/>
      <c r="BE85" s="301"/>
      <c r="BF85" s="301"/>
      <c r="BG85" s="321"/>
      <c r="BH85" s="306">
        <f>JOC10_12入力シート!CD86</f>
        <v>0</v>
      </c>
      <c r="BI85" s="307"/>
      <c r="BJ85" s="306">
        <f>JOC10_12入力シート!CF86</f>
        <v>0</v>
      </c>
      <c r="BK85" s="290"/>
      <c r="BL85" s="290"/>
      <c r="BM85" s="290"/>
      <c r="BN85" s="290"/>
      <c r="BO85" s="290"/>
      <c r="BP85" s="290"/>
      <c r="BQ85" s="290"/>
      <c r="BR85" s="290"/>
      <c r="BS85" s="290"/>
      <c r="BT85" s="290"/>
      <c r="BU85" s="290"/>
      <c r="BV85" s="290"/>
      <c r="BW85" s="290"/>
      <c r="BX85" s="290"/>
      <c r="BY85" s="307"/>
      <c r="BZ85" s="290">
        <f>JOC10_12入力シート!CV86</f>
        <v>0</v>
      </c>
      <c r="CA85" s="291"/>
      <c r="CB85" s="291"/>
      <c r="CC85" s="291"/>
      <c r="CD85" s="292"/>
      <c r="CE85" s="6"/>
    </row>
    <row r="86" spans="1:83" ht="18" customHeight="1" x14ac:dyDescent="0.2">
      <c r="A86" s="325">
        <v>62</v>
      </c>
      <c r="B86" s="326"/>
      <c r="C86" s="327">
        <f>JOC10_12入力シート!C87</f>
        <v>0</v>
      </c>
      <c r="D86" s="294"/>
      <c r="E86" s="294"/>
      <c r="F86" s="294"/>
      <c r="G86" s="328">
        <f>JOC10_12入力シート!G87</f>
        <v>0</v>
      </c>
      <c r="H86" s="294"/>
      <c r="I86" s="294"/>
      <c r="J86" s="294"/>
      <c r="K86" s="328">
        <f>JOC10_12入力シート!K87</f>
        <v>0</v>
      </c>
      <c r="L86" s="294"/>
      <c r="M86" s="294"/>
      <c r="N86" s="294"/>
      <c r="O86" s="295"/>
      <c r="P86" s="322">
        <f>JOC10_12入力シート!P87</f>
        <v>0</v>
      </c>
      <c r="Q86" s="521"/>
      <c r="R86" s="521"/>
      <c r="S86" s="521"/>
      <c r="T86" s="521"/>
      <c r="U86" s="521"/>
      <c r="V86" s="521"/>
      <c r="W86" s="330">
        <f>JOC10_12入力シート!W87</f>
        <v>0</v>
      </c>
      <c r="X86" s="527"/>
      <c r="Y86" s="527"/>
      <c r="Z86" s="527"/>
      <c r="AA86" s="527"/>
      <c r="AB86" s="527"/>
      <c r="AC86" s="527"/>
      <c r="AD86" s="527"/>
      <c r="AE86" s="528"/>
      <c r="AF86" s="322">
        <f>JOC10_12入力シート!AF87</f>
        <v>0</v>
      </c>
      <c r="AG86" s="521"/>
      <c r="AH86" s="521"/>
      <c r="AI86" s="521"/>
      <c r="AJ86" s="521"/>
      <c r="AK86" s="521"/>
      <c r="AL86" s="521"/>
      <c r="AM86" s="521"/>
      <c r="AN86" s="529"/>
      <c r="AO86" s="333">
        <f>JOC10_12入力シート!AO87</f>
        <v>0</v>
      </c>
      <c r="AP86" s="295"/>
      <c r="AQ86" s="327">
        <f>JOC10_12入力シート!AQ87</f>
        <v>0</v>
      </c>
      <c r="AR86" s="294"/>
      <c r="AS86" s="294"/>
      <c r="AT86" s="328">
        <f>JOC10_12入力シート!AT87</f>
        <v>0</v>
      </c>
      <c r="AU86" s="294"/>
      <c r="AV86" s="328">
        <f>JOC10_12入力シート!AV87</f>
        <v>0</v>
      </c>
      <c r="AW86" s="295"/>
      <c r="AX86" s="333">
        <f>JOC10_12入力シート!AX87</f>
        <v>0</v>
      </c>
      <c r="AY86" s="295"/>
      <c r="AZ86" s="320">
        <f>JOC10_12入力シート!BV87</f>
        <v>0</v>
      </c>
      <c r="BA86" s="321"/>
      <c r="BB86" s="301">
        <f>JOC10_12入力シート!BX87</f>
        <v>0</v>
      </c>
      <c r="BC86" s="301"/>
      <c r="BD86" s="301"/>
      <c r="BE86" s="301"/>
      <c r="BF86" s="301"/>
      <c r="BG86" s="321"/>
      <c r="BH86" s="306">
        <f>JOC10_12入力シート!CD87</f>
        <v>0</v>
      </c>
      <c r="BI86" s="307"/>
      <c r="BJ86" s="306">
        <f>JOC10_12入力シート!CF87</f>
        <v>0</v>
      </c>
      <c r="BK86" s="290"/>
      <c r="BL86" s="290"/>
      <c r="BM86" s="290"/>
      <c r="BN86" s="290"/>
      <c r="BO86" s="290"/>
      <c r="BP86" s="290"/>
      <c r="BQ86" s="290"/>
      <c r="BR86" s="290"/>
      <c r="BS86" s="290"/>
      <c r="BT86" s="290"/>
      <c r="BU86" s="290"/>
      <c r="BV86" s="290"/>
      <c r="BW86" s="290"/>
      <c r="BX86" s="290"/>
      <c r="BY86" s="307"/>
      <c r="BZ86" s="290">
        <f>JOC10_12入力シート!CV87</f>
        <v>0</v>
      </c>
      <c r="CA86" s="291"/>
      <c r="CB86" s="291"/>
      <c r="CC86" s="291"/>
      <c r="CD86" s="292"/>
      <c r="CE86" s="6"/>
    </row>
    <row r="87" spans="1:83" ht="18" customHeight="1" x14ac:dyDescent="0.2">
      <c r="A87" s="325">
        <v>63</v>
      </c>
      <c r="B87" s="326"/>
      <c r="C87" s="327">
        <f>JOC10_12入力シート!C88</f>
        <v>0</v>
      </c>
      <c r="D87" s="294"/>
      <c r="E87" s="294"/>
      <c r="F87" s="294"/>
      <c r="G87" s="328">
        <f>JOC10_12入力シート!G88</f>
        <v>0</v>
      </c>
      <c r="H87" s="294"/>
      <c r="I87" s="294"/>
      <c r="J87" s="294"/>
      <c r="K87" s="328">
        <f>JOC10_12入力シート!K88</f>
        <v>0</v>
      </c>
      <c r="L87" s="294"/>
      <c r="M87" s="294"/>
      <c r="N87" s="294"/>
      <c r="O87" s="295"/>
      <c r="P87" s="322">
        <f>JOC10_12入力シート!P88</f>
        <v>0</v>
      </c>
      <c r="Q87" s="521"/>
      <c r="R87" s="521"/>
      <c r="S87" s="521"/>
      <c r="T87" s="521"/>
      <c r="U87" s="521"/>
      <c r="V87" s="521"/>
      <c r="W87" s="330">
        <f>JOC10_12入力シート!W88</f>
        <v>0</v>
      </c>
      <c r="X87" s="527"/>
      <c r="Y87" s="527"/>
      <c r="Z87" s="527"/>
      <c r="AA87" s="527"/>
      <c r="AB87" s="527"/>
      <c r="AC87" s="527"/>
      <c r="AD87" s="527"/>
      <c r="AE87" s="528"/>
      <c r="AF87" s="322">
        <f>JOC10_12入力シート!AF88</f>
        <v>0</v>
      </c>
      <c r="AG87" s="521"/>
      <c r="AH87" s="521"/>
      <c r="AI87" s="521"/>
      <c r="AJ87" s="521"/>
      <c r="AK87" s="521"/>
      <c r="AL87" s="521"/>
      <c r="AM87" s="521"/>
      <c r="AN87" s="529"/>
      <c r="AO87" s="333">
        <f>JOC10_12入力シート!AO88</f>
        <v>0</v>
      </c>
      <c r="AP87" s="295"/>
      <c r="AQ87" s="327">
        <f>JOC10_12入力シート!AQ88</f>
        <v>0</v>
      </c>
      <c r="AR87" s="294"/>
      <c r="AS87" s="294"/>
      <c r="AT87" s="328">
        <f>JOC10_12入力シート!AT88</f>
        <v>0</v>
      </c>
      <c r="AU87" s="294"/>
      <c r="AV87" s="328">
        <f>JOC10_12入力シート!AV88</f>
        <v>0</v>
      </c>
      <c r="AW87" s="295"/>
      <c r="AX87" s="333">
        <f>JOC10_12入力シート!AX88</f>
        <v>0</v>
      </c>
      <c r="AY87" s="295"/>
      <c r="AZ87" s="320">
        <f>JOC10_12入力シート!BV88</f>
        <v>0</v>
      </c>
      <c r="BA87" s="321"/>
      <c r="BB87" s="301">
        <f>JOC10_12入力シート!BX88</f>
        <v>0</v>
      </c>
      <c r="BC87" s="301"/>
      <c r="BD87" s="301"/>
      <c r="BE87" s="301"/>
      <c r="BF87" s="301"/>
      <c r="BG87" s="321"/>
      <c r="BH87" s="306">
        <f>JOC10_12入力シート!CD88</f>
        <v>0</v>
      </c>
      <c r="BI87" s="307"/>
      <c r="BJ87" s="306">
        <f>JOC10_12入力シート!CF88</f>
        <v>0</v>
      </c>
      <c r="BK87" s="290"/>
      <c r="BL87" s="290"/>
      <c r="BM87" s="290"/>
      <c r="BN87" s="290"/>
      <c r="BO87" s="290"/>
      <c r="BP87" s="290"/>
      <c r="BQ87" s="290"/>
      <c r="BR87" s="290"/>
      <c r="BS87" s="290"/>
      <c r="BT87" s="290"/>
      <c r="BU87" s="290"/>
      <c r="BV87" s="290"/>
      <c r="BW87" s="290"/>
      <c r="BX87" s="290"/>
      <c r="BY87" s="307"/>
      <c r="BZ87" s="290">
        <f>JOC10_12入力シート!CV88</f>
        <v>0</v>
      </c>
      <c r="CA87" s="291"/>
      <c r="CB87" s="291"/>
      <c r="CC87" s="291"/>
      <c r="CD87" s="292"/>
      <c r="CE87" s="6"/>
    </row>
    <row r="88" spans="1:83" ht="18" customHeight="1" x14ac:dyDescent="0.2">
      <c r="A88" s="325">
        <v>64</v>
      </c>
      <c r="B88" s="326"/>
      <c r="C88" s="327">
        <f>JOC10_12入力シート!C89</f>
        <v>0</v>
      </c>
      <c r="D88" s="294"/>
      <c r="E88" s="294"/>
      <c r="F88" s="294"/>
      <c r="G88" s="328">
        <f>JOC10_12入力シート!G89</f>
        <v>0</v>
      </c>
      <c r="H88" s="294"/>
      <c r="I88" s="294"/>
      <c r="J88" s="294"/>
      <c r="K88" s="328">
        <f>JOC10_12入力シート!K89</f>
        <v>0</v>
      </c>
      <c r="L88" s="294"/>
      <c r="M88" s="294"/>
      <c r="N88" s="294"/>
      <c r="O88" s="295"/>
      <c r="P88" s="322">
        <f>JOC10_12入力シート!P89</f>
        <v>0</v>
      </c>
      <c r="Q88" s="521"/>
      <c r="R88" s="521"/>
      <c r="S88" s="521"/>
      <c r="T88" s="521"/>
      <c r="U88" s="521"/>
      <c r="V88" s="521"/>
      <c r="W88" s="330">
        <f>JOC10_12入力シート!W89</f>
        <v>0</v>
      </c>
      <c r="X88" s="527"/>
      <c r="Y88" s="527"/>
      <c r="Z88" s="527"/>
      <c r="AA88" s="527"/>
      <c r="AB88" s="527"/>
      <c r="AC88" s="527"/>
      <c r="AD88" s="527"/>
      <c r="AE88" s="528"/>
      <c r="AF88" s="322">
        <f>JOC10_12入力シート!AF89</f>
        <v>0</v>
      </c>
      <c r="AG88" s="521"/>
      <c r="AH88" s="521"/>
      <c r="AI88" s="521"/>
      <c r="AJ88" s="521"/>
      <c r="AK88" s="521"/>
      <c r="AL88" s="521"/>
      <c r="AM88" s="521"/>
      <c r="AN88" s="529"/>
      <c r="AO88" s="333">
        <f>JOC10_12入力シート!AO89</f>
        <v>0</v>
      </c>
      <c r="AP88" s="295"/>
      <c r="AQ88" s="327">
        <f>JOC10_12入力シート!AQ89</f>
        <v>0</v>
      </c>
      <c r="AR88" s="294"/>
      <c r="AS88" s="294"/>
      <c r="AT88" s="328">
        <f>JOC10_12入力シート!AT89</f>
        <v>0</v>
      </c>
      <c r="AU88" s="294"/>
      <c r="AV88" s="328">
        <f>JOC10_12入力シート!AV89</f>
        <v>0</v>
      </c>
      <c r="AW88" s="295"/>
      <c r="AX88" s="333">
        <f>JOC10_12入力シート!AX89</f>
        <v>0</v>
      </c>
      <c r="AY88" s="295"/>
      <c r="AZ88" s="320">
        <f>JOC10_12入力シート!BV89</f>
        <v>0</v>
      </c>
      <c r="BA88" s="321"/>
      <c r="BB88" s="301">
        <f>JOC10_12入力シート!BX89</f>
        <v>0</v>
      </c>
      <c r="BC88" s="301"/>
      <c r="BD88" s="301"/>
      <c r="BE88" s="301"/>
      <c r="BF88" s="301"/>
      <c r="BG88" s="321"/>
      <c r="BH88" s="306">
        <f>JOC10_12入力シート!CD89</f>
        <v>0</v>
      </c>
      <c r="BI88" s="307"/>
      <c r="BJ88" s="306">
        <f>JOC10_12入力シート!CF89</f>
        <v>0</v>
      </c>
      <c r="BK88" s="290"/>
      <c r="BL88" s="290"/>
      <c r="BM88" s="290"/>
      <c r="BN88" s="290"/>
      <c r="BO88" s="290"/>
      <c r="BP88" s="290"/>
      <c r="BQ88" s="290"/>
      <c r="BR88" s="290"/>
      <c r="BS88" s="290"/>
      <c r="BT88" s="290"/>
      <c r="BU88" s="290"/>
      <c r="BV88" s="290"/>
      <c r="BW88" s="290"/>
      <c r="BX88" s="290"/>
      <c r="BY88" s="307"/>
      <c r="BZ88" s="290">
        <f>JOC10_12入力シート!CV89</f>
        <v>0</v>
      </c>
      <c r="CA88" s="291"/>
      <c r="CB88" s="291"/>
      <c r="CC88" s="291"/>
      <c r="CD88" s="292"/>
      <c r="CE88" s="6"/>
    </row>
    <row r="89" spans="1:83" ht="18" customHeight="1" x14ac:dyDescent="0.2">
      <c r="A89" s="325">
        <v>65</v>
      </c>
      <c r="B89" s="326"/>
      <c r="C89" s="327">
        <f>JOC10_12入力シート!C90</f>
        <v>0</v>
      </c>
      <c r="D89" s="294"/>
      <c r="E89" s="294"/>
      <c r="F89" s="294"/>
      <c r="G89" s="328">
        <f>JOC10_12入力シート!G90</f>
        <v>0</v>
      </c>
      <c r="H89" s="294"/>
      <c r="I89" s="294"/>
      <c r="J89" s="294"/>
      <c r="K89" s="328">
        <f>JOC10_12入力シート!K90</f>
        <v>0</v>
      </c>
      <c r="L89" s="294"/>
      <c r="M89" s="294"/>
      <c r="N89" s="294"/>
      <c r="O89" s="295"/>
      <c r="P89" s="322">
        <f>JOC10_12入力シート!P90</f>
        <v>0</v>
      </c>
      <c r="Q89" s="521"/>
      <c r="R89" s="521"/>
      <c r="S89" s="521"/>
      <c r="T89" s="521"/>
      <c r="U89" s="521"/>
      <c r="V89" s="521"/>
      <c r="W89" s="330">
        <f>JOC10_12入力シート!W90</f>
        <v>0</v>
      </c>
      <c r="X89" s="527"/>
      <c r="Y89" s="527"/>
      <c r="Z89" s="527"/>
      <c r="AA89" s="527"/>
      <c r="AB89" s="527"/>
      <c r="AC89" s="527"/>
      <c r="AD89" s="527"/>
      <c r="AE89" s="528"/>
      <c r="AF89" s="322">
        <f>JOC10_12入力シート!AF90</f>
        <v>0</v>
      </c>
      <c r="AG89" s="521"/>
      <c r="AH89" s="521"/>
      <c r="AI89" s="521"/>
      <c r="AJ89" s="521"/>
      <c r="AK89" s="521"/>
      <c r="AL89" s="521"/>
      <c r="AM89" s="521"/>
      <c r="AN89" s="529"/>
      <c r="AO89" s="333">
        <f>JOC10_12入力シート!AO90</f>
        <v>0</v>
      </c>
      <c r="AP89" s="295"/>
      <c r="AQ89" s="327">
        <f>JOC10_12入力シート!AQ90</f>
        <v>0</v>
      </c>
      <c r="AR89" s="294"/>
      <c r="AS89" s="294"/>
      <c r="AT89" s="328">
        <f>JOC10_12入力シート!AT90</f>
        <v>0</v>
      </c>
      <c r="AU89" s="294"/>
      <c r="AV89" s="328">
        <f>JOC10_12入力シート!AV90</f>
        <v>0</v>
      </c>
      <c r="AW89" s="295"/>
      <c r="AX89" s="333">
        <f>JOC10_12入力シート!AX90</f>
        <v>0</v>
      </c>
      <c r="AY89" s="295"/>
      <c r="AZ89" s="320">
        <f>JOC10_12入力シート!BV90</f>
        <v>0</v>
      </c>
      <c r="BA89" s="321"/>
      <c r="BB89" s="301">
        <f>JOC10_12入力シート!BX90</f>
        <v>0</v>
      </c>
      <c r="BC89" s="301"/>
      <c r="BD89" s="301"/>
      <c r="BE89" s="301"/>
      <c r="BF89" s="301"/>
      <c r="BG89" s="321"/>
      <c r="BH89" s="306">
        <f>JOC10_12入力シート!CD90</f>
        <v>0</v>
      </c>
      <c r="BI89" s="307"/>
      <c r="BJ89" s="306">
        <f>JOC10_12入力シート!CF90</f>
        <v>0</v>
      </c>
      <c r="BK89" s="290"/>
      <c r="BL89" s="290"/>
      <c r="BM89" s="290"/>
      <c r="BN89" s="290"/>
      <c r="BO89" s="290"/>
      <c r="BP89" s="290"/>
      <c r="BQ89" s="290"/>
      <c r="BR89" s="290"/>
      <c r="BS89" s="290"/>
      <c r="BT89" s="290"/>
      <c r="BU89" s="290"/>
      <c r="BV89" s="290"/>
      <c r="BW89" s="290"/>
      <c r="BX89" s="290"/>
      <c r="BY89" s="307"/>
      <c r="BZ89" s="290">
        <f>JOC10_12入力シート!CV90</f>
        <v>0</v>
      </c>
      <c r="CA89" s="291"/>
      <c r="CB89" s="291"/>
      <c r="CC89" s="291"/>
      <c r="CD89" s="292"/>
      <c r="CE89" s="6"/>
    </row>
    <row r="90" spans="1:83" ht="18" customHeight="1" x14ac:dyDescent="0.2">
      <c r="A90" s="325">
        <v>66</v>
      </c>
      <c r="B90" s="326"/>
      <c r="C90" s="327">
        <f>JOC10_12入力シート!C91</f>
        <v>0</v>
      </c>
      <c r="D90" s="294"/>
      <c r="E90" s="294"/>
      <c r="F90" s="294"/>
      <c r="G90" s="328">
        <f>JOC10_12入力シート!G91</f>
        <v>0</v>
      </c>
      <c r="H90" s="294"/>
      <c r="I90" s="294"/>
      <c r="J90" s="294"/>
      <c r="K90" s="328">
        <f>JOC10_12入力シート!K91</f>
        <v>0</v>
      </c>
      <c r="L90" s="294"/>
      <c r="M90" s="294"/>
      <c r="N90" s="294"/>
      <c r="O90" s="295"/>
      <c r="P90" s="322">
        <f>JOC10_12入力シート!P91</f>
        <v>0</v>
      </c>
      <c r="Q90" s="521"/>
      <c r="R90" s="521"/>
      <c r="S90" s="521"/>
      <c r="T90" s="521"/>
      <c r="U90" s="521"/>
      <c r="V90" s="521"/>
      <c r="W90" s="330">
        <f>JOC10_12入力シート!W91</f>
        <v>0</v>
      </c>
      <c r="X90" s="527"/>
      <c r="Y90" s="527"/>
      <c r="Z90" s="527"/>
      <c r="AA90" s="527"/>
      <c r="AB90" s="527"/>
      <c r="AC90" s="527"/>
      <c r="AD90" s="527"/>
      <c r="AE90" s="528"/>
      <c r="AF90" s="322">
        <f>JOC10_12入力シート!AF91</f>
        <v>0</v>
      </c>
      <c r="AG90" s="521"/>
      <c r="AH90" s="521"/>
      <c r="AI90" s="521"/>
      <c r="AJ90" s="521"/>
      <c r="AK90" s="521"/>
      <c r="AL90" s="521"/>
      <c r="AM90" s="521"/>
      <c r="AN90" s="529"/>
      <c r="AO90" s="333">
        <f>JOC10_12入力シート!AO91</f>
        <v>0</v>
      </c>
      <c r="AP90" s="295"/>
      <c r="AQ90" s="327">
        <f>JOC10_12入力シート!AQ91</f>
        <v>0</v>
      </c>
      <c r="AR90" s="294"/>
      <c r="AS90" s="294"/>
      <c r="AT90" s="328">
        <f>JOC10_12入力シート!AT91</f>
        <v>0</v>
      </c>
      <c r="AU90" s="294"/>
      <c r="AV90" s="328">
        <f>JOC10_12入力シート!AV91</f>
        <v>0</v>
      </c>
      <c r="AW90" s="295"/>
      <c r="AX90" s="333">
        <f>JOC10_12入力シート!AX91</f>
        <v>0</v>
      </c>
      <c r="AY90" s="295"/>
      <c r="AZ90" s="320">
        <f>JOC10_12入力シート!BV91</f>
        <v>0</v>
      </c>
      <c r="BA90" s="321"/>
      <c r="BB90" s="301">
        <f>JOC10_12入力シート!BX91</f>
        <v>0</v>
      </c>
      <c r="BC90" s="301"/>
      <c r="BD90" s="301"/>
      <c r="BE90" s="301"/>
      <c r="BF90" s="301"/>
      <c r="BG90" s="321"/>
      <c r="BH90" s="306">
        <f>JOC10_12入力シート!CD91</f>
        <v>0</v>
      </c>
      <c r="BI90" s="307"/>
      <c r="BJ90" s="306">
        <f>JOC10_12入力シート!CF91</f>
        <v>0</v>
      </c>
      <c r="BK90" s="290"/>
      <c r="BL90" s="290"/>
      <c r="BM90" s="290"/>
      <c r="BN90" s="290"/>
      <c r="BO90" s="290"/>
      <c r="BP90" s="290"/>
      <c r="BQ90" s="290"/>
      <c r="BR90" s="290"/>
      <c r="BS90" s="290"/>
      <c r="BT90" s="290"/>
      <c r="BU90" s="290"/>
      <c r="BV90" s="290"/>
      <c r="BW90" s="290"/>
      <c r="BX90" s="290"/>
      <c r="BY90" s="307"/>
      <c r="BZ90" s="290">
        <f>JOC10_12入力シート!CV91</f>
        <v>0</v>
      </c>
      <c r="CA90" s="291"/>
      <c r="CB90" s="291"/>
      <c r="CC90" s="291"/>
      <c r="CD90" s="292"/>
      <c r="CE90" s="6"/>
    </row>
    <row r="91" spans="1:83" ht="18" customHeight="1" x14ac:dyDescent="0.2">
      <c r="A91" s="325">
        <v>67</v>
      </c>
      <c r="B91" s="326"/>
      <c r="C91" s="327">
        <f>JOC10_12入力シート!C92</f>
        <v>0</v>
      </c>
      <c r="D91" s="294"/>
      <c r="E91" s="294"/>
      <c r="F91" s="294"/>
      <c r="G91" s="328">
        <f>JOC10_12入力シート!G92</f>
        <v>0</v>
      </c>
      <c r="H91" s="294"/>
      <c r="I91" s="294"/>
      <c r="J91" s="294"/>
      <c r="K91" s="328">
        <f>JOC10_12入力シート!K92</f>
        <v>0</v>
      </c>
      <c r="L91" s="294"/>
      <c r="M91" s="294"/>
      <c r="N91" s="294"/>
      <c r="O91" s="295"/>
      <c r="P91" s="322">
        <f>JOC10_12入力シート!P92</f>
        <v>0</v>
      </c>
      <c r="Q91" s="521"/>
      <c r="R91" s="521"/>
      <c r="S91" s="521"/>
      <c r="T91" s="521"/>
      <c r="U91" s="521"/>
      <c r="V91" s="521"/>
      <c r="W91" s="330">
        <f>JOC10_12入力シート!W92</f>
        <v>0</v>
      </c>
      <c r="X91" s="527"/>
      <c r="Y91" s="527"/>
      <c r="Z91" s="527"/>
      <c r="AA91" s="527"/>
      <c r="AB91" s="527"/>
      <c r="AC91" s="527"/>
      <c r="AD91" s="527"/>
      <c r="AE91" s="528"/>
      <c r="AF91" s="322">
        <f>JOC10_12入力シート!AF92</f>
        <v>0</v>
      </c>
      <c r="AG91" s="521"/>
      <c r="AH91" s="521"/>
      <c r="AI91" s="521"/>
      <c r="AJ91" s="521"/>
      <c r="AK91" s="521"/>
      <c r="AL91" s="521"/>
      <c r="AM91" s="521"/>
      <c r="AN91" s="529"/>
      <c r="AO91" s="333">
        <f>JOC10_12入力シート!AO92</f>
        <v>0</v>
      </c>
      <c r="AP91" s="295"/>
      <c r="AQ91" s="327">
        <f>JOC10_12入力シート!AQ92</f>
        <v>0</v>
      </c>
      <c r="AR91" s="294"/>
      <c r="AS91" s="294"/>
      <c r="AT91" s="328">
        <f>JOC10_12入力シート!AT92</f>
        <v>0</v>
      </c>
      <c r="AU91" s="294"/>
      <c r="AV91" s="328">
        <f>JOC10_12入力シート!AV92</f>
        <v>0</v>
      </c>
      <c r="AW91" s="295"/>
      <c r="AX91" s="333">
        <f>JOC10_12入力シート!AX92</f>
        <v>0</v>
      </c>
      <c r="AY91" s="295"/>
      <c r="AZ91" s="320">
        <f>JOC10_12入力シート!BV92</f>
        <v>0</v>
      </c>
      <c r="BA91" s="321"/>
      <c r="BB91" s="301">
        <f>JOC10_12入力シート!BX92</f>
        <v>0</v>
      </c>
      <c r="BC91" s="301"/>
      <c r="BD91" s="301"/>
      <c r="BE91" s="301"/>
      <c r="BF91" s="301"/>
      <c r="BG91" s="321"/>
      <c r="BH91" s="306">
        <f>JOC10_12入力シート!CD92</f>
        <v>0</v>
      </c>
      <c r="BI91" s="307"/>
      <c r="BJ91" s="306">
        <f>JOC10_12入力シート!CF92</f>
        <v>0</v>
      </c>
      <c r="BK91" s="290"/>
      <c r="BL91" s="290"/>
      <c r="BM91" s="290"/>
      <c r="BN91" s="290"/>
      <c r="BO91" s="290"/>
      <c r="BP91" s="290"/>
      <c r="BQ91" s="290"/>
      <c r="BR91" s="290"/>
      <c r="BS91" s="290"/>
      <c r="BT91" s="290"/>
      <c r="BU91" s="290"/>
      <c r="BV91" s="290"/>
      <c r="BW91" s="290"/>
      <c r="BX91" s="290"/>
      <c r="BY91" s="307"/>
      <c r="BZ91" s="290">
        <f>JOC10_12入力シート!CV92</f>
        <v>0</v>
      </c>
      <c r="CA91" s="291"/>
      <c r="CB91" s="291"/>
      <c r="CC91" s="291"/>
      <c r="CD91" s="292"/>
      <c r="CE91" s="6"/>
    </row>
    <row r="92" spans="1:83" ht="18" customHeight="1" x14ac:dyDescent="0.2">
      <c r="A92" s="325">
        <v>68</v>
      </c>
      <c r="B92" s="326"/>
      <c r="C92" s="327">
        <f>JOC10_12入力シート!C93</f>
        <v>0</v>
      </c>
      <c r="D92" s="294"/>
      <c r="E92" s="294"/>
      <c r="F92" s="294"/>
      <c r="G92" s="328">
        <f>JOC10_12入力シート!G93</f>
        <v>0</v>
      </c>
      <c r="H92" s="294"/>
      <c r="I92" s="294"/>
      <c r="J92" s="294"/>
      <c r="K92" s="328">
        <f>JOC10_12入力シート!K93</f>
        <v>0</v>
      </c>
      <c r="L92" s="294"/>
      <c r="M92" s="294"/>
      <c r="N92" s="294"/>
      <c r="O92" s="295"/>
      <c r="P92" s="322">
        <f>JOC10_12入力シート!P93</f>
        <v>0</v>
      </c>
      <c r="Q92" s="521"/>
      <c r="R92" s="521"/>
      <c r="S92" s="521"/>
      <c r="T92" s="521"/>
      <c r="U92" s="521"/>
      <c r="V92" s="521"/>
      <c r="W92" s="330">
        <f>JOC10_12入力シート!W93</f>
        <v>0</v>
      </c>
      <c r="X92" s="527"/>
      <c r="Y92" s="527"/>
      <c r="Z92" s="527"/>
      <c r="AA92" s="527"/>
      <c r="AB92" s="527"/>
      <c r="AC92" s="527"/>
      <c r="AD92" s="527"/>
      <c r="AE92" s="528"/>
      <c r="AF92" s="322">
        <f>JOC10_12入力シート!AF93</f>
        <v>0</v>
      </c>
      <c r="AG92" s="521"/>
      <c r="AH92" s="521"/>
      <c r="AI92" s="521"/>
      <c r="AJ92" s="521"/>
      <c r="AK92" s="521"/>
      <c r="AL92" s="521"/>
      <c r="AM92" s="521"/>
      <c r="AN92" s="529"/>
      <c r="AO92" s="333">
        <f>JOC10_12入力シート!AO93</f>
        <v>0</v>
      </c>
      <c r="AP92" s="295"/>
      <c r="AQ92" s="327">
        <f>JOC10_12入力シート!AQ93</f>
        <v>0</v>
      </c>
      <c r="AR92" s="294"/>
      <c r="AS92" s="294"/>
      <c r="AT92" s="328">
        <f>JOC10_12入力シート!AT93</f>
        <v>0</v>
      </c>
      <c r="AU92" s="294"/>
      <c r="AV92" s="328">
        <f>JOC10_12入力シート!AV93</f>
        <v>0</v>
      </c>
      <c r="AW92" s="295"/>
      <c r="AX92" s="333">
        <f>JOC10_12入力シート!AX93</f>
        <v>0</v>
      </c>
      <c r="AY92" s="295"/>
      <c r="AZ92" s="320">
        <f>JOC10_12入力シート!BV93</f>
        <v>0</v>
      </c>
      <c r="BA92" s="321"/>
      <c r="BB92" s="301">
        <f>JOC10_12入力シート!BX93</f>
        <v>0</v>
      </c>
      <c r="BC92" s="301"/>
      <c r="BD92" s="301"/>
      <c r="BE92" s="301"/>
      <c r="BF92" s="301"/>
      <c r="BG92" s="321"/>
      <c r="BH92" s="306">
        <f>JOC10_12入力シート!CD93</f>
        <v>0</v>
      </c>
      <c r="BI92" s="307"/>
      <c r="BJ92" s="306">
        <f>JOC10_12入力シート!CF93</f>
        <v>0</v>
      </c>
      <c r="BK92" s="290"/>
      <c r="BL92" s="290"/>
      <c r="BM92" s="290"/>
      <c r="BN92" s="290"/>
      <c r="BO92" s="290"/>
      <c r="BP92" s="290"/>
      <c r="BQ92" s="290"/>
      <c r="BR92" s="290"/>
      <c r="BS92" s="290"/>
      <c r="BT92" s="290"/>
      <c r="BU92" s="290"/>
      <c r="BV92" s="290"/>
      <c r="BW92" s="290"/>
      <c r="BX92" s="290"/>
      <c r="BY92" s="307"/>
      <c r="BZ92" s="290">
        <f>JOC10_12入力シート!CV93</f>
        <v>0</v>
      </c>
      <c r="CA92" s="291"/>
      <c r="CB92" s="291"/>
      <c r="CC92" s="291"/>
      <c r="CD92" s="292"/>
      <c r="CE92" s="6"/>
    </row>
    <row r="93" spans="1:83" ht="18" customHeight="1" x14ac:dyDescent="0.2">
      <c r="A93" s="325">
        <v>69</v>
      </c>
      <c r="B93" s="326"/>
      <c r="C93" s="327">
        <f>JOC10_12入力シート!C94</f>
        <v>0</v>
      </c>
      <c r="D93" s="294"/>
      <c r="E93" s="294"/>
      <c r="F93" s="294"/>
      <c r="G93" s="328">
        <f>JOC10_12入力シート!G94</f>
        <v>0</v>
      </c>
      <c r="H93" s="294"/>
      <c r="I93" s="294"/>
      <c r="J93" s="294"/>
      <c r="K93" s="328">
        <f>JOC10_12入力シート!K94</f>
        <v>0</v>
      </c>
      <c r="L93" s="294"/>
      <c r="M93" s="294"/>
      <c r="N93" s="294"/>
      <c r="O93" s="295"/>
      <c r="P93" s="322">
        <f>JOC10_12入力シート!P94</f>
        <v>0</v>
      </c>
      <c r="Q93" s="521"/>
      <c r="R93" s="521"/>
      <c r="S93" s="521"/>
      <c r="T93" s="521"/>
      <c r="U93" s="521"/>
      <c r="V93" s="521"/>
      <c r="W93" s="330">
        <f>JOC10_12入力シート!W94</f>
        <v>0</v>
      </c>
      <c r="X93" s="527"/>
      <c r="Y93" s="527"/>
      <c r="Z93" s="527"/>
      <c r="AA93" s="527"/>
      <c r="AB93" s="527"/>
      <c r="AC93" s="527"/>
      <c r="AD93" s="527"/>
      <c r="AE93" s="528"/>
      <c r="AF93" s="322">
        <f>JOC10_12入力シート!AF94</f>
        <v>0</v>
      </c>
      <c r="AG93" s="521"/>
      <c r="AH93" s="521"/>
      <c r="AI93" s="521"/>
      <c r="AJ93" s="521"/>
      <c r="AK93" s="521"/>
      <c r="AL93" s="521"/>
      <c r="AM93" s="521"/>
      <c r="AN93" s="529"/>
      <c r="AO93" s="333">
        <f>JOC10_12入力シート!AO94</f>
        <v>0</v>
      </c>
      <c r="AP93" s="295"/>
      <c r="AQ93" s="327">
        <f>JOC10_12入力シート!AQ94</f>
        <v>0</v>
      </c>
      <c r="AR93" s="294"/>
      <c r="AS93" s="294"/>
      <c r="AT93" s="328">
        <f>JOC10_12入力シート!AT94</f>
        <v>0</v>
      </c>
      <c r="AU93" s="294"/>
      <c r="AV93" s="328">
        <f>JOC10_12入力シート!AV94</f>
        <v>0</v>
      </c>
      <c r="AW93" s="295"/>
      <c r="AX93" s="333">
        <f>JOC10_12入力シート!AX94</f>
        <v>0</v>
      </c>
      <c r="AY93" s="295"/>
      <c r="AZ93" s="320">
        <f>JOC10_12入力シート!BV94</f>
        <v>0</v>
      </c>
      <c r="BA93" s="321"/>
      <c r="BB93" s="301">
        <f>JOC10_12入力シート!BX94</f>
        <v>0</v>
      </c>
      <c r="BC93" s="301"/>
      <c r="BD93" s="301"/>
      <c r="BE93" s="301"/>
      <c r="BF93" s="301"/>
      <c r="BG93" s="321"/>
      <c r="BH93" s="306">
        <f>JOC10_12入力シート!CD94</f>
        <v>0</v>
      </c>
      <c r="BI93" s="307"/>
      <c r="BJ93" s="306">
        <f>JOC10_12入力シート!CF94</f>
        <v>0</v>
      </c>
      <c r="BK93" s="290"/>
      <c r="BL93" s="290"/>
      <c r="BM93" s="290"/>
      <c r="BN93" s="290"/>
      <c r="BO93" s="290"/>
      <c r="BP93" s="290"/>
      <c r="BQ93" s="290"/>
      <c r="BR93" s="290"/>
      <c r="BS93" s="290"/>
      <c r="BT93" s="290"/>
      <c r="BU93" s="290"/>
      <c r="BV93" s="290"/>
      <c r="BW93" s="290"/>
      <c r="BX93" s="290"/>
      <c r="BY93" s="307"/>
      <c r="BZ93" s="290">
        <f>JOC10_12入力シート!CV94</f>
        <v>0</v>
      </c>
      <c r="CA93" s="291"/>
      <c r="CB93" s="291"/>
      <c r="CC93" s="291"/>
      <c r="CD93" s="292"/>
      <c r="CE93" s="6"/>
    </row>
    <row r="94" spans="1:83" ht="13.5" thickBot="1" x14ac:dyDescent="0.25">
      <c r="A94" s="308">
        <v>70</v>
      </c>
      <c r="B94" s="309"/>
      <c r="C94" s="310">
        <f>JOC10_12入力シート!C95</f>
        <v>0</v>
      </c>
      <c r="D94" s="282"/>
      <c r="E94" s="282"/>
      <c r="F94" s="282"/>
      <c r="G94" s="311">
        <f>JOC10_12入力シート!G95</f>
        <v>0</v>
      </c>
      <c r="H94" s="282"/>
      <c r="I94" s="282"/>
      <c r="J94" s="282"/>
      <c r="K94" s="311">
        <f>JOC10_12入力シート!K95</f>
        <v>0</v>
      </c>
      <c r="L94" s="282"/>
      <c r="M94" s="282"/>
      <c r="N94" s="282"/>
      <c r="O94" s="285"/>
      <c r="P94" s="313">
        <f>JOC10_12入力シート!P95</f>
        <v>0</v>
      </c>
      <c r="Q94" s="522"/>
      <c r="R94" s="522"/>
      <c r="S94" s="522"/>
      <c r="T94" s="522"/>
      <c r="U94" s="522"/>
      <c r="V94" s="522"/>
      <c r="W94" s="315">
        <f>JOC10_12入力シート!W95</f>
        <v>0</v>
      </c>
      <c r="X94" s="523"/>
      <c r="Y94" s="523"/>
      <c r="Z94" s="523"/>
      <c r="AA94" s="523"/>
      <c r="AB94" s="523"/>
      <c r="AC94" s="523"/>
      <c r="AD94" s="523"/>
      <c r="AE94" s="524"/>
      <c r="AF94" s="313">
        <f>JOC10_12入力シート!AF95</f>
        <v>0</v>
      </c>
      <c r="AG94" s="522"/>
      <c r="AH94" s="522"/>
      <c r="AI94" s="522"/>
      <c r="AJ94" s="522"/>
      <c r="AK94" s="522"/>
      <c r="AL94" s="522"/>
      <c r="AM94" s="522"/>
      <c r="AN94" s="525"/>
      <c r="AO94" s="526">
        <f>JOC10_12入力シート!AO95</f>
        <v>0</v>
      </c>
      <c r="AP94" s="285"/>
      <c r="AQ94" s="526">
        <f>JOC10_12入力シート!AQ95</f>
        <v>0</v>
      </c>
      <c r="AR94" s="282"/>
      <c r="AS94" s="282"/>
      <c r="AT94" s="311">
        <f>JOC10_12入力シート!AT95</f>
        <v>0</v>
      </c>
      <c r="AU94" s="282"/>
      <c r="AV94" s="311">
        <f>JOC10_12入力シート!AV95</f>
        <v>0</v>
      </c>
      <c r="AW94" s="285"/>
      <c r="AX94" s="526">
        <f>JOC10_12入力シート!AX95</f>
        <v>0</v>
      </c>
      <c r="AY94" s="285"/>
      <c r="AZ94" s="279">
        <f>JOC10_12入力シート!BV95</f>
        <v>0</v>
      </c>
      <c r="BA94" s="280"/>
      <c r="BB94" s="274">
        <f>JOC10_12入力シート!BX95</f>
        <v>0</v>
      </c>
      <c r="BC94" s="274"/>
      <c r="BD94" s="274"/>
      <c r="BE94" s="274"/>
      <c r="BF94" s="274"/>
      <c r="BG94" s="280"/>
      <c r="BH94" s="268">
        <f>JOC10_12入力シート!CD95</f>
        <v>0</v>
      </c>
      <c r="BI94" s="270"/>
      <c r="BJ94" s="268">
        <f>JOC10_12入力シート!CF95</f>
        <v>0</v>
      </c>
      <c r="BK94" s="269"/>
      <c r="BL94" s="269"/>
      <c r="BM94" s="269"/>
      <c r="BN94" s="269"/>
      <c r="BO94" s="269"/>
      <c r="BP94" s="269"/>
      <c r="BQ94" s="269"/>
      <c r="BR94" s="269"/>
      <c r="BS94" s="269"/>
      <c r="BT94" s="269"/>
      <c r="BU94" s="269"/>
      <c r="BV94" s="269"/>
      <c r="BW94" s="269"/>
      <c r="BX94" s="269"/>
      <c r="BY94" s="270"/>
      <c r="BZ94" s="269">
        <f>JOC10_12入力シート!CV95</f>
        <v>0</v>
      </c>
      <c r="CA94" s="271"/>
      <c r="CB94" s="271"/>
      <c r="CC94" s="271"/>
      <c r="CD94" s="272"/>
      <c r="CE94" s="6"/>
    </row>
    <row r="95" spans="1:83" x14ac:dyDescent="0.2">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row>
    <row r="96" spans="1:83" x14ac:dyDescent="0.2">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row>
    <row r="97" spans="52:79" x14ac:dyDescent="0.2">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row>
    <row r="98" spans="52:79" x14ac:dyDescent="0.2">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row>
    <row r="99" spans="52:79" x14ac:dyDescent="0.2">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row>
    <row r="100" spans="52:79" x14ac:dyDescent="0.2">
      <c r="BZ100" s="44"/>
      <c r="CA100" s="6"/>
    </row>
    <row r="101" spans="52:79" x14ac:dyDescent="0.2">
      <c r="BZ101" s="44"/>
    </row>
    <row r="102" spans="52:79" x14ac:dyDescent="0.2">
      <c r="BZ102" s="44"/>
    </row>
    <row r="103" spans="52:79" x14ac:dyDescent="0.2">
      <c r="BZ103" s="44"/>
    </row>
    <row r="104" spans="52:79" x14ac:dyDescent="0.2">
      <c r="BZ104" s="44"/>
    </row>
    <row r="105" spans="52:79" x14ac:dyDescent="0.2">
      <c r="BZ105" s="44"/>
    </row>
    <row r="106" spans="52:79" x14ac:dyDescent="0.2">
      <c r="BZ106" s="44"/>
    </row>
    <row r="107" spans="52:79" x14ac:dyDescent="0.2">
      <c r="BZ107" s="44"/>
    </row>
    <row r="108" spans="52:79" x14ac:dyDescent="0.2">
      <c r="BZ108" s="44"/>
    </row>
    <row r="109" spans="52:79" x14ac:dyDescent="0.2">
      <c r="BZ109" s="44"/>
    </row>
    <row r="110" spans="52:79" x14ac:dyDescent="0.2">
      <c r="BZ110" s="44"/>
    </row>
    <row r="111" spans="52:79" x14ac:dyDescent="0.2">
      <c r="BZ111" s="44"/>
    </row>
    <row r="112" spans="52:79" x14ac:dyDescent="0.2">
      <c r="BZ112" s="44"/>
    </row>
    <row r="113" spans="78:78" x14ac:dyDescent="0.2">
      <c r="BZ113" s="44"/>
    </row>
    <row r="114" spans="78:78" x14ac:dyDescent="0.2">
      <c r="BZ114" s="44"/>
    </row>
    <row r="115" spans="78:78" x14ac:dyDescent="0.2">
      <c r="BZ115" s="44"/>
    </row>
    <row r="116" spans="78:78" x14ac:dyDescent="0.2">
      <c r="BZ116" s="44"/>
    </row>
    <row r="117" spans="78:78" x14ac:dyDescent="0.2">
      <c r="BZ117" s="44"/>
    </row>
    <row r="118" spans="78:78" x14ac:dyDescent="0.2">
      <c r="BZ118" s="44"/>
    </row>
    <row r="119" spans="78:78" x14ac:dyDescent="0.2">
      <c r="BZ119" s="44"/>
    </row>
    <row r="120" spans="78:78" x14ac:dyDescent="0.2">
      <c r="BZ120" s="44"/>
    </row>
    <row r="121" spans="78:78" x14ac:dyDescent="0.2">
      <c r="BZ121" s="44"/>
    </row>
    <row r="122" spans="78:78" x14ac:dyDescent="0.2">
      <c r="BZ122" s="44"/>
    </row>
    <row r="123" spans="78:78" x14ac:dyDescent="0.2">
      <c r="BZ123" s="44"/>
    </row>
    <row r="124" spans="78:78" x14ac:dyDescent="0.2">
      <c r="BZ124" s="44"/>
    </row>
  </sheetData>
  <sheetProtection sheet="1" objects="1" scenarios="1"/>
  <protectedRanges>
    <protectedRange sqref="AZ25:CD94" name="範囲1_1_2"/>
  </protectedRanges>
  <mergeCells count="1246">
    <mergeCell ref="A3:E3"/>
    <mergeCell ref="F3:W3"/>
    <mergeCell ref="AA3:AR10"/>
    <mergeCell ref="A4:E4"/>
    <mergeCell ref="F4:W4"/>
    <mergeCell ref="A5:E5"/>
    <mergeCell ref="F5:W5"/>
    <mergeCell ref="A6:E6"/>
    <mergeCell ref="F6:W6"/>
    <mergeCell ref="A7:E7"/>
    <mergeCell ref="F7:W7"/>
    <mergeCell ref="A8:E8"/>
    <mergeCell ref="F8:W8"/>
    <mergeCell ref="A9:E9"/>
    <mergeCell ref="F9:W9"/>
    <mergeCell ref="A10:E10"/>
    <mergeCell ref="F10:N10"/>
    <mergeCell ref="O10:Q10"/>
    <mergeCell ref="R10:W10"/>
    <mergeCell ref="A11:E11"/>
    <mergeCell ref="F11:W11"/>
    <mergeCell ref="A12:E12"/>
    <mergeCell ref="F12:W12"/>
    <mergeCell ref="A13:E13"/>
    <mergeCell ref="F13:W13"/>
    <mergeCell ref="A14:E14"/>
    <mergeCell ref="F14:W14"/>
    <mergeCell ref="A15:E15"/>
    <mergeCell ref="F15:W15"/>
    <mergeCell ref="A16:E16"/>
    <mergeCell ref="F16:W16"/>
    <mergeCell ref="A17:E17"/>
    <mergeCell ref="F17:W17"/>
    <mergeCell ref="A18:E18"/>
    <mergeCell ref="F18:W18"/>
    <mergeCell ref="A19:E19"/>
    <mergeCell ref="F19:W19"/>
    <mergeCell ref="A22:B24"/>
    <mergeCell ref="C22:F24"/>
    <mergeCell ref="G22:J24"/>
    <mergeCell ref="K22:O24"/>
    <mergeCell ref="P22:V24"/>
    <mergeCell ref="W22:AE24"/>
    <mergeCell ref="AF22:AN24"/>
    <mergeCell ref="AO22:AP24"/>
    <mergeCell ref="AQ22:AW22"/>
    <mergeCell ref="AX22:AY24"/>
    <mergeCell ref="AZ22:CD22"/>
    <mergeCell ref="AQ23:AS24"/>
    <mergeCell ref="AT23:AU24"/>
    <mergeCell ref="AV23:AW24"/>
    <mergeCell ref="AZ23:BA24"/>
    <mergeCell ref="BB23:BG24"/>
    <mergeCell ref="BH23:BI24"/>
    <mergeCell ref="BJ23:BY24"/>
    <mergeCell ref="BZ23:CD24"/>
    <mergeCell ref="A25:B25"/>
    <mergeCell ref="C25:F25"/>
    <mergeCell ref="G25:J25"/>
    <mergeCell ref="K25:O25"/>
    <mergeCell ref="P25:V25"/>
    <mergeCell ref="W25:AE25"/>
    <mergeCell ref="AF25:AN25"/>
    <mergeCell ref="AO25:AP25"/>
    <mergeCell ref="AQ25:AS25"/>
    <mergeCell ref="AT25:AU25"/>
    <mergeCell ref="AV25:AW25"/>
    <mergeCell ref="AX25:AY25"/>
    <mergeCell ref="AZ25:BA25"/>
    <mergeCell ref="BB25:BG25"/>
    <mergeCell ref="BH25:BI25"/>
    <mergeCell ref="BJ25:BY25"/>
    <mergeCell ref="BZ25:CD25"/>
    <mergeCell ref="A26:B26"/>
    <mergeCell ref="C26:F26"/>
    <mergeCell ref="G26:J26"/>
    <mergeCell ref="K26:O26"/>
    <mergeCell ref="P26:V26"/>
    <mergeCell ref="W26:AE26"/>
    <mergeCell ref="AF26:AN26"/>
    <mergeCell ref="AO26:AP26"/>
    <mergeCell ref="AQ26:AS26"/>
    <mergeCell ref="AT26:AU26"/>
    <mergeCell ref="AV26:AW26"/>
    <mergeCell ref="AX26:AY26"/>
    <mergeCell ref="AZ26:BA26"/>
    <mergeCell ref="BB26:BG26"/>
    <mergeCell ref="BH26:BI26"/>
    <mergeCell ref="BJ26:BY26"/>
    <mergeCell ref="BZ26:CD26"/>
    <mergeCell ref="A27:B27"/>
    <mergeCell ref="C27:F27"/>
    <mergeCell ref="G27:J27"/>
    <mergeCell ref="K27:O27"/>
    <mergeCell ref="P27:V27"/>
    <mergeCell ref="W27:AE27"/>
    <mergeCell ref="AF27:AN27"/>
    <mergeCell ref="AO27:AP27"/>
    <mergeCell ref="AQ27:AS27"/>
    <mergeCell ref="AT27:AU27"/>
    <mergeCell ref="AV27:AW27"/>
    <mergeCell ref="AX27:AY27"/>
    <mergeCell ref="AZ27:BA27"/>
    <mergeCell ref="BB27:BG27"/>
    <mergeCell ref="BH27:BI27"/>
    <mergeCell ref="BJ27:BY27"/>
    <mergeCell ref="BZ27:CD27"/>
    <mergeCell ref="A28:B28"/>
    <mergeCell ref="C28:F28"/>
    <mergeCell ref="G28:J28"/>
    <mergeCell ref="K28:O28"/>
    <mergeCell ref="P28:V28"/>
    <mergeCell ref="W28:AE28"/>
    <mergeCell ref="AF28:AN28"/>
    <mergeCell ref="AO28:AP28"/>
    <mergeCell ref="AQ28:AS28"/>
    <mergeCell ref="AT28:AU28"/>
    <mergeCell ref="AV28:AW28"/>
    <mergeCell ref="AX28:AY28"/>
    <mergeCell ref="AZ28:BA28"/>
    <mergeCell ref="BB28:BG28"/>
    <mergeCell ref="BH28:BI28"/>
    <mergeCell ref="BJ28:BY28"/>
    <mergeCell ref="BZ28:CD28"/>
    <mergeCell ref="A29:B29"/>
    <mergeCell ref="C29:F29"/>
    <mergeCell ref="G29:J29"/>
    <mergeCell ref="K29:O29"/>
    <mergeCell ref="P29:V29"/>
    <mergeCell ref="W29:AE29"/>
    <mergeCell ref="AF29:AN29"/>
    <mergeCell ref="AO29:AP29"/>
    <mergeCell ref="AQ29:AS29"/>
    <mergeCell ref="AT29:AU29"/>
    <mergeCell ref="AV29:AW29"/>
    <mergeCell ref="AX29:AY29"/>
    <mergeCell ref="AZ29:BA29"/>
    <mergeCell ref="BB29:BG29"/>
    <mergeCell ref="BH29:BI29"/>
    <mergeCell ref="BJ29:BY29"/>
    <mergeCell ref="BZ29:CD29"/>
    <mergeCell ref="A30:B30"/>
    <mergeCell ref="C30:F30"/>
    <mergeCell ref="G30:J30"/>
    <mergeCell ref="K30:O30"/>
    <mergeCell ref="P30:V30"/>
    <mergeCell ref="W30:AE30"/>
    <mergeCell ref="AF30:AN30"/>
    <mergeCell ref="AO30:AP30"/>
    <mergeCell ref="AQ30:AS30"/>
    <mergeCell ref="AT30:AU30"/>
    <mergeCell ref="AV30:AW30"/>
    <mergeCell ref="AX30:AY30"/>
    <mergeCell ref="AZ30:BA30"/>
    <mergeCell ref="BB30:BG30"/>
    <mergeCell ref="BH30:BI30"/>
    <mergeCell ref="BJ30:BY30"/>
    <mergeCell ref="BZ30:CD30"/>
    <mergeCell ref="A31:B31"/>
    <mergeCell ref="C31:F31"/>
    <mergeCell ref="G31:J31"/>
    <mergeCell ref="K31:O31"/>
    <mergeCell ref="P31:V31"/>
    <mergeCell ref="W31:AE31"/>
    <mergeCell ref="AF31:AN31"/>
    <mergeCell ref="AO31:AP31"/>
    <mergeCell ref="AQ31:AS31"/>
    <mergeCell ref="AT31:AU31"/>
    <mergeCell ref="AV31:AW31"/>
    <mergeCell ref="AX31:AY31"/>
    <mergeCell ref="AZ31:BA31"/>
    <mergeCell ref="BB31:BG31"/>
    <mergeCell ref="BH31:BI31"/>
    <mergeCell ref="BJ31:BY31"/>
    <mergeCell ref="BZ31:CD31"/>
    <mergeCell ref="A32:B32"/>
    <mergeCell ref="C32:F32"/>
    <mergeCell ref="G32:J32"/>
    <mergeCell ref="K32:O32"/>
    <mergeCell ref="P32:V32"/>
    <mergeCell ref="W32:AE32"/>
    <mergeCell ref="AF32:AN32"/>
    <mergeCell ref="AO32:AP32"/>
    <mergeCell ref="AQ32:AS32"/>
    <mergeCell ref="AT32:AU32"/>
    <mergeCell ref="AV32:AW32"/>
    <mergeCell ref="AX32:AY32"/>
    <mergeCell ref="AZ32:BA32"/>
    <mergeCell ref="BB32:BG32"/>
    <mergeCell ref="BH32:BI32"/>
    <mergeCell ref="BJ32:BY32"/>
    <mergeCell ref="BZ32:CD32"/>
    <mergeCell ref="A33:B33"/>
    <mergeCell ref="C33:F33"/>
    <mergeCell ref="G33:J33"/>
    <mergeCell ref="K33:O33"/>
    <mergeCell ref="P33:V33"/>
    <mergeCell ref="W33:AE33"/>
    <mergeCell ref="AF33:AN33"/>
    <mergeCell ref="AO33:AP33"/>
    <mergeCell ref="AQ33:AS33"/>
    <mergeCell ref="AT33:AU33"/>
    <mergeCell ref="AV33:AW33"/>
    <mergeCell ref="AX33:AY33"/>
    <mergeCell ref="AZ33:BA33"/>
    <mergeCell ref="BB33:BG33"/>
    <mergeCell ref="BH33:BI33"/>
    <mergeCell ref="BJ33:BY33"/>
    <mergeCell ref="BZ33:CD33"/>
    <mergeCell ref="A34:B34"/>
    <mergeCell ref="C34:F34"/>
    <mergeCell ref="G34:J34"/>
    <mergeCell ref="K34:O34"/>
    <mergeCell ref="P34:V34"/>
    <mergeCell ref="W34:AE34"/>
    <mergeCell ref="AF34:AN34"/>
    <mergeCell ref="AO34:AP34"/>
    <mergeCell ref="AQ34:AS34"/>
    <mergeCell ref="AT34:AU34"/>
    <mergeCell ref="AV34:AW34"/>
    <mergeCell ref="AX34:AY34"/>
    <mergeCell ref="AZ34:BA34"/>
    <mergeCell ref="BB34:BG34"/>
    <mergeCell ref="BH34:BI34"/>
    <mergeCell ref="BJ34:BY34"/>
    <mergeCell ref="BZ34:CD34"/>
    <mergeCell ref="A35:B35"/>
    <mergeCell ref="C35:F35"/>
    <mergeCell ref="G35:J35"/>
    <mergeCell ref="K35:O35"/>
    <mergeCell ref="P35:V35"/>
    <mergeCell ref="W35:AE35"/>
    <mergeCell ref="AF35:AN35"/>
    <mergeCell ref="AO35:AP35"/>
    <mergeCell ref="AQ35:AS35"/>
    <mergeCell ref="AT35:AU35"/>
    <mergeCell ref="AV35:AW35"/>
    <mergeCell ref="AX35:AY35"/>
    <mergeCell ref="AZ35:BA35"/>
    <mergeCell ref="BB35:BG35"/>
    <mergeCell ref="BH35:BI35"/>
    <mergeCell ref="BJ35:BY35"/>
    <mergeCell ref="BZ35:CD35"/>
    <mergeCell ref="A36:B36"/>
    <mergeCell ref="C36:F36"/>
    <mergeCell ref="G36:J36"/>
    <mergeCell ref="K36:O36"/>
    <mergeCell ref="P36:V36"/>
    <mergeCell ref="W36:AE36"/>
    <mergeCell ref="AF36:AN36"/>
    <mergeCell ref="AO36:AP36"/>
    <mergeCell ref="AQ36:AS36"/>
    <mergeCell ref="AT36:AU36"/>
    <mergeCell ref="AV36:AW36"/>
    <mergeCell ref="AX36:AY36"/>
    <mergeCell ref="AZ36:BA36"/>
    <mergeCell ref="BB36:BG36"/>
    <mergeCell ref="BH36:BI36"/>
    <mergeCell ref="BJ36:BY36"/>
    <mergeCell ref="BZ36:CD36"/>
    <mergeCell ref="A37:B37"/>
    <mergeCell ref="C37:F37"/>
    <mergeCell ref="G37:J37"/>
    <mergeCell ref="K37:O37"/>
    <mergeCell ref="P37:V37"/>
    <mergeCell ref="W37:AE37"/>
    <mergeCell ref="AF37:AN37"/>
    <mergeCell ref="AO37:AP37"/>
    <mergeCell ref="AQ37:AS37"/>
    <mergeCell ref="AT37:AU37"/>
    <mergeCell ref="AV37:AW37"/>
    <mergeCell ref="AX37:AY37"/>
    <mergeCell ref="AZ37:BA37"/>
    <mergeCell ref="BB37:BG37"/>
    <mergeCell ref="BH37:BI37"/>
    <mergeCell ref="BJ37:BY37"/>
    <mergeCell ref="BZ37:CD37"/>
    <mergeCell ref="A38:B38"/>
    <mergeCell ref="C38:F38"/>
    <mergeCell ref="G38:J38"/>
    <mergeCell ref="K38:O38"/>
    <mergeCell ref="P38:V38"/>
    <mergeCell ref="W38:AE38"/>
    <mergeCell ref="AF38:AN38"/>
    <mergeCell ref="AO38:AP38"/>
    <mergeCell ref="AQ38:AS38"/>
    <mergeCell ref="AT38:AU38"/>
    <mergeCell ref="AV38:AW38"/>
    <mergeCell ref="AX38:AY38"/>
    <mergeCell ref="AZ38:BA38"/>
    <mergeCell ref="BB38:BG38"/>
    <mergeCell ref="BH38:BI38"/>
    <mergeCell ref="BJ38:BY38"/>
    <mergeCell ref="BZ38:CD38"/>
    <mergeCell ref="A39:B39"/>
    <mergeCell ref="C39:F39"/>
    <mergeCell ref="G39:J39"/>
    <mergeCell ref="K39:O39"/>
    <mergeCell ref="P39:V39"/>
    <mergeCell ref="W39:AE39"/>
    <mergeCell ref="AF39:AN39"/>
    <mergeCell ref="AO39:AP39"/>
    <mergeCell ref="AQ39:AS39"/>
    <mergeCell ref="AT39:AU39"/>
    <mergeCell ref="AV39:AW39"/>
    <mergeCell ref="AX39:AY39"/>
    <mergeCell ref="AZ39:BA39"/>
    <mergeCell ref="BB39:BG39"/>
    <mergeCell ref="BH39:BI39"/>
    <mergeCell ref="BJ39:BY39"/>
    <mergeCell ref="BZ39:CD39"/>
    <mergeCell ref="A40:B40"/>
    <mergeCell ref="C40:F40"/>
    <mergeCell ref="G40:J40"/>
    <mergeCell ref="K40:O40"/>
    <mergeCell ref="P40:V40"/>
    <mergeCell ref="W40:AE40"/>
    <mergeCell ref="AF40:AN40"/>
    <mergeCell ref="AO40:AP40"/>
    <mergeCell ref="AQ40:AS40"/>
    <mergeCell ref="AT40:AU40"/>
    <mergeCell ref="AV40:AW40"/>
    <mergeCell ref="AX40:AY40"/>
    <mergeCell ref="AZ40:BA40"/>
    <mergeCell ref="BB40:BG40"/>
    <mergeCell ref="BH40:BI40"/>
    <mergeCell ref="BJ40:BY40"/>
    <mergeCell ref="BZ40:CD40"/>
    <mergeCell ref="A41:B41"/>
    <mergeCell ref="C41:F41"/>
    <mergeCell ref="G41:J41"/>
    <mergeCell ref="K41:O41"/>
    <mergeCell ref="P41:V41"/>
    <mergeCell ref="W41:AE41"/>
    <mergeCell ref="AF41:AN41"/>
    <mergeCell ref="AO41:AP41"/>
    <mergeCell ref="AQ41:AS41"/>
    <mergeCell ref="AT41:AU41"/>
    <mergeCell ref="AV41:AW41"/>
    <mergeCell ref="AX41:AY41"/>
    <mergeCell ref="AZ41:BA41"/>
    <mergeCell ref="BB41:BG41"/>
    <mergeCell ref="BH41:BI41"/>
    <mergeCell ref="BJ41:BY41"/>
    <mergeCell ref="BZ41:CD41"/>
    <mergeCell ref="A42:B42"/>
    <mergeCell ref="C42:F42"/>
    <mergeCell ref="G42:J42"/>
    <mergeCell ref="K42:O42"/>
    <mergeCell ref="P42:V42"/>
    <mergeCell ref="W42:AE42"/>
    <mergeCell ref="AF42:AN42"/>
    <mergeCell ref="AO42:AP42"/>
    <mergeCell ref="AQ42:AS42"/>
    <mergeCell ref="AT42:AU42"/>
    <mergeCell ref="AV42:AW42"/>
    <mergeCell ref="AX42:AY42"/>
    <mergeCell ref="AZ42:BA42"/>
    <mergeCell ref="BB42:BG42"/>
    <mergeCell ref="BH42:BI42"/>
    <mergeCell ref="BJ42:BY42"/>
    <mergeCell ref="BZ42:CD42"/>
    <mergeCell ref="A43:B43"/>
    <mergeCell ref="C43:F43"/>
    <mergeCell ref="G43:J43"/>
    <mergeCell ref="K43:O43"/>
    <mergeCell ref="P43:V43"/>
    <mergeCell ref="W43:AE43"/>
    <mergeCell ref="AF43:AN43"/>
    <mergeCell ref="AO43:AP43"/>
    <mergeCell ref="AQ43:AS43"/>
    <mergeCell ref="AT43:AU43"/>
    <mergeCell ref="AV43:AW43"/>
    <mergeCell ref="AX43:AY43"/>
    <mergeCell ref="AZ43:BA43"/>
    <mergeCell ref="BB43:BG43"/>
    <mergeCell ref="BH43:BI43"/>
    <mergeCell ref="BJ43:BY43"/>
    <mergeCell ref="BZ43:CD43"/>
    <mergeCell ref="A44:B44"/>
    <mergeCell ref="C44:F44"/>
    <mergeCell ref="G44:J44"/>
    <mergeCell ref="K44:O44"/>
    <mergeCell ref="P44:V44"/>
    <mergeCell ref="W44:AE44"/>
    <mergeCell ref="AF44:AN44"/>
    <mergeCell ref="AO44:AP44"/>
    <mergeCell ref="AQ44:AS44"/>
    <mergeCell ref="AT44:AU44"/>
    <mergeCell ref="AV44:AW44"/>
    <mergeCell ref="AX44:AY44"/>
    <mergeCell ref="AZ44:BA44"/>
    <mergeCell ref="BB44:BG44"/>
    <mergeCell ref="BH44:BI44"/>
    <mergeCell ref="BJ44:BY44"/>
    <mergeCell ref="BZ44:CD44"/>
    <mergeCell ref="A45:B45"/>
    <mergeCell ref="C45:F45"/>
    <mergeCell ref="G45:J45"/>
    <mergeCell ref="K45:O45"/>
    <mergeCell ref="P45:V45"/>
    <mergeCell ref="W45:AE45"/>
    <mergeCell ref="AF45:AN45"/>
    <mergeCell ref="AO45:AP45"/>
    <mergeCell ref="AQ45:AS45"/>
    <mergeCell ref="AT45:AU45"/>
    <mergeCell ref="AV45:AW45"/>
    <mergeCell ref="AX45:AY45"/>
    <mergeCell ref="AZ45:BA45"/>
    <mergeCell ref="BB45:BG45"/>
    <mergeCell ref="BH45:BI45"/>
    <mergeCell ref="BJ45:BY45"/>
    <mergeCell ref="BZ45:CD45"/>
    <mergeCell ref="A46:B46"/>
    <mergeCell ref="C46:F46"/>
    <mergeCell ref="G46:J46"/>
    <mergeCell ref="K46:O46"/>
    <mergeCell ref="P46:V46"/>
    <mergeCell ref="W46:AE46"/>
    <mergeCell ref="AF46:AN46"/>
    <mergeCell ref="AO46:AP46"/>
    <mergeCell ref="AQ46:AS46"/>
    <mergeCell ref="AT46:AU46"/>
    <mergeCell ref="AV46:AW46"/>
    <mergeCell ref="AX46:AY46"/>
    <mergeCell ref="AZ46:BA46"/>
    <mergeCell ref="BB46:BG46"/>
    <mergeCell ref="BH46:BI46"/>
    <mergeCell ref="BJ46:BY46"/>
    <mergeCell ref="BZ46:CD46"/>
    <mergeCell ref="A47:B47"/>
    <mergeCell ref="C47:F47"/>
    <mergeCell ref="G47:J47"/>
    <mergeCell ref="K47:O47"/>
    <mergeCell ref="P47:V47"/>
    <mergeCell ref="W47:AE47"/>
    <mergeCell ref="AF47:AN47"/>
    <mergeCell ref="AO47:AP47"/>
    <mergeCell ref="AQ47:AS47"/>
    <mergeCell ref="AT47:AU47"/>
    <mergeCell ref="AV47:AW47"/>
    <mergeCell ref="AX47:AY47"/>
    <mergeCell ref="AZ47:BA47"/>
    <mergeCell ref="BB47:BG47"/>
    <mergeCell ref="BH47:BI47"/>
    <mergeCell ref="BJ47:BY47"/>
    <mergeCell ref="BZ47:CD47"/>
    <mergeCell ref="A48:B48"/>
    <mergeCell ref="C48:F48"/>
    <mergeCell ref="G48:J48"/>
    <mergeCell ref="K48:O48"/>
    <mergeCell ref="P48:V48"/>
    <mergeCell ref="W48:AE48"/>
    <mergeCell ref="AF48:AN48"/>
    <mergeCell ref="AO48:AP48"/>
    <mergeCell ref="AQ48:AS48"/>
    <mergeCell ref="AT48:AU48"/>
    <mergeCell ref="AV48:AW48"/>
    <mergeCell ref="AX48:AY48"/>
    <mergeCell ref="AZ48:BA48"/>
    <mergeCell ref="BB48:BG48"/>
    <mergeCell ref="BH48:BI48"/>
    <mergeCell ref="BJ48:BY48"/>
    <mergeCell ref="BZ48:CD48"/>
    <mergeCell ref="A49:B49"/>
    <mergeCell ref="C49:F49"/>
    <mergeCell ref="G49:J49"/>
    <mergeCell ref="K49:O49"/>
    <mergeCell ref="P49:V49"/>
    <mergeCell ref="W49:AE49"/>
    <mergeCell ref="AF49:AN49"/>
    <mergeCell ref="AO49:AP49"/>
    <mergeCell ref="AQ49:AS49"/>
    <mergeCell ref="AT49:AU49"/>
    <mergeCell ref="AV49:AW49"/>
    <mergeCell ref="AX49:AY49"/>
    <mergeCell ref="AZ49:BA49"/>
    <mergeCell ref="BB49:BG49"/>
    <mergeCell ref="BH49:BI49"/>
    <mergeCell ref="BJ49:BY49"/>
    <mergeCell ref="BZ49:CD49"/>
    <mergeCell ref="A50:B50"/>
    <mergeCell ref="C50:F50"/>
    <mergeCell ref="G50:J50"/>
    <mergeCell ref="K50:O50"/>
    <mergeCell ref="P50:V50"/>
    <mergeCell ref="W50:AE50"/>
    <mergeCell ref="AF50:AN50"/>
    <mergeCell ref="AO50:AP50"/>
    <mergeCell ref="AQ50:AS50"/>
    <mergeCell ref="AT50:AU50"/>
    <mergeCell ref="AV50:AW50"/>
    <mergeCell ref="AX50:AY50"/>
    <mergeCell ref="AZ50:BA50"/>
    <mergeCell ref="BB50:BG50"/>
    <mergeCell ref="BH50:BI50"/>
    <mergeCell ref="BJ50:BY50"/>
    <mergeCell ref="BZ50:CD50"/>
    <mergeCell ref="A51:B51"/>
    <mergeCell ref="C51:F51"/>
    <mergeCell ref="G51:J51"/>
    <mergeCell ref="K51:O51"/>
    <mergeCell ref="P51:V51"/>
    <mergeCell ref="W51:AE51"/>
    <mergeCell ref="AF51:AN51"/>
    <mergeCell ref="AO51:AP51"/>
    <mergeCell ref="AQ51:AS51"/>
    <mergeCell ref="AT51:AU51"/>
    <mergeCell ref="AV51:AW51"/>
    <mergeCell ref="AX51:AY51"/>
    <mergeCell ref="AZ51:BA51"/>
    <mergeCell ref="BB51:BG51"/>
    <mergeCell ref="BH51:BI51"/>
    <mergeCell ref="BJ51:BY51"/>
    <mergeCell ref="BZ51:CD51"/>
    <mergeCell ref="A52:B52"/>
    <mergeCell ref="C52:F52"/>
    <mergeCell ref="G52:J52"/>
    <mergeCell ref="K52:O52"/>
    <mergeCell ref="P52:V52"/>
    <mergeCell ref="W52:AE52"/>
    <mergeCell ref="AF52:AN52"/>
    <mergeCell ref="AO52:AP52"/>
    <mergeCell ref="AQ52:AS52"/>
    <mergeCell ref="AT52:AU52"/>
    <mergeCell ref="AV52:AW52"/>
    <mergeCell ref="AX52:AY52"/>
    <mergeCell ref="AZ52:BA52"/>
    <mergeCell ref="BB52:BG52"/>
    <mergeCell ref="BH52:BI52"/>
    <mergeCell ref="BJ52:BY52"/>
    <mergeCell ref="BZ52:CD52"/>
    <mergeCell ref="A53:B53"/>
    <mergeCell ref="C53:F53"/>
    <mergeCell ref="G53:J53"/>
    <mergeCell ref="K53:O53"/>
    <mergeCell ref="P53:V53"/>
    <mergeCell ref="W53:AE53"/>
    <mergeCell ref="AF53:AN53"/>
    <mergeCell ref="AO53:AP53"/>
    <mergeCell ref="AQ53:AS53"/>
    <mergeCell ref="AT53:AU53"/>
    <mergeCell ref="AV53:AW53"/>
    <mergeCell ref="AX53:AY53"/>
    <mergeCell ref="AZ53:BA53"/>
    <mergeCell ref="BB53:BG53"/>
    <mergeCell ref="BH53:BI53"/>
    <mergeCell ref="BJ53:BY53"/>
    <mergeCell ref="BZ53:CD53"/>
    <mergeCell ref="A54:B54"/>
    <mergeCell ref="C54:F54"/>
    <mergeCell ref="G54:J54"/>
    <mergeCell ref="K54:O54"/>
    <mergeCell ref="P54:V54"/>
    <mergeCell ref="W54:AE54"/>
    <mergeCell ref="AF54:AN54"/>
    <mergeCell ref="AO54:AP54"/>
    <mergeCell ref="AQ54:AS54"/>
    <mergeCell ref="AT54:AU54"/>
    <mergeCell ref="AV54:AW54"/>
    <mergeCell ref="AX54:AY54"/>
    <mergeCell ref="AZ54:BA54"/>
    <mergeCell ref="BB54:BG54"/>
    <mergeCell ref="BH54:BI54"/>
    <mergeCell ref="BJ54:BY54"/>
    <mergeCell ref="BZ54:CD54"/>
    <mergeCell ref="A55:B55"/>
    <mergeCell ref="C55:F55"/>
    <mergeCell ref="G55:J55"/>
    <mergeCell ref="K55:O55"/>
    <mergeCell ref="P55:V55"/>
    <mergeCell ref="W55:AE55"/>
    <mergeCell ref="AF55:AN55"/>
    <mergeCell ref="AO55:AP55"/>
    <mergeCell ref="AQ55:AS55"/>
    <mergeCell ref="AT55:AU55"/>
    <mergeCell ref="AV55:AW55"/>
    <mergeCell ref="AX55:AY55"/>
    <mergeCell ref="AZ55:BA55"/>
    <mergeCell ref="BB55:BG55"/>
    <mergeCell ref="BH55:BI55"/>
    <mergeCell ref="BJ55:BY55"/>
    <mergeCell ref="BZ55:CD55"/>
    <mergeCell ref="A56:B56"/>
    <mergeCell ref="C56:F56"/>
    <mergeCell ref="G56:J56"/>
    <mergeCell ref="K56:O56"/>
    <mergeCell ref="P56:V56"/>
    <mergeCell ref="W56:AE56"/>
    <mergeCell ref="AF56:AN56"/>
    <mergeCell ref="AO56:AP56"/>
    <mergeCell ref="AQ56:AS56"/>
    <mergeCell ref="AT56:AU56"/>
    <mergeCell ref="AV56:AW56"/>
    <mergeCell ref="AX56:AY56"/>
    <mergeCell ref="AZ56:BA56"/>
    <mergeCell ref="BB56:BG56"/>
    <mergeCell ref="BH56:BI56"/>
    <mergeCell ref="BJ56:BY56"/>
    <mergeCell ref="BZ56:CD56"/>
    <mergeCell ref="A57:B57"/>
    <mergeCell ref="C57:F57"/>
    <mergeCell ref="G57:J57"/>
    <mergeCell ref="K57:O57"/>
    <mergeCell ref="P57:V57"/>
    <mergeCell ref="W57:AE57"/>
    <mergeCell ref="AF57:AN57"/>
    <mergeCell ref="AO57:AP57"/>
    <mergeCell ref="AQ57:AS57"/>
    <mergeCell ref="AT57:AU57"/>
    <mergeCell ref="AV57:AW57"/>
    <mergeCell ref="AX57:AY57"/>
    <mergeCell ref="AZ57:BA57"/>
    <mergeCell ref="BB57:BG57"/>
    <mergeCell ref="BH57:BI57"/>
    <mergeCell ref="BJ57:BY57"/>
    <mergeCell ref="BZ57:CD57"/>
    <mergeCell ref="A58:B58"/>
    <mergeCell ref="C58:F58"/>
    <mergeCell ref="G58:J58"/>
    <mergeCell ref="K58:O58"/>
    <mergeCell ref="P58:V58"/>
    <mergeCell ref="W58:AE58"/>
    <mergeCell ref="AF58:AN58"/>
    <mergeCell ref="AO58:AP58"/>
    <mergeCell ref="AQ58:AS58"/>
    <mergeCell ref="AT58:AU58"/>
    <mergeCell ref="AV58:AW58"/>
    <mergeCell ref="AX58:AY58"/>
    <mergeCell ref="AZ58:BA58"/>
    <mergeCell ref="BB58:BG58"/>
    <mergeCell ref="BH58:BI58"/>
    <mergeCell ref="BJ58:BY58"/>
    <mergeCell ref="BZ58:CD58"/>
    <mergeCell ref="A59:B59"/>
    <mergeCell ref="C59:F59"/>
    <mergeCell ref="G59:J59"/>
    <mergeCell ref="K59:O59"/>
    <mergeCell ref="P59:V59"/>
    <mergeCell ref="W59:AE59"/>
    <mergeCell ref="AF59:AN59"/>
    <mergeCell ref="AO59:AP59"/>
    <mergeCell ref="AQ59:AS59"/>
    <mergeCell ref="AT59:AU59"/>
    <mergeCell ref="AV59:AW59"/>
    <mergeCell ref="AX59:AY59"/>
    <mergeCell ref="AZ59:BA59"/>
    <mergeCell ref="BB59:BG59"/>
    <mergeCell ref="BH59:BI59"/>
    <mergeCell ref="BJ59:BY59"/>
    <mergeCell ref="BZ59:CD59"/>
    <mergeCell ref="A60:B60"/>
    <mergeCell ref="C60:F60"/>
    <mergeCell ref="G60:J60"/>
    <mergeCell ref="K60:O60"/>
    <mergeCell ref="P60:V60"/>
    <mergeCell ref="W60:AE60"/>
    <mergeCell ref="AF60:AN60"/>
    <mergeCell ref="AO60:AP60"/>
    <mergeCell ref="AQ60:AS60"/>
    <mergeCell ref="AT60:AU60"/>
    <mergeCell ref="AV60:AW60"/>
    <mergeCell ref="AX60:AY60"/>
    <mergeCell ref="AZ60:BA60"/>
    <mergeCell ref="BB60:BG60"/>
    <mergeCell ref="BH60:BI60"/>
    <mergeCell ref="BJ60:BY60"/>
    <mergeCell ref="BZ60:CD60"/>
    <mergeCell ref="A61:B61"/>
    <mergeCell ref="C61:F61"/>
    <mergeCell ref="G61:J61"/>
    <mergeCell ref="K61:O61"/>
    <mergeCell ref="P61:V61"/>
    <mergeCell ref="W61:AE61"/>
    <mergeCell ref="AF61:AN61"/>
    <mergeCell ref="AO61:AP61"/>
    <mergeCell ref="AQ61:AS61"/>
    <mergeCell ref="AT61:AU61"/>
    <mergeCell ref="AV61:AW61"/>
    <mergeCell ref="AX61:AY61"/>
    <mergeCell ref="AZ61:BA61"/>
    <mergeCell ref="BB61:BG61"/>
    <mergeCell ref="BH61:BI61"/>
    <mergeCell ref="BJ61:BY61"/>
    <mergeCell ref="BZ61:CD61"/>
    <mergeCell ref="A62:B62"/>
    <mergeCell ref="C62:F62"/>
    <mergeCell ref="G62:J62"/>
    <mergeCell ref="K62:O62"/>
    <mergeCell ref="P62:V62"/>
    <mergeCell ref="W62:AE62"/>
    <mergeCell ref="AF62:AN62"/>
    <mergeCell ref="AO62:AP62"/>
    <mergeCell ref="AQ62:AS62"/>
    <mergeCell ref="AT62:AU62"/>
    <mergeCell ref="AV62:AW62"/>
    <mergeCell ref="AX62:AY62"/>
    <mergeCell ref="AZ62:BA62"/>
    <mergeCell ref="BB62:BG62"/>
    <mergeCell ref="BH62:BI62"/>
    <mergeCell ref="BJ62:BY62"/>
    <mergeCell ref="BZ62:CD62"/>
    <mergeCell ref="A63:B63"/>
    <mergeCell ref="C63:F63"/>
    <mergeCell ref="G63:J63"/>
    <mergeCell ref="K63:O63"/>
    <mergeCell ref="P63:V63"/>
    <mergeCell ref="W63:AE63"/>
    <mergeCell ref="AF63:AN63"/>
    <mergeCell ref="AO63:AP63"/>
    <mergeCell ref="AQ63:AS63"/>
    <mergeCell ref="AT63:AU63"/>
    <mergeCell ref="AV63:AW63"/>
    <mergeCell ref="AX63:AY63"/>
    <mergeCell ref="AZ63:BA63"/>
    <mergeCell ref="BB63:BG63"/>
    <mergeCell ref="BH63:BI63"/>
    <mergeCell ref="BJ63:BY63"/>
    <mergeCell ref="BZ63:CD63"/>
    <mergeCell ref="A64:B64"/>
    <mergeCell ref="C64:F64"/>
    <mergeCell ref="G64:J64"/>
    <mergeCell ref="K64:O64"/>
    <mergeCell ref="P64:V64"/>
    <mergeCell ref="W64:AE64"/>
    <mergeCell ref="AF64:AN64"/>
    <mergeCell ref="AO64:AP64"/>
    <mergeCell ref="AQ64:AS64"/>
    <mergeCell ref="AT64:AU64"/>
    <mergeCell ref="AV64:AW64"/>
    <mergeCell ref="AX64:AY64"/>
    <mergeCell ref="AZ64:BA64"/>
    <mergeCell ref="BB64:BG64"/>
    <mergeCell ref="BH64:BI64"/>
    <mergeCell ref="BJ64:BY64"/>
    <mergeCell ref="BZ64:CD64"/>
    <mergeCell ref="A65:B65"/>
    <mergeCell ref="C65:F65"/>
    <mergeCell ref="G65:J65"/>
    <mergeCell ref="K65:O65"/>
    <mergeCell ref="P65:V65"/>
    <mergeCell ref="W65:AE65"/>
    <mergeCell ref="AF65:AN65"/>
    <mergeCell ref="AO65:AP65"/>
    <mergeCell ref="AQ65:AS65"/>
    <mergeCell ref="AT65:AU65"/>
    <mergeCell ref="AV65:AW65"/>
    <mergeCell ref="AX65:AY65"/>
    <mergeCell ref="AZ65:BA65"/>
    <mergeCell ref="BB65:BG65"/>
    <mergeCell ref="BH65:BI65"/>
    <mergeCell ref="BJ65:BY65"/>
    <mergeCell ref="BZ65:CD65"/>
    <mergeCell ref="A66:B66"/>
    <mergeCell ref="C66:F66"/>
    <mergeCell ref="G66:J66"/>
    <mergeCell ref="K66:O66"/>
    <mergeCell ref="P66:V66"/>
    <mergeCell ref="W66:AE66"/>
    <mergeCell ref="AF66:AN66"/>
    <mergeCell ref="AO66:AP66"/>
    <mergeCell ref="AQ66:AS66"/>
    <mergeCell ref="AT66:AU66"/>
    <mergeCell ref="AV66:AW66"/>
    <mergeCell ref="AX66:AY66"/>
    <mergeCell ref="AZ66:BA66"/>
    <mergeCell ref="BB66:BG66"/>
    <mergeCell ref="BH66:BI66"/>
    <mergeCell ref="BJ66:BY66"/>
    <mergeCell ref="BZ66:CD66"/>
    <mergeCell ref="A67:B67"/>
    <mergeCell ref="C67:F67"/>
    <mergeCell ref="G67:J67"/>
    <mergeCell ref="K67:O67"/>
    <mergeCell ref="P67:V67"/>
    <mergeCell ref="W67:AE67"/>
    <mergeCell ref="AF67:AN67"/>
    <mergeCell ref="AO67:AP67"/>
    <mergeCell ref="AQ67:AS67"/>
    <mergeCell ref="AT67:AU67"/>
    <mergeCell ref="AV67:AW67"/>
    <mergeCell ref="AX67:AY67"/>
    <mergeCell ref="AZ67:BA67"/>
    <mergeCell ref="BB67:BG67"/>
    <mergeCell ref="BH67:BI67"/>
    <mergeCell ref="BJ67:BY67"/>
    <mergeCell ref="BZ67:CD67"/>
    <mergeCell ref="A68:B68"/>
    <mergeCell ref="C68:F68"/>
    <mergeCell ref="G68:J68"/>
    <mergeCell ref="K68:O68"/>
    <mergeCell ref="P68:V68"/>
    <mergeCell ref="W68:AE68"/>
    <mergeCell ref="AF68:AN68"/>
    <mergeCell ref="AO68:AP68"/>
    <mergeCell ref="AQ68:AS68"/>
    <mergeCell ref="AT68:AU68"/>
    <mergeCell ref="AV68:AW68"/>
    <mergeCell ref="AX68:AY68"/>
    <mergeCell ref="AZ68:BA68"/>
    <mergeCell ref="BB68:BG68"/>
    <mergeCell ref="BH68:BI68"/>
    <mergeCell ref="BJ68:BY68"/>
    <mergeCell ref="BZ68:CD68"/>
    <mergeCell ref="A69:B69"/>
    <mergeCell ref="C69:F69"/>
    <mergeCell ref="G69:J69"/>
    <mergeCell ref="K69:O69"/>
    <mergeCell ref="P69:V69"/>
    <mergeCell ref="W69:AE69"/>
    <mergeCell ref="AF69:AN69"/>
    <mergeCell ref="AO69:AP69"/>
    <mergeCell ref="AQ69:AS69"/>
    <mergeCell ref="AT69:AU69"/>
    <mergeCell ref="AV69:AW69"/>
    <mergeCell ref="AX69:AY69"/>
    <mergeCell ref="AZ69:BA69"/>
    <mergeCell ref="BB69:BG69"/>
    <mergeCell ref="BH69:BI69"/>
    <mergeCell ref="BJ69:BY69"/>
    <mergeCell ref="BZ69:CD69"/>
    <mergeCell ref="A70:B70"/>
    <mergeCell ref="C70:F70"/>
    <mergeCell ref="G70:J70"/>
    <mergeCell ref="K70:O70"/>
    <mergeCell ref="P70:V70"/>
    <mergeCell ref="W70:AE70"/>
    <mergeCell ref="AF70:AN70"/>
    <mergeCell ref="AO70:AP70"/>
    <mergeCell ref="AQ70:AS70"/>
    <mergeCell ref="AT70:AU70"/>
    <mergeCell ref="AV70:AW70"/>
    <mergeCell ref="AX70:AY70"/>
    <mergeCell ref="AZ70:BA70"/>
    <mergeCell ref="BB70:BG70"/>
    <mergeCell ref="BH70:BI70"/>
    <mergeCell ref="BJ70:BY70"/>
    <mergeCell ref="BZ70:CD70"/>
    <mergeCell ref="A71:B71"/>
    <mergeCell ref="C71:F71"/>
    <mergeCell ref="G71:J71"/>
    <mergeCell ref="K71:O71"/>
    <mergeCell ref="P71:V71"/>
    <mergeCell ref="W71:AE71"/>
    <mergeCell ref="AF71:AN71"/>
    <mergeCell ref="AO71:AP71"/>
    <mergeCell ref="AQ71:AS71"/>
    <mergeCell ref="AT71:AU71"/>
    <mergeCell ref="AV71:AW71"/>
    <mergeCell ref="AX71:AY71"/>
    <mergeCell ref="AZ71:BA71"/>
    <mergeCell ref="BB71:BG71"/>
    <mergeCell ref="BH71:BI71"/>
    <mergeCell ref="BJ71:BY71"/>
    <mergeCell ref="BZ71:CD71"/>
    <mergeCell ref="A72:B72"/>
    <mergeCell ref="C72:F72"/>
    <mergeCell ref="G72:J72"/>
    <mergeCell ref="K72:O72"/>
    <mergeCell ref="P72:V72"/>
    <mergeCell ref="W72:AE72"/>
    <mergeCell ref="AF72:AN72"/>
    <mergeCell ref="AO72:AP72"/>
    <mergeCell ref="AQ72:AS72"/>
    <mergeCell ref="AT72:AU72"/>
    <mergeCell ref="AV72:AW72"/>
    <mergeCell ref="AX72:AY72"/>
    <mergeCell ref="AZ72:BA72"/>
    <mergeCell ref="BB72:BG72"/>
    <mergeCell ref="BH72:BI72"/>
    <mergeCell ref="BJ72:BY72"/>
    <mergeCell ref="BZ72:CD72"/>
    <mergeCell ref="A73:B73"/>
    <mergeCell ref="C73:F73"/>
    <mergeCell ref="G73:J73"/>
    <mergeCell ref="K73:O73"/>
    <mergeCell ref="P73:V73"/>
    <mergeCell ref="W73:AE73"/>
    <mergeCell ref="AF73:AN73"/>
    <mergeCell ref="AO73:AP73"/>
    <mergeCell ref="AQ73:AS73"/>
    <mergeCell ref="AT73:AU73"/>
    <mergeCell ref="AV73:AW73"/>
    <mergeCell ref="AX73:AY73"/>
    <mergeCell ref="AZ73:BA73"/>
    <mergeCell ref="BB73:BG73"/>
    <mergeCell ref="BH73:BI73"/>
    <mergeCell ref="BJ73:BY73"/>
    <mergeCell ref="BZ73:CD73"/>
    <mergeCell ref="A74:B74"/>
    <mergeCell ref="C74:F74"/>
    <mergeCell ref="G74:J74"/>
    <mergeCell ref="K74:O74"/>
    <mergeCell ref="P74:V74"/>
    <mergeCell ref="W74:AE74"/>
    <mergeCell ref="AF74:AN74"/>
    <mergeCell ref="AO74:AP74"/>
    <mergeCell ref="AQ74:AS74"/>
    <mergeCell ref="AT74:AU74"/>
    <mergeCell ref="AV74:AW74"/>
    <mergeCell ref="AX74:AY74"/>
    <mergeCell ref="AZ74:BA74"/>
    <mergeCell ref="BB74:BG74"/>
    <mergeCell ref="BH74:BI74"/>
    <mergeCell ref="BJ74:BY74"/>
    <mergeCell ref="BZ74:CD74"/>
    <mergeCell ref="A75:B75"/>
    <mergeCell ref="C75:F75"/>
    <mergeCell ref="G75:J75"/>
    <mergeCell ref="K75:O75"/>
    <mergeCell ref="P75:V75"/>
    <mergeCell ref="W75:AE75"/>
    <mergeCell ref="AF75:AN75"/>
    <mergeCell ref="AO75:AP75"/>
    <mergeCell ref="AQ75:AS75"/>
    <mergeCell ref="AT75:AU75"/>
    <mergeCell ref="AV75:AW75"/>
    <mergeCell ref="AX75:AY75"/>
    <mergeCell ref="AZ75:BA75"/>
    <mergeCell ref="BB75:BG75"/>
    <mergeCell ref="BH75:BI75"/>
    <mergeCell ref="BJ75:BY75"/>
    <mergeCell ref="BZ75:CD75"/>
    <mergeCell ref="A76:B76"/>
    <mergeCell ref="C76:F76"/>
    <mergeCell ref="G76:J76"/>
    <mergeCell ref="K76:O76"/>
    <mergeCell ref="P76:V76"/>
    <mergeCell ref="W76:AE76"/>
    <mergeCell ref="AF76:AN76"/>
    <mergeCell ref="AO76:AP76"/>
    <mergeCell ref="AQ76:AS76"/>
    <mergeCell ref="AT76:AU76"/>
    <mergeCell ref="AV76:AW76"/>
    <mergeCell ref="AX76:AY76"/>
    <mergeCell ref="AZ76:BA76"/>
    <mergeCell ref="BB76:BG76"/>
    <mergeCell ref="BH76:BI76"/>
    <mergeCell ref="BJ76:BY76"/>
    <mergeCell ref="BZ76:CD76"/>
    <mergeCell ref="A77:B77"/>
    <mergeCell ref="C77:F77"/>
    <mergeCell ref="G77:J77"/>
    <mergeCell ref="K77:O77"/>
    <mergeCell ref="P77:V77"/>
    <mergeCell ref="W77:AE77"/>
    <mergeCell ref="AF77:AN77"/>
    <mergeCell ref="AO77:AP77"/>
    <mergeCell ref="AQ77:AS77"/>
    <mergeCell ref="AT77:AU77"/>
    <mergeCell ref="AV77:AW77"/>
    <mergeCell ref="AX77:AY77"/>
    <mergeCell ref="AZ77:BA77"/>
    <mergeCell ref="BB77:BG77"/>
    <mergeCell ref="BH77:BI77"/>
    <mergeCell ref="BJ77:BY77"/>
    <mergeCell ref="BZ77:CD77"/>
    <mergeCell ref="A78:B78"/>
    <mergeCell ref="C78:F78"/>
    <mergeCell ref="G78:J78"/>
    <mergeCell ref="K78:O78"/>
    <mergeCell ref="P78:V78"/>
    <mergeCell ref="W78:AE78"/>
    <mergeCell ref="AF78:AN78"/>
    <mergeCell ref="AO78:AP78"/>
    <mergeCell ref="AQ78:AS78"/>
    <mergeCell ref="AT78:AU78"/>
    <mergeCell ref="AV78:AW78"/>
    <mergeCell ref="AX78:AY78"/>
    <mergeCell ref="AZ78:BA78"/>
    <mergeCell ref="BB78:BG78"/>
    <mergeCell ref="BH78:BI78"/>
    <mergeCell ref="BJ78:BY78"/>
    <mergeCell ref="BZ78:CD78"/>
    <mergeCell ref="A79:B79"/>
    <mergeCell ref="C79:F79"/>
    <mergeCell ref="G79:J79"/>
    <mergeCell ref="K79:O79"/>
    <mergeCell ref="P79:V79"/>
    <mergeCell ref="W79:AE79"/>
    <mergeCell ref="AF79:AN79"/>
    <mergeCell ref="AO79:AP79"/>
    <mergeCell ref="AQ79:AS79"/>
    <mergeCell ref="AT79:AU79"/>
    <mergeCell ref="AV79:AW79"/>
    <mergeCell ref="AX79:AY79"/>
    <mergeCell ref="AZ79:BA79"/>
    <mergeCell ref="BB79:BG79"/>
    <mergeCell ref="BH79:BI79"/>
    <mergeCell ref="BJ79:BY79"/>
    <mergeCell ref="BZ79:CD79"/>
    <mergeCell ref="A80:B80"/>
    <mergeCell ref="C80:F80"/>
    <mergeCell ref="G80:J80"/>
    <mergeCell ref="K80:O80"/>
    <mergeCell ref="P80:V80"/>
    <mergeCell ref="W80:AE80"/>
    <mergeCell ref="AF80:AN80"/>
    <mergeCell ref="AO80:AP80"/>
    <mergeCell ref="AQ80:AS80"/>
    <mergeCell ref="AT80:AU80"/>
    <mergeCell ref="AV80:AW80"/>
    <mergeCell ref="AX80:AY80"/>
    <mergeCell ref="AZ80:BA80"/>
    <mergeCell ref="BB80:BG80"/>
    <mergeCell ref="BH80:BI80"/>
    <mergeCell ref="BJ80:BY80"/>
    <mergeCell ref="BZ80:CD80"/>
    <mergeCell ref="A81:B81"/>
    <mergeCell ref="C81:F81"/>
    <mergeCell ref="G81:J81"/>
    <mergeCell ref="K81:O81"/>
    <mergeCell ref="P81:V81"/>
    <mergeCell ref="W81:AE81"/>
    <mergeCell ref="AF81:AN81"/>
    <mergeCell ref="AO81:AP81"/>
    <mergeCell ref="AQ81:AS81"/>
    <mergeCell ref="AT81:AU81"/>
    <mergeCell ref="AV81:AW81"/>
    <mergeCell ref="AX81:AY81"/>
    <mergeCell ref="AZ81:BA81"/>
    <mergeCell ref="BB81:BG81"/>
    <mergeCell ref="BH81:BI81"/>
    <mergeCell ref="BJ81:BY81"/>
    <mergeCell ref="BZ81:CD81"/>
    <mergeCell ref="A82:B82"/>
    <mergeCell ref="C82:F82"/>
    <mergeCell ref="G82:J82"/>
    <mergeCell ref="K82:O82"/>
    <mergeCell ref="P82:V82"/>
    <mergeCell ref="W82:AE82"/>
    <mergeCell ref="AF82:AN82"/>
    <mergeCell ref="AO82:AP82"/>
    <mergeCell ref="AQ82:AS82"/>
    <mergeCell ref="AT82:AU82"/>
    <mergeCell ref="AV82:AW82"/>
    <mergeCell ref="AX82:AY82"/>
    <mergeCell ref="AZ82:BA82"/>
    <mergeCell ref="BB82:BG82"/>
    <mergeCell ref="BH82:BI82"/>
    <mergeCell ref="BJ82:BY82"/>
    <mergeCell ref="BZ82:CD82"/>
    <mergeCell ref="A83:B83"/>
    <mergeCell ref="C83:F83"/>
    <mergeCell ref="G83:J83"/>
    <mergeCell ref="K83:O83"/>
    <mergeCell ref="P83:V83"/>
    <mergeCell ref="W83:AE83"/>
    <mergeCell ref="AF83:AN83"/>
    <mergeCell ref="AO83:AP83"/>
    <mergeCell ref="AQ83:AS83"/>
    <mergeCell ref="AT83:AU83"/>
    <mergeCell ref="AV83:AW83"/>
    <mergeCell ref="AX83:AY83"/>
    <mergeCell ref="AZ83:BA83"/>
    <mergeCell ref="BB83:BG83"/>
    <mergeCell ref="BH83:BI83"/>
    <mergeCell ref="BJ83:BY83"/>
    <mergeCell ref="BZ83:CD83"/>
    <mergeCell ref="A84:B84"/>
    <mergeCell ref="C84:F84"/>
    <mergeCell ref="G84:J84"/>
    <mergeCell ref="K84:O84"/>
    <mergeCell ref="P84:V84"/>
    <mergeCell ref="W84:AE84"/>
    <mergeCell ref="AF84:AN84"/>
    <mergeCell ref="AO84:AP84"/>
    <mergeCell ref="AQ84:AS84"/>
    <mergeCell ref="AT84:AU84"/>
    <mergeCell ref="AV84:AW84"/>
    <mergeCell ref="AX84:AY84"/>
    <mergeCell ref="AZ84:BA84"/>
    <mergeCell ref="BB84:BG84"/>
    <mergeCell ref="BH84:BI84"/>
    <mergeCell ref="BJ84:BY84"/>
    <mergeCell ref="BZ84:CD84"/>
    <mergeCell ref="A85:B85"/>
    <mergeCell ref="C85:F85"/>
    <mergeCell ref="G85:J85"/>
    <mergeCell ref="K85:O85"/>
    <mergeCell ref="P85:V85"/>
    <mergeCell ref="W85:AE85"/>
    <mergeCell ref="AF85:AN85"/>
    <mergeCell ref="AO85:AP85"/>
    <mergeCell ref="AQ85:AS85"/>
    <mergeCell ref="AT85:AU85"/>
    <mergeCell ref="AV85:AW85"/>
    <mergeCell ref="AX85:AY85"/>
    <mergeCell ref="AZ85:BA85"/>
    <mergeCell ref="BB85:BG85"/>
    <mergeCell ref="BH85:BI85"/>
    <mergeCell ref="BJ85:BY85"/>
    <mergeCell ref="BZ85:CD85"/>
    <mergeCell ref="A86:B86"/>
    <mergeCell ref="C86:F86"/>
    <mergeCell ref="G86:J86"/>
    <mergeCell ref="K86:O86"/>
    <mergeCell ref="P86:V86"/>
    <mergeCell ref="W86:AE86"/>
    <mergeCell ref="AF86:AN86"/>
    <mergeCell ref="AO86:AP86"/>
    <mergeCell ref="AQ86:AS86"/>
    <mergeCell ref="AT86:AU86"/>
    <mergeCell ref="AV86:AW86"/>
    <mergeCell ref="AX86:AY86"/>
    <mergeCell ref="AZ86:BA86"/>
    <mergeCell ref="BB86:BG86"/>
    <mergeCell ref="BH86:BI86"/>
    <mergeCell ref="BJ86:BY86"/>
    <mergeCell ref="BZ86:CD86"/>
    <mergeCell ref="A87:B87"/>
    <mergeCell ref="C87:F87"/>
    <mergeCell ref="G87:J87"/>
    <mergeCell ref="K87:O87"/>
    <mergeCell ref="P87:V87"/>
    <mergeCell ref="W87:AE87"/>
    <mergeCell ref="AF87:AN87"/>
    <mergeCell ref="AO87:AP87"/>
    <mergeCell ref="AQ87:AS87"/>
    <mergeCell ref="AT87:AU87"/>
    <mergeCell ref="AV87:AW87"/>
    <mergeCell ref="AX87:AY87"/>
    <mergeCell ref="AZ87:BA87"/>
    <mergeCell ref="BB87:BG87"/>
    <mergeCell ref="BH87:BI87"/>
    <mergeCell ref="BJ87:BY87"/>
    <mergeCell ref="BZ87:CD87"/>
    <mergeCell ref="A88:B88"/>
    <mergeCell ref="C88:F88"/>
    <mergeCell ref="G88:J88"/>
    <mergeCell ref="K88:O88"/>
    <mergeCell ref="P88:V88"/>
    <mergeCell ref="W88:AE88"/>
    <mergeCell ref="AF88:AN88"/>
    <mergeCell ref="AO88:AP88"/>
    <mergeCell ref="AQ88:AS88"/>
    <mergeCell ref="AT88:AU88"/>
    <mergeCell ref="AV88:AW88"/>
    <mergeCell ref="AX88:AY88"/>
    <mergeCell ref="AZ88:BA88"/>
    <mergeCell ref="BB88:BG88"/>
    <mergeCell ref="BH88:BI88"/>
    <mergeCell ref="BJ88:BY88"/>
    <mergeCell ref="BZ88:CD88"/>
    <mergeCell ref="A89:B89"/>
    <mergeCell ref="C89:F89"/>
    <mergeCell ref="G89:J89"/>
    <mergeCell ref="K89:O89"/>
    <mergeCell ref="P89:V89"/>
    <mergeCell ref="W89:AE89"/>
    <mergeCell ref="AF89:AN89"/>
    <mergeCell ref="AO89:AP89"/>
    <mergeCell ref="AQ89:AS89"/>
    <mergeCell ref="AT89:AU89"/>
    <mergeCell ref="AV89:AW89"/>
    <mergeCell ref="AX89:AY89"/>
    <mergeCell ref="AZ89:BA89"/>
    <mergeCell ref="BB89:BG89"/>
    <mergeCell ref="BH89:BI89"/>
    <mergeCell ref="BJ89:BY89"/>
    <mergeCell ref="BZ89:CD89"/>
    <mergeCell ref="A90:B90"/>
    <mergeCell ref="C90:F90"/>
    <mergeCell ref="G90:J90"/>
    <mergeCell ref="K90:O90"/>
    <mergeCell ref="P90:V90"/>
    <mergeCell ref="W90:AE90"/>
    <mergeCell ref="AF90:AN90"/>
    <mergeCell ref="AO90:AP90"/>
    <mergeCell ref="AQ90:AS90"/>
    <mergeCell ref="AT90:AU90"/>
    <mergeCell ref="AV90:AW90"/>
    <mergeCell ref="AX90:AY90"/>
    <mergeCell ref="AZ90:BA90"/>
    <mergeCell ref="BB90:BG90"/>
    <mergeCell ref="BH90:BI90"/>
    <mergeCell ref="BJ90:BY90"/>
    <mergeCell ref="BZ90:CD90"/>
    <mergeCell ref="A91:B91"/>
    <mergeCell ref="C91:F91"/>
    <mergeCell ref="G91:J91"/>
    <mergeCell ref="K91:O91"/>
    <mergeCell ref="P91:V91"/>
    <mergeCell ref="W91:AE91"/>
    <mergeCell ref="AF91:AN91"/>
    <mergeCell ref="AO91:AP91"/>
    <mergeCell ref="AQ91:AS91"/>
    <mergeCell ref="AT91:AU91"/>
    <mergeCell ref="AV91:AW91"/>
    <mergeCell ref="AX91:AY91"/>
    <mergeCell ref="AZ91:BA91"/>
    <mergeCell ref="BB91:BG91"/>
    <mergeCell ref="BH91:BI91"/>
    <mergeCell ref="BJ91:BY91"/>
    <mergeCell ref="BZ91:CD91"/>
    <mergeCell ref="A92:B92"/>
    <mergeCell ref="C92:F92"/>
    <mergeCell ref="G92:J92"/>
    <mergeCell ref="K92:O92"/>
    <mergeCell ref="P92:V92"/>
    <mergeCell ref="W92:AE92"/>
    <mergeCell ref="AF92:AN92"/>
    <mergeCell ref="AO92:AP92"/>
    <mergeCell ref="AQ92:AS92"/>
    <mergeCell ref="AT92:AU92"/>
    <mergeCell ref="AV92:AW92"/>
    <mergeCell ref="AX92:AY92"/>
    <mergeCell ref="AZ92:BA92"/>
    <mergeCell ref="BB92:BG92"/>
    <mergeCell ref="BH92:BI92"/>
    <mergeCell ref="BJ92:BY92"/>
    <mergeCell ref="BZ92:CD92"/>
    <mergeCell ref="A93:B93"/>
    <mergeCell ref="C93:F93"/>
    <mergeCell ref="G93:J93"/>
    <mergeCell ref="K93:O93"/>
    <mergeCell ref="P93:V93"/>
    <mergeCell ref="W93:AE93"/>
    <mergeCell ref="AF93:AN93"/>
    <mergeCell ref="AO93:AP93"/>
    <mergeCell ref="AQ93:AS93"/>
    <mergeCell ref="AT93:AU93"/>
    <mergeCell ref="AV93:AW93"/>
    <mergeCell ref="AX93:AY93"/>
    <mergeCell ref="AZ93:BA93"/>
    <mergeCell ref="BB93:BG93"/>
    <mergeCell ref="BH93:BI93"/>
    <mergeCell ref="BJ93:BY93"/>
    <mergeCell ref="BZ93:CD93"/>
    <mergeCell ref="AX94:AY94"/>
    <mergeCell ref="A94:B94"/>
    <mergeCell ref="C94:F94"/>
    <mergeCell ref="G94:J94"/>
    <mergeCell ref="K94:O94"/>
    <mergeCell ref="P94:V94"/>
    <mergeCell ref="W94:AE94"/>
    <mergeCell ref="AZ94:BA94"/>
    <mergeCell ref="BB94:BG94"/>
    <mergeCell ref="BH94:BI94"/>
    <mergeCell ref="BJ94:BY94"/>
    <mergeCell ref="BZ94:CD94"/>
    <mergeCell ref="AF94:AN94"/>
    <mergeCell ref="AO94:AP94"/>
    <mergeCell ref="AQ94:AS94"/>
    <mergeCell ref="AT94:AU94"/>
    <mergeCell ref="AV94:AW94"/>
  </mergeCells>
  <phoneticPr fontId="3"/>
  <pageMargins left="0.61" right="0.55000000000000004" top="0.59" bottom="0.57999999999999996" header="0.41" footer="0.18"/>
  <pageSetup paperSize="9" scale="61" fitToHeight="3" orientation="landscape" horizontalDpi="4294967293"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入力マニュアル</vt:lpstr>
      <vt:lpstr>記入例</vt:lpstr>
      <vt:lpstr>JOC10_12入力シート</vt:lpstr>
      <vt:lpstr>WORK</vt:lpstr>
      <vt:lpstr>JOC10_12確認シート（印刷版）</vt:lpstr>
      <vt:lpstr>JOC10_12プログラム並記確認シート（印刷版）</vt:lpstr>
      <vt:lpstr>入力マニュアル!Print_Area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日水連</dc:creator>
  <cp:lastModifiedBy>Kunika Sakao</cp:lastModifiedBy>
  <cp:lastPrinted>2019-06-11T16:08:16Z</cp:lastPrinted>
  <dcterms:created xsi:type="dcterms:W3CDTF">2005-12-30T16:46:49Z</dcterms:created>
  <dcterms:modified xsi:type="dcterms:W3CDTF">2020-07-02T17:53:18Z</dcterms:modified>
</cp:coreProperties>
</file>