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ate1904="1" updateLinks="never" codeName="ThisWorkbook" defaultThemeVersion="124226"/>
  <mc:AlternateContent xmlns:mc="http://schemas.openxmlformats.org/markup-compatibility/2006">
    <mc:Choice Requires="x15">
      <x15ac:absPath xmlns:x15ac="http://schemas.microsoft.com/office/spreadsheetml/2010/11/ac" url="C:\Users\kk-go\Documents\AS2022\2022日本選手権\2022AS日本選手権HP\"/>
    </mc:Choice>
  </mc:AlternateContent>
  <xr:revisionPtr revIDLastSave="0" documentId="13_ncr:1_{428EDABC-281E-4E67-A5EF-23C5E9D86FE8}" xr6:coauthVersionLast="47" xr6:coauthVersionMax="47" xr10:uidLastSave="{00000000-0000-0000-0000-000000000000}"/>
  <bookViews>
    <workbookView xWindow="-110" yWindow="-110" windowWidth="19420" windowHeight="10420" tabRatio="757" xr2:uid="{00000000-000D-0000-FFFF-FFFF00000000}"/>
  </bookViews>
  <sheets>
    <sheet name="入力マニュアル" sheetId="4" r:id="rId1"/>
    <sheet name="記入例" sheetId="17" r:id="rId2"/>
    <sheet name="入力シート" sheetId="1" r:id="rId3"/>
    <sheet name="確認シート（印刷版）" sheetId="11" r:id="rId4"/>
    <sheet name="出場資格確認書（入力_印刷版）" sheetId="12" r:id="rId5"/>
    <sheet name="プログラム並記確認シート（入力_印刷版）" sheetId="13" r:id="rId6"/>
    <sheet name="WORK1" sheetId="16" state="hidden" r:id="rId7"/>
  </sheets>
  <externalReferences>
    <externalReference r:id="rId8"/>
  </externalReferences>
  <definedNames>
    <definedName name="_xlnm.Print_Area" localSheetId="3">'確認シート（印刷版）'!$A$1:$EW$74</definedName>
    <definedName name="_xlnm.Print_Area" localSheetId="1">記入例!$A$1:$BS$98</definedName>
    <definedName name="_xlnm.Print_Area" localSheetId="2">入力シート!$A$1:$CA$76</definedName>
    <definedName name="_xlnm.Print_Area" localSheetId="0">入力マニュアル!$A$1:$BC$246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 i="11" l="1"/>
  <c r="Y4" i="16" l="1"/>
  <c r="V6" i="16"/>
  <c r="W6" i="16"/>
  <c r="V7" i="16"/>
  <c r="W7" i="16"/>
  <c r="V8" i="16"/>
  <c r="W8" i="16"/>
  <c r="V9" i="16"/>
  <c r="W9" i="16"/>
  <c r="V10" i="16"/>
  <c r="W10" i="16"/>
  <c r="V11" i="16"/>
  <c r="W11" i="16"/>
  <c r="V12" i="16"/>
  <c r="W12" i="16"/>
  <c r="V13" i="16"/>
  <c r="W13" i="16"/>
  <c r="V14" i="16"/>
  <c r="W14" i="16"/>
  <c r="V15" i="16"/>
  <c r="W15" i="16"/>
  <c r="V16" i="16"/>
  <c r="W16" i="16"/>
  <c r="V17" i="16"/>
  <c r="W17" i="16"/>
  <c r="V18" i="16"/>
  <c r="W18" i="16"/>
  <c r="V19" i="16"/>
  <c r="W19" i="16"/>
  <c r="V20" i="16"/>
  <c r="W20" i="16"/>
  <c r="V21" i="16"/>
  <c r="W21" i="16"/>
  <c r="V22" i="16"/>
  <c r="W22" i="16"/>
  <c r="V23" i="16"/>
  <c r="W23" i="16"/>
  <c r="V24" i="16"/>
  <c r="W24" i="16"/>
  <c r="V25" i="16"/>
  <c r="W25" i="16"/>
  <c r="V26" i="16"/>
  <c r="W26" i="16"/>
  <c r="V27" i="16"/>
  <c r="W27" i="16"/>
  <c r="V28" i="16"/>
  <c r="W28" i="16"/>
  <c r="V29" i="16"/>
  <c r="W29" i="16"/>
  <c r="V30" i="16"/>
  <c r="W30" i="16"/>
  <c r="V31" i="16"/>
  <c r="W31" i="16"/>
  <c r="V32" i="16"/>
  <c r="W32" i="16"/>
  <c r="V33" i="16"/>
  <c r="W33" i="16"/>
  <c r="V34" i="16"/>
  <c r="W34" i="16"/>
  <c r="V35" i="16"/>
  <c r="W35" i="16"/>
  <c r="V36" i="16"/>
  <c r="W36" i="16"/>
  <c r="V37" i="16"/>
  <c r="W37" i="16"/>
  <c r="V38" i="16"/>
  <c r="W38" i="16"/>
  <c r="V39" i="16"/>
  <c r="W39" i="16"/>
  <c r="V40" i="16"/>
  <c r="W40" i="16"/>
  <c r="V41" i="16"/>
  <c r="W41" i="16"/>
  <c r="V42" i="16"/>
  <c r="W42" i="16"/>
  <c r="V43" i="16"/>
  <c r="W43" i="16"/>
  <c r="V44" i="16"/>
  <c r="W44" i="16"/>
  <c r="V45" i="16"/>
  <c r="W45" i="16"/>
  <c r="V46" i="16"/>
  <c r="W46" i="16"/>
  <c r="V47" i="16"/>
  <c r="W47" i="16"/>
  <c r="V48" i="16"/>
  <c r="W48" i="16"/>
  <c r="V49" i="16"/>
  <c r="W49" i="16"/>
  <c r="V50" i="16"/>
  <c r="W50" i="16"/>
  <c r="V51" i="16"/>
  <c r="W51" i="16"/>
  <c r="V52" i="16"/>
  <c r="W52" i="16"/>
  <c r="V53" i="16"/>
  <c r="W53" i="16"/>
  <c r="W5" i="16"/>
  <c r="V5" i="16"/>
  <c r="W4" i="16"/>
  <c r="V4" i="16"/>
  <c r="X4" i="16" s="1"/>
  <c r="BB27" i="11" l="1"/>
  <c r="BB28" i="11"/>
  <c r="BB29" i="11"/>
  <c r="BB30" i="11"/>
  <c r="BB31" i="11"/>
  <c r="BB32" i="11"/>
  <c r="BB33" i="11"/>
  <c r="BB34" i="11"/>
  <c r="BB35" i="11"/>
  <c r="BB36" i="11"/>
  <c r="BB37" i="11"/>
  <c r="BB38" i="11"/>
  <c r="BB39" i="11"/>
  <c r="BB40" i="11"/>
  <c r="BB41" i="11"/>
  <c r="BB42" i="11"/>
  <c r="BB43" i="11"/>
  <c r="BB44" i="11"/>
  <c r="BB45" i="11"/>
  <c r="BB46" i="11"/>
  <c r="BB47" i="11"/>
  <c r="BB48" i="11"/>
  <c r="BB49" i="11"/>
  <c r="BB50" i="11"/>
  <c r="BB51" i="11"/>
  <c r="BB52" i="11"/>
  <c r="BB53" i="11"/>
  <c r="BB54" i="11"/>
  <c r="BB55" i="11"/>
  <c r="BB56" i="11"/>
  <c r="BB57" i="11"/>
  <c r="BB58" i="11"/>
  <c r="BB59" i="11"/>
  <c r="BB60" i="11"/>
  <c r="BB61" i="11"/>
  <c r="BB62" i="11"/>
  <c r="BB63" i="11"/>
  <c r="BB64" i="11"/>
  <c r="BB65" i="11"/>
  <c r="BB66" i="11"/>
  <c r="BB67" i="11"/>
  <c r="BB68" i="11"/>
  <c r="BB69" i="11"/>
  <c r="BB70" i="11"/>
  <c r="BB71" i="11"/>
  <c r="BB72" i="11"/>
  <c r="BB73" i="11"/>
  <c r="BB74" i="11"/>
  <c r="BJ27" i="11"/>
  <c r="BJ28" i="11"/>
  <c r="BJ29" i="11"/>
  <c r="BJ30" i="11"/>
  <c r="BJ31" i="11"/>
  <c r="BJ32" i="11"/>
  <c r="BJ33" i="11"/>
  <c r="BJ34" i="11"/>
  <c r="BJ35" i="11"/>
  <c r="BJ36" i="11"/>
  <c r="BJ37" i="11"/>
  <c r="BJ38" i="11"/>
  <c r="BJ39" i="11"/>
  <c r="BJ40" i="11"/>
  <c r="BJ41" i="11"/>
  <c r="BJ42" i="11"/>
  <c r="BJ43" i="11"/>
  <c r="BJ44" i="11"/>
  <c r="BJ45" i="11"/>
  <c r="BJ46" i="11"/>
  <c r="BJ47" i="11"/>
  <c r="BJ48" i="11"/>
  <c r="BJ49" i="11"/>
  <c r="BJ50" i="11"/>
  <c r="BJ51" i="11"/>
  <c r="BJ52" i="11"/>
  <c r="BJ53" i="11"/>
  <c r="BJ54" i="11"/>
  <c r="BJ55" i="11"/>
  <c r="BJ56" i="11"/>
  <c r="BJ57" i="11"/>
  <c r="BJ58" i="11"/>
  <c r="BJ59" i="11"/>
  <c r="BJ60" i="11"/>
  <c r="BJ61" i="11"/>
  <c r="BJ62" i="11"/>
  <c r="BJ63" i="11"/>
  <c r="BJ64" i="11"/>
  <c r="BJ65" i="11"/>
  <c r="BJ66" i="11"/>
  <c r="BJ67" i="11"/>
  <c r="BJ68" i="11"/>
  <c r="BJ69" i="11"/>
  <c r="BJ70" i="11"/>
  <c r="BJ71" i="11"/>
  <c r="BJ72" i="11"/>
  <c r="BJ73" i="11"/>
  <c r="BJ74" i="11"/>
  <c r="BR27" i="11"/>
  <c r="BR28" i="11"/>
  <c r="BR29" i="11"/>
  <c r="BR30" i="11"/>
  <c r="BR31" i="11"/>
  <c r="BR32" i="11"/>
  <c r="BR33" i="11"/>
  <c r="BR34" i="11"/>
  <c r="BR35" i="11"/>
  <c r="BR36" i="11"/>
  <c r="BR37" i="11"/>
  <c r="BR38" i="11"/>
  <c r="BR39" i="11"/>
  <c r="BR40" i="11"/>
  <c r="BR41" i="11"/>
  <c r="BR42" i="11"/>
  <c r="BR43" i="11"/>
  <c r="BR44" i="11"/>
  <c r="BR45" i="11"/>
  <c r="BR46" i="11"/>
  <c r="BR47" i="11"/>
  <c r="BR48" i="11"/>
  <c r="BR49" i="11"/>
  <c r="BR50" i="11"/>
  <c r="BR51" i="11"/>
  <c r="BR52" i="11"/>
  <c r="BR53" i="11"/>
  <c r="BR54" i="11"/>
  <c r="BR55" i="11"/>
  <c r="BR56" i="11"/>
  <c r="BR57" i="11"/>
  <c r="BR58" i="11"/>
  <c r="BR59" i="11"/>
  <c r="BR60" i="11"/>
  <c r="BR61" i="11"/>
  <c r="BR62" i="11"/>
  <c r="BR63" i="11"/>
  <c r="BR64" i="11"/>
  <c r="BR65" i="11"/>
  <c r="BR66" i="11"/>
  <c r="BR67" i="11"/>
  <c r="BR68" i="11"/>
  <c r="BR69" i="11"/>
  <c r="BR70" i="11"/>
  <c r="BR71" i="11"/>
  <c r="BR72" i="11"/>
  <c r="BR73" i="11"/>
  <c r="BR74" i="11"/>
  <c r="BV27" i="11"/>
  <c r="BV28" i="11"/>
  <c r="BV29" i="11"/>
  <c r="BV30" i="11"/>
  <c r="BV31" i="11"/>
  <c r="BV32" i="11"/>
  <c r="BV33" i="11"/>
  <c r="BV34" i="11"/>
  <c r="BV35" i="11"/>
  <c r="BV36" i="11"/>
  <c r="BV37" i="11"/>
  <c r="BV38" i="11"/>
  <c r="BV39" i="11"/>
  <c r="BV40" i="11"/>
  <c r="BV41" i="11"/>
  <c r="BV42" i="11"/>
  <c r="BV43" i="11"/>
  <c r="BV44" i="11"/>
  <c r="BV45" i="11"/>
  <c r="BV46" i="11"/>
  <c r="BV47" i="11"/>
  <c r="BV48" i="11"/>
  <c r="BV49" i="11"/>
  <c r="BV50" i="11"/>
  <c r="BV51" i="11"/>
  <c r="BV52" i="11"/>
  <c r="BV53" i="11"/>
  <c r="BV54" i="11"/>
  <c r="BV55" i="11"/>
  <c r="BV56" i="11"/>
  <c r="BV57" i="11"/>
  <c r="BV58" i="11"/>
  <c r="BV59" i="11"/>
  <c r="BV60" i="11"/>
  <c r="BV61" i="11"/>
  <c r="BV62" i="11"/>
  <c r="BV63" i="11"/>
  <c r="BV64" i="11"/>
  <c r="BV65" i="11"/>
  <c r="BV66" i="11"/>
  <c r="BV67" i="11"/>
  <c r="BV68" i="11"/>
  <c r="BV69" i="11"/>
  <c r="BV70" i="11"/>
  <c r="BV71" i="11"/>
  <c r="BV72" i="11"/>
  <c r="BV73" i="11"/>
  <c r="BV74" i="11"/>
  <c r="BZ27" i="11"/>
  <c r="BZ28" i="11"/>
  <c r="BZ29" i="11"/>
  <c r="BZ30" i="11"/>
  <c r="BZ31" i="11"/>
  <c r="BZ32" i="11"/>
  <c r="BZ33" i="11"/>
  <c r="BZ34" i="11"/>
  <c r="BZ35" i="11"/>
  <c r="BZ36" i="11"/>
  <c r="BZ37" i="11"/>
  <c r="BZ38" i="11"/>
  <c r="BZ39" i="11"/>
  <c r="BZ40" i="11"/>
  <c r="BZ41" i="11"/>
  <c r="BZ42" i="11"/>
  <c r="BZ43" i="11"/>
  <c r="BZ44" i="11"/>
  <c r="BZ45" i="11"/>
  <c r="BZ46" i="11"/>
  <c r="BZ47" i="11"/>
  <c r="BZ48" i="11"/>
  <c r="BZ49" i="11"/>
  <c r="BZ50" i="11"/>
  <c r="BZ51" i="11"/>
  <c r="BZ52" i="11"/>
  <c r="BZ53" i="11"/>
  <c r="BZ54" i="11"/>
  <c r="BZ55" i="11"/>
  <c r="BZ56" i="11"/>
  <c r="BZ57" i="11"/>
  <c r="BZ58" i="11"/>
  <c r="BZ59" i="11"/>
  <c r="BZ60" i="11"/>
  <c r="BZ61" i="11"/>
  <c r="BZ62" i="11"/>
  <c r="BZ63" i="11"/>
  <c r="BZ64" i="11"/>
  <c r="BZ65" i="11"/>
  <c r="BZ66" i="11"/>
  <c r="BZ67" i="11"/>
  <c r="BZ68" i="11"/>
  <c r="BZ69" i="11"/>
  <c r="BZ70" i="11"/>
  <c r="BZ71" i="11"/>
  <c r="BZ72" i="11"/>
  <c r="BZ73" i="11"/>
  <c r="BZ74" i="11"/>
  <c r="A5" i="16" l="1"/>
  <c r="B5" i="16"/>
  <c r="D5" i="16"/>
  <c r="E5" i="16"/>
  <c r="G5" i="16"/>
  <c r="H5" i="16"/>
  <c r="J5" i="16"/>
  <c r="L5" i="16"/>
  <c r="M5" i="16"/>
  <c r="O5" i="16"/>
  <c r="A6" i="16"/>
  <c r="B6" i="16"/>
  <c r="D6" i="16"/>
  <c r="E6" i="16"/>
  <c r="G6" i="16"/>
  <c r="H6" i="16"/>
  <c r="J6" i="16"/>
  <c r="L6" i="16"/>
  <c r="M6" i="16"/>
  <c r="O6" i="16"/>
  <c r="A7" i="16"/>
  <c r="B7" i="16"/>
  <c r="D7" i="16"/>
  <c r="E7" i="16"/>
  <c r="G7" i="16"/>
  <c r="H7" i="16"/>
  <c r="J7" i="16"/>
  <c r="L7" i="16"/>
  <c r="M7" i="16"/>
  <c r="O7" i="16"/>
  <c r="A8" i="16"/>
  <c r="B8" i="16"/>
  <c r="D8" i="16"/>
  <c r="E8" i="16"/>
  <c r="G8" i="16"/>
  <c r="H8" i="16"/>
  <c r="J8" i="16"/>
  <c r="L8" i="16"/>
  <c r="M8" i="16"/>
  <c r="O8" i="16"/>
  <c r="A9" i="16"/>
  <c r="B9" i="16"/>
  <c r="D9" i="16"/>
  <c r="E9" i="16"/>
  <c r="G9" i="16"/>
  <c r="H9" i="16"/>
  <c r="J9" i="16"/>
  <c r="L9" i="16"/>
  <c r="M9" i="16"/>
  <c r="O9" i="16"/>
  <c r="A10" i="16"/>
  <c r="B10" i="16"/>
  <c r="D10" i="16"/>
  <c r="E10" i="16"/>
  <c r="G10" i="16"/>
  <c r="H10" i="16"/>
  <c r="J10" i="16"/>
  <c r="L10" i="16"/>
  <c r="M10" i="16"/>
  <c r="O10" i="16"/>
  <c r="A11" i="16"/>
  <c r="B11" i="16"/>
  <c r="D11" i="16"/>
  <c r="E11" i="16"/>
  <c r="G11" i="16"/>
  <c r="H11" i="16"/>
  <c r="J11" i="16"/>
  <c r="L11" i="16"/>
  <c r="M11" i="16"/>
  <c r="O11" i="16"/>
  <c r="A12" i="16"/>
  <c r="B12" i="16"/>
  <c r="D12" i="16"/>
  <c r="E12" i="16"/>
  <c r="G12" i="16"/>
  <c r="H12" i="16"/>
  <c r="J12" i="16"/>
  <c r="L12" i="16"/>
  <c r="M12" i="16"/>
  <c r="O12" i="16"/>
  <c r="A13" i="16"/>
  <c r="B13" i="16"/>
  <c r="D13" i="16"/>
  <c r="E13" i="16"/>
  <c r="G13" i="16"/>
  <c r="H13" i="16"/>
  <c r="J13" i="16"/>
  <c r="L13" i="16"/>
  <c r="M13" i="16"/>
  <c r="O13" i="16"/>
  <c r="A14" i="16"/>
  <c r="B14" i="16"/>
  <c r="D14" i="16"/>
  <c r="E14" i="16"/>
  <c r="G14" i="16"/>
  <c r="H14" i="16"/>
  <c r="J14" i="16"/>
  <c r="L14" i="16"/>
  <c r="M14" i="16"/>
  <c r="O14" i="16"/>
  <c r="A15" i="16"/>
  <c r="B15" i="16"/>
  <c r="D15" i="16"/>
  <c r="E15" i="16"/>
  <c r="G15" i="16"/>
  <c r="H15" i="16"/>
  <c r="J15" i="16"/>
  <c r="L15" i="16"/>
  <c r="M15" i="16"/>
  <c r="O15" i="16"/>
  <c r="A16" i="16"/>
  <c r="B16" i="16"/>
  <c r="D16" i="16"/>
  <c r="E16" i="16"/>
  <c r="G16" i="16"/>
  <c r="H16" i="16"/>
  <c r="J16" i="16"/>
  <c r="L16" i="16"/>
  <c r="M16" i="16"/>
  <c r="O16" i="16"/>
  <c r="A17" i="16"/>
  <c r="B17" i="16"/>
  <c r="D17" i="16"/>
  <c r="E17" i="16"/>
  <c r="G17" i="16"/>
  <c r="H17" i="16"/>
  <c r="J17" i="16"/>
  <c r="L17" i="16"/>
  <c r="M17" i="16"/>
  <c r="O17" i="16"/>
  <c r="A18" i="16"/>
  <c r="B18" i="16"/>
  <c r="D18" i="16"/>
  <c r="E18" i="16"/>
  <c r="G18" i="16"/>
  <c r="H18" i="16"/>
  <c r="J18" i="16"/>
  <c r="L18" i="16"/>
  <c r="M18" i="16"/>
  <c r="O18" i="16"/>
  <c r="A19" i="16"/>
  <c r="B19" i="16"/>
  <c r="D19" i="16"/>
  <c r="E19" i="16"/>
  <c r="G19" i="16"/>
  <c r="H19" i="16"/>
  <c r="J19" i="16"/>
  <c r="L19" i="16"/>
  <c r="M19" i="16"/>
  <c r="O19" i="16"/>
  <c r="A20" i="16"/>
  <c r="B20" i="16"/>
  <c r="D20" i="16"/>
  <c r="E20" i="16"/>
  <c r="G20" i="16"/>
  <c r="H20" i="16"/>
  <c r="J20" i="16"/>
  <c r="L20" i="16"/>
  <c r="M20" i="16"/>
  <c r="O20" i="16"/>
  <c r="A21" i="16"/>
  <c r="B21" i="16"/>
  <c r="D21" i="16"/>
  <c r="E21" i="16"/>
  <c r="G21" i="16"/>
  <c r="H21" i="16"/>
  <c r="J21" i="16"/>
  <c r="L21" i="16"/>
  <c r="M21" i="16"/>
  <c r="O21" i="16"/>
  <c r="A22" i="16"/>
  <c r="B22" i="16"/>
  <c r="D22" i="16"/>
  <c r="E22" i="16"/>
  <c r="G22" i="16"/>
  <c r="H22" i="16"/>
  <c r="J22" i="16"/>
  <c r="L22" i="16"/>
  <c r="M22" i="16"/>
  <c r="O22" i="16"/>
  <c r="A23" i="16"/>
  <c r="B23" i="16"/>
  <c r="D23" i="16"/>
  <c r="E23" i="16"/>
  <c r="G23" i="16"/>
  <c r="H23" i="16"/>
  <c r="J23" i="16"/>
  <c r="L23" i="16"/>
  <c r="M23" i="16"/>
  <c r="O23" i="16"/>
  <c r="A24" i="16"/>
  <c r="B24" i="16"/>
  <c r="D24" i="16"/>
  <c r="E24" i="16"/>
  <c r="G24" i="16"/>
  <c r="H24" i="16"/>
  <c r="J24" i="16"/>
  <c r="L24" i="16"/>
  <c r="M24" i="16"/>
  <c r="O24" i="16"/>
  <c r="A25" i="16"/>
  <c r="B25" i="16"/>
  <c r="D25" i="16"/>
  <c r="E25" i="16"/>
  <c r="G25" i="16"/>
  <c r="H25" i="16"/>
  <c r="J25" i="16"/>
  <c r="L25" i="16"/>
  <c r="M25" i="16"/>
  <c r="O25" i="16"/>
  <c r="A26" i="16"/>
  <c r="B26" i="16"/>
  <c r="D26" i="16"/>
  <c r="E26" i="16"/>
  <c r="G26" i="16"/>
  <c r="H26" i="16"/>
  <c r="J26" i="16"/>
  <c r="L26" i="16"/>
  <c r="M26" i="16"/>
  <c r="O26" i="16"/>
  <c r="A27" i="16"/>
  <c r="B27" i="16"/>
  <c r="D27" i="16"/>
  <c r="E27" i="16"/>
  <c r="G27" i="16"/>
  <c r="H27" i="16"/>
  <c r="J27" i="16"/>
  <c r="L27" i="16"/>
  <c r="M27" i="16"/>
  <c r="O27" i="16"/>
  <c r="A28" i="16"/>
  <c r="B28" i="16"/>
  <c r="D28" i="16"/>
  <c r="E28" i="16"/>
  <c r="G28" i="16"/>
  <c r="H28" i="16"/>
  <c r="J28" i="16"/>
  <c r="L28" i="16"/>
  <c r="M28" i="16"/>
  <c r="O28" i="16"/>
  <c r="A29" i="16"/>
  <c r="B29" i="16"/>
  <c r="D29" i="16"/>
  <c r="E29" i="16"/>
  <c r="G29" i="16"/>
  <c r="H29" i="16"/>
  <c r="J29" i="16"/>
  <c r="L29" i="16"/>
  <c r="M29" i="16"/>
  <c r="O29" i="16"/>
  <c r="A30" i="16"/>
  <c r="B30" i="16"/>
  <c r="D30" i="16"/>
  <c r="E30" i="16"/>
  <c r="G30" i="16"/>
  <c r="H30" i="16"/>
  <c r="J30" i="16"/>
  <c r="L30" i="16"/>
  <c r="M30" i="16"/>
  <c r="O30" i="16"/>
  <c r="A31" i="16"/>
  <c r="B31" i="16"/>
  <c r="D31" i="16"/>
  <c r="E31" i="16"/>
  <c r="G31" i="16"/>
  <c r="H31" i="16"/>
  <c r="J31" i="16"/>
  <c r="L31" i="16"/>
  <c r="M31" i="16"/>
  <c r="O31" i="16"/>
  <c r="A32" i="16"/>
  <c r="B32" i="16"/>
  <c r="D32" i="16"/>
  <c r="E32" i="16"/>
  <c r="G32" i="16"/>
  <c r="H32" i="16"/>
  <c r="J32" i="16"/>
  <c r="L32" i="16"/>
  <c r="M32" i="16"/>
  <c r="O32" i="16"/>
  <c r="A33" i="16"/>
  <c r="B33" i="16"/>
  <c r="D33" i="16"/>
  <c r="E33" i="16"/>
  <c r="G33" i="16"/>
  <c r="H33" i="16"/>
  <c r="J33" i="16"/>
  <c r="L33" i="16"/>
  <c r="M33" i="16"/>
  <c r="O33" i="16"/>
  <c r="A34" i="16"/>
  <c r="B34" i="16"/>
  <c r="D34" i="16"/>
  <c r="E34" i="16"/>
  <c r="G34" i="16"/>
  <c r="H34" i="16"/>
  <c r="J34" i="16"/>
  <c r="L34" i="16"/>
  <c r="M34" i="16"/>
  <c r="O34" i="16"/>
  <c r="A35" i="16"/>
  <c r="B35" i="16"/>
  <c r="D35" i="16"/>
  <c r="E35" i="16"/>
  <c r="G35" i="16"/>
  <c r="H35" i="16"/>
  <c r="J35" i="16"/>
  <c r="L35" i="16"/>
  <c r="M35" i="16"/>
  <c r="O35" i="16"/>
  <c r="A36" i="16"/>
  <c r="B36" i="16"/>
  <c r="D36" i="16"/>
  <c r="E36" i="16"/>
  <c r="G36" i="16"/>
  <c r="H36" i="16"/>
  <c r="J36" i="16"/>
  <c r="L36" i="16"/>
  <c r="M36" i="16"/>
  <c r="O36" i="16"/>
  <c r="A37" i="16"/>
  <c r="B37" i="16"/>
  <c r="D37" i="16"/>
  <c r="E37" i="16"/>
  <c r="G37" i="16"/>
  <c r="H37" i="16"/>
  <c r="J37" i="16"/>
  <c r="L37" i="16"/>
  <c r="M37" i="16"/>
  <c r="O37" i="16"/>
  <c r="A38" i="16"/>
  <c r="B38" i="16"/>
  <c r="D38" i="16"/>
  <c r="E38" i="16"/>
  <c r="G38" i="16"/>
  <c r="H38" i="16"/>
  <c r="J38" i="16"/>
  <c r="L38" i="16"/>
  <c r="M38" i="16"/>
  <c r="O38" i="16"/>
  <c r="A39" i="16"/>
  <c r="B39" i="16"/>
  <c r="D39" i="16"/>
  <c r="E39" i="16"/>
  <c r="G39" i="16"/>
  <c r="H39" i="16"/>
  <c r="J39" i="16"/>
  <c r="L39" i="16"/>
  <c r="M39" i="16"/>
  <c r="O39" i="16"/>
  <c r="A40" i="16"/>
  <c r="B40" i="16"/>
  <c r="D40" i="16"/>
  <c r="E40" i="16"/>
  <c r="G40" i="16"/>
  <c r="H40" i="16"/>
  <c r="J40" i="16"/>
  <c r="L40" i="16"/>
  <c r="M40" i="16"/>
  <c r="O40" i="16"/>
  <c r="A41" i="16"/>
  <c r="B41" i="16"/>
  <c r="D41" i="16"/>
  <c r="E41" i="16"/>
  <c r="G41" i="16"/>
  <c r="H41" i="16"/>
  <c r="J41" i="16"/>
  <c r="L41" i="16"/>
  <c r="M41" i="16"/>
  <c r="O41" i="16"/>
  <c r="A42" i="16"/>
  <c r="B42" i="16"/>
  <c r="D42" i="16"/>
  <c r="E42" i="16"/>
  <c r="G42" i="16"/>
  <c r="H42" i="16"/>
  <c r="J42" i="16"/>
  <c r="L42" i="16"/>
  <c r="M42" i="16"/>
  <c r="O42" i="16"/>
  <c r="A43" i="16"/>
  <c r="B43" i="16"/>
  <c r="D43" i="16"/>
  <c r="E43" i="16"/>
  <c r="G43" i="16"/>
  <c r="H43" i="16"/>
  <c r="J43" i="16"/>
  <c r="L43" i="16"/>
  <c r="M43" i="16"/>
  <c r="O43" i="16"/>
  <c r="A44" i="16"/>
  <c r="B44" i="16"/>
  <c r="D44" i="16"/>
  <c r="E44" i="16"/>
  <c r="G44" i="16"/>
  <c r="H44" i="16"/>
  <c r="J44" i="16"/>
  <c r="L44" i="16"/>
  <c r="M44" i="16"/>
  <c r="O44" i="16"/>
  <c r="A45" i="16"/>
  <c r="B45" i="16"/>
  <c r="D45" i="16"/>
  <c r="E45" i="16"/>
  <c r="G45" i="16"/>
  <c r="H45" i="16"/>
  <c r="J45" i="16"/>
  <c r="L45" i="16"/>
  <c r="M45" i="16"/>
  <c r="O45" i="16"/>
  <c r="A46" i="16"/>
  <c r="B46" i="16"/>
  <c r="D46" i="16"/>
  <c r="E46" i="16"/>
  <c r="G46" i="16"/>
  <c r="H46" i="16"/>
  <c r="J46" i="16"/>
  <c r="L46" i="16"/>
  <c r="M46" i="16"/>
  <c r="O46" i="16"/>
  <c r="A47" i="16"/>
  <c r="B47" i="16"/>
  <c r="D47" i="16"/>
  <c r="E47" i="16"/>
  <c r="G47" i="16"/>
  <c r="H47" i="16"/>
  <c r="J47" i="16"/>
  <c r="L47" i="16"/>
  <c r="M47" i="16"/>
  <c r="O47" i="16"/>
  <c r="A48" i="16"/>
  <c r="B48" i="16"/>
  <c r="D48" i="16"/>
  <c r="E48" i="16"/>
  <c r="G48" i="16"/>
  <c r="H48" i="16"/>
  <c r="J48" i="16"/>
  <c r="L48" i="16"/>
  <c r="M48" i="16"/>
  <c r="O48" i="16"/>
  <c r="A49" i="16"/>
  <c r="B49" i="16"/>
  <c r="D49" i="16"/>
  <c r="E49" i="16"/>
  <c r="G49" i="16"/>
  <c r="H49" i="16"/>
  <c r="J49" i="16"/>
  <c r="L49" i="16"/>
  <c r="M49" i="16"/>
  <c r="O49" i="16"/>
  <c r="A50" i="16"/>
  <c r="B50" i="16"/>
  <c r="D50" i="16"/>
  <c r="E50" i="16"/>
  <c r="G50" i="16"/>
  <c r="H50" i="16"/>
  <c r="J50" i="16"/>
  <c r="L50" i="16"/>
  <c r="M50" i="16"/>
  <c r="O50" i="16"/>
  <c r="A51" i="16"/>
  <c r="B51" i="16"/>
  <c r="D51" i="16"/>
  <c r="E51" i="16"/>
  <c r="G51" i="16"/>
  <c r="H51" i="16"/>
  <c r="J51" i="16"/>
  <c r="L51" i="16"/>
  <c r="M51" i="16"/>
  <c r="O51" i="16"/>
  <c r="A52" i="16"/>
  <c r="B52" i="16"/>
  <c r="D52" i="16"/>
  <c r="E52" i="16"/>
  <c r="G52" i="16"/>
  <c r="H52" i="16"/>
  <c r="J52" i="16"/>
  <c r="L52" i="16"/>
  <c r="M52" i="16"/>
  <c r="O52" i="16"/>
  <c r="A53" i="16"/>
  <c r="B53" i="16"/>
  <c r="D53" i="16"/>
  <c r="E53" i="16"/>
  <c r="G53" i="16"/>
  <c r="H53" i="16"/>
  <c r="J53" i="16"/>
  <c r="L53" i="16"/>
  <c r="M53" i="16"/>
  <c r="O53" i="16"/>
  <c r="Y30" i="16"/>
  <c r="AA30" i="16"/>
  <c r="AB30" i="16"/>
  <c r="AD30" i="16"/>
  <c r="AF30" i="16"/>
  <c r="AG30" i="16"/>
  <c r="AI30" i="16"/>
  <c r="Y31" i="16"/>
  <c r="AA31" i="16"/>
  <c r="AB31" i="16"/>
  <c r="AD31" i="16"/>
  <c r="AF31" i="16"/>
  <c r="AG31" i="16"/>
  <c r="AI31" i="16"/>
  <c r="Y32" i="16"/>
  <c r="AA32" i="16"/>
  <c r="AB32" i="16"/>
  <c r="AD32" i="16"/>
  <c r="AF32" i="16"/>
  <c r="AG32" i="16"/>
  <c r="AI32" i="16"/>
  <c r="Y33" i="16"/>
  <c r="AA33" i="16"/>
  <c r="AB33" i="16"/>
  <c r="AD33" i="16"/>
  <c r="AF33" i="16"/>
  <c r="AG33" i="16"/>
  <c r="AI33" i="16"/>
  <c r="Y34" i="16"/>
  <c r="AA34" i="16"/>
  <c r="AB34" i="16"/>
  <c r="AD34" i="16"/>
  <c r="AF34" i="16"/>
  <c r="AG34" i="16"/>
  <c r="AI34" i="16"/>
  <c r="Y35" i="16"/>
  <c r="AA35" i="16"/>
  <c r="AB35" i="16"/>
  <c r="AD35" i="16"/>
  <c r="AF35" i="16"/>
  <c r="AG35" i="16"/>
  <c r="AI35" i="16"/>
  <c r="Y36" i="16"/>
  <c r="AA36" i="16"/>
  <c r="AB36" i="16"/>
  <c r="AD36" i="16"/>
  <c r="AF36" i="16"/>
  <c r="AG36" i="16"/>
  <c r="AI36" i="16"/>
  <c r="Y37" i="16"/>
  <c r="AA37" i="16"/>
  <c r="AB37" i="16"/>
  <c r="AD37" i="16"/>
  <c r="AF37" i="16"/>
  <c r="AG37" i="16"/>
  <c r="AI37" i="16"/>
  <c r="Y38" i="16"/>
  <c r="AA38" i="16"/>
  <c r="AB38" i="16"/>
  <c r="AD38" i="16"/>
  <c r="AF38" i="16"/>
  <c r="AG38" i="16"/>
  <c r="AI38" i="16"/>
  <c r="Y39" i="16"/>
  <c r="AA39" i="16"/>
  <c r="AB39" i="16"/>
  <c r="AD39" i="16"/>
  <c r="AF39" i="16"/>
  <c r="AG39" i="16"/>
  <c r="AI39" i="16"/>
  <c r="Y40" i="16"/>
  <c r="AA40" i="16"/>
  <c r="AB40" i="16"/>
  <c r="AD40" i="16"/>
  <c r="AF40" i="16"/>
  <c r="AG40" i="16"/>
  <c r="AI40" i="16"/>
  <c r="Y41" i="16"/>
  <c r="AA41" i="16"/>
  <c r="AB41" i="16"/>
  <c r="AD41" i="16"/>
  <c r="AF41" i="16"/>
  <c r="AG41" i="16"/>
  <c r="AI41" i="16"/>
  <c r="Y42" i="16"/>
  <c r="AA42" i="16"/>
  <c r="AB42" i="16"/>
  <c r="AD42" i="16"/>
  <c r="AF42" i="16"/>
  <c r="AG42" i="16"/>
  <c r="AI42" i="16"/>
  <c r="Y43" i="16"/>
  <c r="AA43" i="16"/>
  <c r="AB43" i="16"/>
  <c r="AD43" i="16"/>
  <c r="AF43" i="16"/>
  <c r="AG43" i="16"/>
  <c r="AI43" i="16"/>
  <c r="Y44" i="16"/>
  <c r="AA44" i="16"/>
  <c r="AB44" i="16"/>
  <c r="AD44" i="16"/>
  <c r="AF44" i="16"/>
  <c r="AG44" i="16"/>
  <c r="AI44" i="16"/>
  <c r="Y45" i="16"/>
  <c r="AA45" i="16"/>
  <c r="AB45" i="16"/>
  <c r="AD45" i="16"/>
  <c r="AF45" i="16"/>
  <c r="AG45" i="16"/>
  <c r="AI45" i="16"/>
  <c r="Y46" i="16"/>
  <c r="AA46" i="16"/>
  <c r="AB46" i="16"/>
  <c r="AD46" i="16"/>
  <c r="AF46" i="16"/>
  <c r="AG46" i="16"/>
  <c r="AI46" i="16"/>
  <c r="Y47" i="16"/>
  <c r="AA47" i="16"/>
  <c r="AB47" i="16"/>
  <c r="AD47" i="16"/>
  <c r="AF47" i="16"/>
  <c r="AG47" i="16"/>
  <c r="AI47" i="16"/>
  <c r="Y48" i="16"/>
  <c r="AA48" i="16"/>
  <c r="AB48" i="16"/>
  <c r="AD48" i="16"/>
  <c r="AF48" i="16"/>
  <c r="AG48" i="16"/>
  <c r="AI48" i="16"/>
  <c r="Y49" i="16"/>
  <c r="AA49" i="16"/>
  <c r="AB49" i="16"/>
  <c r="AD49" i="16"/>
  <c r="AF49" i="16"/>
  <c r="AG49" i="16"/>
  <c r="AI49" i="16"/>
  <c r="Y50" i="16"/>
  <c r="AA50" i="16"/>
  <c r="AB50" i="16"/>
  <c r="AD50" i="16"/>
  <c r="AF50" i="16"/>
  <c r="AG50" i="16"/>
  <c r="AI50" i="16"/>
  <c r="Y51" i="16"/>
  <c r="AA51" i="16"/>
  <c r="AB51" i="16"/>
  <c r="AD51" i="16"/>
  <c r="AF51" i="16"/>
  <c r="AG51" i="16"/>
  <c r="AI51" i="16"/>
  <c r="Y52" i="16"/>
  <c r="AA52" i="16"/>
  <c r="AB52" i="16"/>
  <c r="AD52" i="16"/>
  <c r="AF52" i="16"/>
  <c r="AG52" i="16"/>
  <c r="AI52" i="16"/>
  <c r="Y53" i="16"/>
  <c r="AA53" i="16"/>
  <c r="AB53" i="16"/>
  <c r="AD53" i="16"/>
  <c r="AF53" i="16"/>
  <c r="AG53" i="16"/>
  <c r="AI53" i="16"/>
  <c r="Q24" i="16"/>
  <c r="R24" i="16"/>
  <c r="T24" i="16"/>
  <c r="Q25" i="16"/>
  <c r="R25" i="16"/>
  <c r="T25" i="16"/>
  <c r="Q26" i="16"/>
  <c r="R26" i="16"/>
  <c r="T26" i="16"/>
  <c r="Q27" i="16"/>
  <c r="R27" i="16"/>
  <c r="T27" i="16"/>
  <c r="Q28" i="16"/>
  <c r="R28" i="16"/>
  <c r="T28" i="16"/>
  <c r="Q29" i="16"/>
  <c r="R29" i="16"/>
  <c r="T29" i="16"/>
  <c r="Q30" i="16"/>
  <c r="R30" i="16"/>
  <c r="T30" i="16"/>
  <c r="Q31" i="16"/>
  <c r="R31" i="16"/>
  <c r="T31" i="16"/>
  <c r="Q32" i="16"/>
  <c r="R32" i="16"/>
  <c r="T32" i="16"/>
  <c r="Q33" i="16"/>
  <c r="R33" i="16"/>
  <c r="T33" i="16"/>
  <c r="Q34" i="16"/>
  <c r="R34" i="16"/>
  <c r="T34" i="16"/>
  <c r="Q35" i="16"/>
  <c r="R35" i="16"/>
  <c r="T35" i="16"/>
  <c r="Q36" i="16"/>
  <c r="R36" i="16"/>
  <c r="T36" i="16"/>
  <c r="Q37" i="16"/>
  <c r="R37" i="16"/>
  <c r="T37" i="16"/>
  <c r="Q38" i="16"/>
  <c r="R38" i="16"/>
  <c r="T38" i="16"/>
  <c r="Q39" i="16"/>
  <c r="R39" i="16"/>
  <c r="T39" i="16"/>
  <c r="Q40" i="16"/>
  <c r="R40" i="16"/>
  <c r="T40" i="16"/>
  <c r="Q41" i="16"/>
  <c r="R41" i="16"/>
  <c r="T41" i="16"/>
  <c r="Q42" i="16"/>
  <c r="R42" i="16"/>
  <c r="T42" i="16"/>
  <c r="Q43" i="16"/>
  <c r="R43" i="16"/>
  <c r="T43" i="16"/>
  <c r="Q44" i="16"/>
  <c r="R44" i="16"/>
  <c r="T44" i="16"/>
  <c r="Q45" i="16"/>
  <c r="R45" i="16"/>
  <c r="T45" i="16"/>
  <c r="Q46" i="16"/>
  <c r="R46" i="16"/>
  <c r="T46" i="16"/>
  <c r="Q47" i="16"/>
  <c r="R47" i="16"/>
  <c r="T47" i="16"/>
  <c r="Q48" i="16"/>
  <c r="R48" i="16"/>
  <c r="T48" i="16"/>
  <c r="Q49" i="16"/>
  <c r="R49" i="16"/>
  <c r="T49" i="16"/>
  <c r="Q50" i="16"/>
  <c r="R50" i="16"/>
  <c r="T50" i="16"/>
  <c r="Q51" i="16"/>
  <c r="R51" i="16"/>
  <c r="T51" i="16"/>
  <c r="Q52" i="16"/>
  <c r="R52" i="16"/>
  <c r="T52" i="16"/>
  <c r="Q53" i="16"/>
  <c r="R53" i="16"/>
  <c r="T53" i="16"/>
  <c r="Y29" i="16"/>
  <c r="Y28" i="16"/>
  <c r="Y27" i="16"/>
  <c r="Y26" i="16"/>
  <c r="Y25" i="16"/>
  <c r="Y24" i="16"/>
  <c r="Y23" i="16"/>
  <c r="Y22" i="16"/>
  <c r="Y21" i="16"/>
  <c r="Y20" i="16"/>
  <c r="Y19" i="16"/>
  <c r="Y18" i="16"/>
  <c r="Y17" i="16"/>
  <c r="Y16" i="16"/>
  <c r="Y15" i="16"/>
  <c r="Y14" i="16"/>
  <c r="Y13" i="16"/>
  <c r="Y12" i="16"/>
  <c r="Y11" i="16"/>
  <c r="Y10" i="16"/>
  <c r="Y9" i="16"/>
  <c r="Y8" i="16"/>
  <c r="Y7" i="16"/>
  <c r="Y6" i="16"/>
  <c r="Y5" i="16"/>
  <c r="M4" i="16"/>
  <c r="L4" i="16"/>
  <c r="D4" i="16"/>
  <c r="O4" i="16"/>
  <c r="E4" i="16"/>
  <c r="AZ25" i="12"/>
  <c r="CJ25" i="12" s="1"/>
  <c r="BB25" i="12"/>
  <c r="CK25" i="12" s="1"/>
  <c r="BH25" i="12"/>
  <c r="CM25" i="12" s="1"/>
  <c r="CI19" i="11"/>
  <c r="CI18" i="11"/>
  <c r="CI17" i="11"/>
  <c r="CI16" i="11"/>
  <c r="CI15" i="11"/>
  <c r="CI14" i="11"/>
  <c r="CI13" i="11"/>
  <c r="CI12" i="11"/>
  <c r="CI11" i="11"/>
  <c r="CU10" i="11"/>
  <c r="CI10" i="11"/>
  <c r="CI9" i="11"/>
  <c r="CI8" i="11"/>
  <c r="CI7" i="11"/>
  <c r="CI6" i="11"/>
  <c r="CI5" i="11"/>
  <c r="CI4" i="11"/>
  <c r="CI3" i="11"/>
  <c r="F10" i="11"/>
  <c r="R10" i="11"/>
  <c r="F19" i="11"/>
  <c r="F18" i="11"/>
  <c r="F17" i="11"/>
  <c r="F16" i="11"/>
  <c r="F15" i="11"/>
  <c r="F14" i="11"/>
  <c r="F13" i="11"/>
  <c r="F12" i="11"/>
  <c r="F11" i="11"/>
  <c r="F9" i="11"/>
  <c r="F8" i="11"/>
  <c r="F7" i="11"/>
  <c r="F6" i="11"/>
  <c r="F5" i="11"/>
  <c r="F4" i="11"/>
  <c r="BP74" i="11"/>
  <c r="BP73" i="11"/>
  <c r="BP72" i="11"/>
  <c r="BP71" i="11"/>
  <c r="BP70" i="11"/>
  <c r="BP69" i="11"/>
  <c r="BP68" i="11"/>
  <c r="BP67" i="11"/>
  <c r="BP66" i="11"/>
  <c r="BP65" i="11"/>
  <c r="BP64" i="11"/>
  <c r="BP63" i="11"/>
  <c r="BP62" i="11"/>
  <c r="BP61" i="11"/>
  <c r="BP60" i="11"/>
  <c r="BP59" i="11"/>
  <c r="BP58" i="11"/>
  <c r="BP57" i="11"/>
  <c r="BP56" i="11"/>
  <c r="BP55" i="11"/>
  <c r="BP54" i="11"/>
  <c r="BP53" i="11"/>
  <c r="BP52" i="11"/>
  <c r="BP51" i="11"/>
  <c r="BP50" i="11"/>
  <c r="BP49" i="11"/>
  <c r="BP48" i="11"/>
  <c r="BP47" i="11"/>
  <c r="BP46" i="11"/>
  <c r="BP45" i="11"/>
  <c r="BP44" i="11"/>
  <c r="BP43" i="11"/>
  <c r="BP42" i="11"/>
  <c r="BP41" i="11"/>
  <c r="BP40" i="11"/>
  <c r="BP39" i="11"/>
  <c r="BP38" i="11"/>
  <c r="BP37" i="11"/>
  <c r="BP36" i="11"/>
  <c r="BP35" i="11"/>
  <c r="BP34" i="11"/>
  <c r="BP33" i="11"/>
  <c r="BP32" i="11"/>
  <c r="BP31" i="11"/>
  <c r="BP30" i="11"/>
  <c r="BP29" i="11"/>
  <c r="BP28" i="11"/>
  <c r="BP27" i="11"/>
  <c r="BR26" i="11"/>
  <c r="BP26" i="11"/>
  <c r="BR25" i="11"/>
  <c r="BP25" i="11"/>
  <c r="BR74" i="12"/>
  <c r="BP74" i="12"/>
  <c r="CO74" i="12" s="1"/>
  <c r="BR73" i="12"/>
  <c r="BP73" i="12"/>
  <c r="CO73" i="12" s="1"/>
  <c r="BR72" i="12"/>
  <c r="BP72" i="12"/>
  <c r="CO72" i="12" s="1"/>
  <c r="BR71" i="12"/>
  <c r="BP71" i="12"/>
  <c r="CO71" i="12" s="1"/>
  <c r="BR70" i="12"/>
  <c r="BP70" i="12"/>
  <c r="CO70" i="12" s="1"/>
  <c r="BR69" i="12"/>
  <c r="BP69" i="12"/>
  <c r="CO69" i="12" s="1"/>
  <c r="BR68" i="12"/>
  <c r="BP68" i="12"/>
  <c r="CO68" i="12" s="1"/>
  <c r="BR67" i="12"/>
  <c r="BP67" i="12"/>
  <c r="CO67" i="12" s="1"/>
  <c r="BR66" i="12"/>
  <c r="BP66" i="12"/>
  <c r="CO66" i="12" s="1"/>
  <c r="BR65" i="12"/>
  <c r="BP65" i="12"/>
  <c r="CO65" i="12" s="1"/>
  <c r="BR64" i="12"/>
  <c r="BP64" i="12"/>
  <c r="CO64" i="12" s="1"/>
  <c r="BR63" i="12"/>
  <c r="BP63" i="12"/>
  <c r="CO63" i="12" s="1"/>
  <c r="BR62" i="12"/>
  <c r="BP62" i="12"/>
  <c r="CO62" i="12" s="1"/>
  <c r="BR61" i="12"/>
  <c r="BP61" i="12"/>
  <c r="CO61" i="12" s="1"/>
  <c r="BR60" i="12"/>
  <c r="BP60" i="12"/>
  <c r="CO60" i="12" s="1"/>
  <c r="BR59" i="12"/>
  <c r="BP59" i="12"/>
  <c r="CO59" i="12" s="1"/>
  <c r="BR58" i="12"/>
  <c r="BP58" i="12"/>
  <c r="CO58" i="12" s="1"/>
  <c r="BR57" i="12"/>
  <c r="BP57" i="12"/>
  <c r="CO57" i="12" s="1"/>
  <c r="BR56" i="12"/>
  <c r="BP56" i="12"/>
  <c r="CO56" i="12" s="1"/>
  <c r="BR55" i="12"/>
  <c r="BP55" i="12"/>
  <c r="CO55" i="12" s="1"/>
  <c r="BR54" i="12"/>
  <c r="BP54" i="12"/>
  <c r="CO54" i="12" s="1"/>
  <c r="BR53" i="12"/>
  <c r="BP53" i="12"/>
  <c r="CO53" i="12" s="1"/>
  <c r="BR52" i="12"/>
  <c r="BP52" i="12"/>
  <c r="CO52" i="12" s="1"/>
  <c r="BR51" i="12"/>
  <c r="BP51" i="12"/>
  <c r="CO51" i="12" s="1"/>
  <c r="BR50" i="12"/>
  <c r="BP50" i="12"/>
  <c r="CO50" i="12" s="1"/>
  <c r="BR49" i="12"/>
  <c r="BP49" i="12"/>
  <c r="CO49" i="12" s="1"/>
  <c r="BR48" i="12"/>
  <c r="BP48" i="12"/>
  <c r="CO48" i="12" s="1"/>
  <c r="BR47" i="12"/>
  <c r="BP47" i="12"/>
  <c r="CO47" i="12" s="1"/>
  <c r="BR46" i="12"/>
  <c r="BP46" i="12"/>
  <c r="CO46" i="12" s="1"/>
  <c r="BR45" i="12"/>
  <c r="BP45" i="12"/>
  <c r="CO45" i="12" s="1"/>
  <c r="BR44" i="12"/>
  <c r="BP44" i="12"/>
  <c r="CO44" i="12" s="1"/>
  <c r="BR43" i="12"/>
  <c r="BP43" i="12"/>
  <c r="CO43" i="12" s="1"/>
  <c r="BR42" i="12"/>
  <c r="BP42" i="12"/>
  <c r="CO42" i="12" s="1"/>
  <c r="BR41" i="12"/>
  <c r="BP41" i="12"/>
  <c r="CO41" i="12" s="1"/>
  <c r="BR40" i="12"/>
  <c r="BP40" i="12"/>
  <c r="CO40" i="12" s="1"/>
  <c r="BR39" i="12"/>
  <c r="BP39" i="12"/>
  <c r="CO39" i="12" s="1"/>
  <c r="BR38" i="12"/>
  <c r="BP38" i="12"/>
  <c r="CO38" i="12" s="1"/>
  <c r="BR37" i="12"/>
  <c r="BP37" i="12"/>
  <c r="CO37" i="12" s="1"/>
  <c r="BR36" i="12"/>
  <c r="BP36" i="12"/>
  <c r="CO36" i="12" s="1"/>
  <c r="BR35" i="12"/>
  <c r="BP35" i="12"/>
  <c r="CO35" i="12" s="1"/>
  <c r="BR34" i="12"/>
  <c r="BP34" i="12"/>
  <c r="CO34" i="12" s="1"/>
  <c r="BR33" i="12"/>
  <c r="BP33" i="12"/>
  <c r="CO33" i="12" s="1"/>
  <c r="BR32" i="12"/>
  <c r="BP32" i="12"/>
  <c r="CO32" i="12" s="1"/>
  <c r="BR31" i="12"/>
  <c r="BP31" i="12"/>
  <c r="CO31" i="12" s="1"/>
  <c r="BR30" i="12"/>
  <c r="BP30" i="12"/>
  <c r="CO30" i="12" s="1"/>
  <c r="BR29" i="12"/>
  <c r="BP29" i="12"/>
  <c r="CO29" i="12" s="1"/>
  <c r="BR28" i="12"/>
  <c r="BP28" i="12"/>
  <c r="CO28" i="12" s="1"/>
  <c r="BR27" i="12"/>
  <c r="BP27" i="12"/>
  <c r="CO27" i="12" s="1"/>
  <c r="BR26" i="12"/>
  <c r="BP26" i="12"/>
  <c r="CO26" i="12" s="1"/>
  <c r="BR25" i="12"/>
  <c r="BP25" i="12"/>
  <c r="CO25" i="12" s="1"/>
  <c r="BH74" i="11"/>
  <c r="BH73" i="11"/>
  <c r="BH72" i="11"/>
  <c r="BH71" i="11"/>
  <c r="BH70" i="11"/>
  <c r="BH69" i="11"/>
  <c r="BH68" i="11"/>
  <c r="BH67" i="11"/>
  <c r="BH66" i="11"/>
  <c r="BH65" i="11"/>
  <c r="BH64" i="11"/>
  <c r="BH63" i="11"/>
  <c r="BH62" i="11"/>
  <c r="BH61" i="11"/>
  <c r="BH60" i="11"/>
  <c r="BH59" i="11"/>
  <c r="BH58" i="11"/>
  <c r="BH57" i="11"/>
  <c r="BH56" i="11"/>
  <c r="BH55" i="11"/>
  <c r="BH54" i="11"/>
  <c r="BH53" i="11"/>
  <c r="BH52" i="11"/>
  <c r="BH51" i="11"/>
  <c r="BH50" i="11"/>
  <c r="BH49" i="11"/>
  <c r="BH48" i="11"/>
  <c r="BH47" i="11"/>
  <c r="BH46" i="11"/>
  <c r="BH45" i="11"/>
  <c r="BH44" i="11"/>
  <c r="BH43" i="11"/>
  <c r="BH42" i="11"/>
  <c r="BH41" i="11"/>
  <c r="BH40" i="11"/>
  <c r="BH39" i="11"/>
  <c r="BH38" i="11"/>
  <c r="BH37" i="11"/>
  <c r="BH36" i="11"/>
  <c r="BH35" i="11"/>
  <c r="BH34" i="11"/>
  <c r="BH33" i="11"/>
  <c r="BH32" i="11"/>
  <c r="BH31" i="11"/>
  <c r="BH30" i="11"/>
  <c r="BH29" i="11"/>
  <c r="BH28" i="11"/>
  <c r="BH27" i="11"/>
  <c r="BJ26" i="11"/>
  <c r="BH26" i="11"/>
  <c r="BJ25" i="11"/>
  <c r="BH25" i="11"/>
  <c r="BJ74" i="12"/>
  <c r="BH74" i="12"/>
  <c r="CM74" i="12" s="1"/>
  <c r="BJ73" i="12"/>
  <c r="BH73" i="12"/>
  <c r="CM73" i="12" s="1"/>
  <c r="BJ72" i="12"/>
  <c r="BH72" i="12"/>
  <c r="CM72" i="12" s="1"/>
  <c r="BJ71" i="12"/>
  <c r="BH71" i="12"/>
  <c r="CM71" i="12" s="1"/>
  <c r="BJ70" i="12"/>
  <c r="BH70" i="12"/>
  <c r="CM70" i="12" s="1"/>
  <c r="BJ69" i="12"/>
  <c r="BH69" i="12"/>
  <c r="CM69" i="12" s="1"/>
  <c r="BJ68" i="12"/>
  <c r="BH68" i="12"/>
  <c r="CM68" i="12" s="1"/>
  <c r="BJ67" i="12"/>
  <c r="BH67" i="12"/>
  <c r="CM67" i="12" s="1"/>
  <c r="BJ66" i="12"/>
  <c r="BH66" i="12"/>
  <c r="CM66" i="12" s="1"/>
  <c r="BJ65" i="12"/>
  <c r="BH65" i="12"/>
  <c r="CM65" i="12" s="1"/>
  <c r="BJ64" i="12"/>
  <c r="BH64" i="12"/>
  <c r="CM64" i="12" s="1"/>
  <c r="BJ63" i="12"/>
  <c r="BH63" i="12"/>
  <c r="CM63" i="12" s="1"/>
  <c r="BJ62" i="12"/>
  <c r="BH62" i="12"/>
  <c r="CM62" i="12" s="1"/>
  <c r="BJ61" i="12"/>
  <c r="BH61" i="12"/>
  <c r="CM61" i="12" s="1"/>
  <c r="BJ60" i="12"/>
  <c r="BH60" i="12"/>
  <c r="CM60" i="12" s="1"/>
  <c r="BJ59" i="12"/>
  <c r="BH59" i="12"/>
  <c r="CM59" i="12" s="1"/>
  <c r="BJ58" i="12"/>
  <c r="BH58" i="12"/>
  <c r="CM58" i="12" s="1"/>
  <c r="BJ57" i="12"/>
  <c r="BH57" i="12"/>
  <c r="CM57" i="12" s="1"/>
  <c r="BJ56" i="12"/>
  <c r="BH56" i="12"/>
  <c r="CM56" i="12" s="1"/>
  <c r="BJ55" i="12"/>
  <c r="BH55" i="12"/>
  <c r="CM55" i="12" s="1"/>
  <c r="BJ54" i="12"/>
  <c r="BH54" i="12"/>
  <c r="CM54" i="12" s="1"/>
  <c r="BJ53" i="12"/>
  <c r="BH53" i="12"/>
  <c r="CM53" i="12" s="1"/>
  <c r="BJ52" i="12"/>
  <c r="BH52" i="12"/>
  <c r="CM52" i="12" s="1"/>
  <c r="BJ51" i="12"/>
  <c r="BH51" i="12"/>
  <c r="CM51" i="12" s="1"/>
  <c r="BJ50" i="12"/>
  <c r="BH50" i="12"/>
  <c r="CM50" i="12" s="1"/>
  <c r="BJ49" i="12"/>
  <c r="BH49" i="12"/>
  <c r="CM49" i="12" s="1"/>
  <c r="BJ48" i="12"/>
  <c r="BH48" i="12"/>
  <c r="CM48" i="12" s="1"/>
  <c r="BJ47" i="12"/>
  <c r="BH47" i="12"/>
  <c r="CM47" i="12" s="1"/>
  <c r="BJ46" i="12"/>
  <c r="BH46" i="12"/>
  <c r="CM46" i="12" s="1"/>
  <c r="BJ45" i="12"/>
  <c r="BH45" i="12"/>
  <c r="CM45" i="12" s="1"/>
  <c r="BJ44" i="12"/>
  <c r="BH44" i="12"/>
  <c r="CM44" i="12" s="1"/>
  <c r="BJ43" i="12"/>
  <c r="BH43" i="12"/>
  <c r="CM43" i="12" s="1"/>
  <c r="BJ42" i="12"/>
  <c r="BH42" i="12"/>
  <c r="CM42" i="12" s="1"/>
  <c r="BJ41" i="12"/>
  <c r="BH41" i="12"/>
  <c r="CM41" i="12" s="1"/>
  <c r="BJ40" i="12"/>
  <c r="BH40" i="12"/>
  <c r="CM40" i="12" s="1"/>
  <c r="BJ39" i="12"/>
  <c r="BH39" i="12"/>
  <c r="CM39" i="12" s="1"/>
  <c r="BJ38" i="12"/>
  <c r="BH38" i="12"/>
  <c r="CM38" i="12" s="1"/>
  <c r="BJ37" i="12"/>
  <c r="BH37" i="12"/>
  <c r="CM37" i="12" s="1"/>
  <c r="BJ36" i="12"/>
  <c r="BH36" i="12"/>
  <c r="CM36" i="12" s="1"/>
  <c r="BJ35" i="12"/>
  <c r="BH35" i="12"/>
  <c r="CM35" i="12" s="1"/>
  <c r="BJ34" i="12"/>
  <c r="BH34" i="12"/>
  <c r="CM34" i="12" s="1"/>
  <c r="BJ33" i="12"/>
  <c r="BH33" i="12"/>
  <c r="CM33" i="12" s="1"/>
  <c r="BJ32" i="12"/>
  <c r="BH32" i="12"/>
  <c r="CM32" i="12" s="1"/>
  <c r="BJ31" i="12"/>
  <c r="BH31" i="12"/>
  <c r="CM31" i="12" s="1"/>
  <c r="BJ30" i="12"/>
  <c r="BH30" i="12"/>
  <c r="CM30" i="12" s="1"/>
  <c r="BJ29" i="12"/>
  <c r="BH29" i="12"/>
  <c r="CM29" i="12" s="1"/>
  <c r="BJ28" i="12"/>
  <c r="BH28" i="12"/>
  <c r="CM28" i="12" s="1"/>
  <c r="BJ27" i="12"/>
  <c r="BH27" i="12"/>
  <c r="CM27" i="12" s="1"/>
  <c r="BJ26" i="12"/>
  <c r="BH26" i="12"/>
  <c r="CM26" i="12" s="1"/>
  <c r="BJ25" i="12"/>
  <c r="BB26" i="11"/>
  <c r="BB25" i="11"/>
  <c r="BB74" i="12"/>
  <c r="CK74" i="12" s="1"/>
  <c r="BB73" i="12"/>
  <c r="CK73" i="12" s="1"/>
  <c r="BB72" i="12"/>
  <c r="CK72" i="12" s="1"/>
  <c r="BB71" i="12"/>
  <c r="CK71" i="12" s="1"/>
  <c r="BB70" i="12"/>
  <c r="CK70" i="12" s="1"/>
  <c r="BB69" i="12"/>
  <c r="CK69" i="12" s="1"/>
  <c r="BB68" i="12"/>
  <c r="CK68" i="12" s="1"/>
  <c r="BB67" i="12"/>
  <c r="CK67" i="12" s="1"/>
  <c r="BB66" i="12"/>
  <c r="CK66" i="12" s="1"/>
  <c r="BB65" i="12"/>
  <c r="CK65" i="12" s="1"/>
  <c r="BB64" i="12"/>
  <c r="CK64" i="12" s="1"/>
  <c r="BB63" i="12"/>
  <c r="CK63" i="12" s="1"/>
  <c r="BB62" i="12"/>
  <c r="CK62" i="12" s="1"/>
  <c r="BB61" i="12"/>
  <c r="CK61" i="12" s="1"/>
  <c r="BB60" i="12"/>
  <c r="CK60" i="12" s="1"/>
  <c r="BB59" i="12"/>
  <c r="CK59" i="12" s="1"/>
  <c r="BB58" i="12"/>
  <c r="CK58" i="12" s="1"/>
  <c r="BB57" i="12"/>
  <c r="CK57" i="12" s="1"/>
  <c r="BB56" i="12"/>
  <c r="CK56" i="12" s="1"/>
  <c r="BB55" i="12"/>
  <c r="CK55" i="12" s="1"/>
  <c r="BB54" i="12"/>
  <c r="CK54" i="12" s="1"/>
  <c r="BB53" i="12"/>
  <c r="CK53" i="12" s="1"/>
  <c r="BB52" i="12"/>
  <c r="CK52" i="12" s="1"/>
  <c r="BB51" i="12"/>
  <c r="CK51" i="12" s="1"/>
  <c r="BB50" i="12"/>
  <c r="CK50" i="12" s="1"/>
  <c r="BB49" i="12"/>
  <c r="CK49" i="12" s="1"/>
  <c r="BB48" i="12"/>
  <c r="CK48" i="12" s="1"/>
  <c r="BB47" i="12"/>
  <c r="CK47" i="12" s="1"/>
  <c r="BB46" i="12"/>
  <c r="CK46" i="12" s="1"/>
  <c r="BB45" i="12"/>
  <c r="CK45" i="12" s="1"/>
  <c r="BB44" i="12"/>
  <c r="CK44" i="12" s="1"/>
  <c r="BB43" i="12"/>
  <c r="CK43" i="12" s="1"/>
  <c r="BB42" i="12"/>
  <c r="CK42" i="12" s="1"/>
  <c r="BB41" i="12"/>
  <c r="CK41" i="12" s="1"/>
  <c r="BB40" i="12"/>
  <c r="CK40" i="12" s="1"/>
  <c r="BB39" i="12"/>
  <c r="CK39" i="12" s="1"/>
  <c r="BB38" i="12"/>
  <c r="CK38" i="12" s="1"/>
  <c r="BB37" i="12"/>
  <c r="CK37" i="12" s="1"/>
  <c r="BB36" i="12"/>
  <c r="CK36" i="12" s="1"/>
  <c r="BB35" i="12"/>
  <c r="CK35" i="12" s="1"/>
  <c r="BB34" i="12"/>
  <c r="CK34" i="12" s="1"/>
  <c r="BB33" i="12"/>
  <c r="CK33" i="12" s="1"/>
  <c r="BB32" i="12"/>
  <c r="CK32" i="12" s="1"/>
  <c r="BB31" i="12"/>
  <c r="CK31" i="12" s="1"/>
  <c r="BB30" i="12"/>
  <c r="CK30" i="12" s="1"/>
  <c r="BB29" i="12"/>
  <c r="CK29" i="12" s="1"/>
  <c r="BB28" i="12"/>
  <c r="CK28" i="12" s="1"/>
  <c r="BB27" i="12"/>
  <c r="CK27" i="12" s="1"/>
  <c r="BB26" i="12"/>
  <c r="CK26" i="12" s="1"/>
  <c r="S53" i="16" l="1"/>
  <c r="S45" i="16"/>
  <c r="S37" i="16"/>
  <c r="S29" i="16"/>
  <c r="AH51" i="16"/>
  <c r="AC48" i="16"/>
  <c r="AC40" i="16"/>
  <c r="AH35" i="16"/>
  <c r="AC32" i="16"/>
  <c r="N50" i="16"/>
  <c r="N46" i="16"/>
  <c r="N34" i="16"/>
  <c r="N30" i="16"/>
  <c r="N26" i="16"/>
  <c r="N22" i="16"/>
  <c r="N18" i="16"/>
  <c r="N14" i="16"/>
  <c r="AH41" i="16"/>
  <c r="X12" i="16"/>
  <c r="X20" i="16"/>
  <c r="X28" i="16"/>
  <c r="AC33" i="16"/>
  <c r="N40" i="16"/>
  <c r="N36" i="16"/>
  <c r="N28" i="16"/>
  <c r="AC44" i="16"/>
  <c r="AC36" i="16"/>
  <c r="N48" i="16"/>
  <c r="N12" i="16"/>
  <c r="AH47" i="16"/>
  <c r="N44" i="16"/>
  <c r="N32" i="16"/>
  <c r="N16" i="16"/>
  <c r="DL14" i="11"/>
  <c r="DQ16" i="11"/>
  <c r="DU16" i="11" s="1"/>
  <c r="AH42" i="16"/>
  <c r="AH34" i="16"/>
  <c r="I52" i="16"/>
  <c r="I40" i="16"/>
  <c r="I36" i="16"/>
  <c r="I32" i="16"/>
  <c r="I28" i="16"/>
  <c r="I24" i="16"/>
  <c r="I20" i="16"/>
  <c r="I16" i="16"/>
  <c r="I12" i="16"/>
  <c r="I8" i="16"/>
  <c r="AC35" i="16"/>
  <c r="AH48" i="16"/>
  <c r="I53" i="16"/>
  <c r="I49" i="16"/>
  <c r="I45" i="16"/>
  <c r="I33" i="16"/>
  <c r="I29" i="16"/>
  <c r="I17" i="16"/>
  <c r="I13" i="16"/>
  <c r="I9" i="16"/>
  <c r="I5" i="16"/>
  <c r="DQ14" i="11"/>
  <c r="DU14" i="11" s="1"/>
  <c r="I43" i="16"/>
  <c r="I11" i="16"/>
  <c r="AH45" i="16"/>
  <c r="DQ12" i="11"/>
  <c r="N53" i="16"/>
  <c r="N37" i="16"/>
  <c r="N29" i="16"/>
  <c r="N21" i="16"/>
  <c r="N5" i="16"/>
  <c r="AH40" i="16"/>
  <c r="CO51" i="11"/>
  <c r="S51" i="16"/>
  <c r="S43" i="16"/>
  <c r="S35" i="16"/>
  <c r="S27" i="16"/>
  <c r="AC30" i="16"/>
  <c r="N51" i="16"/>
  <c r="N43" i="16"/>
  <c r="N35" i="16"/>
  <c r="N19" i="16"/>
  <c r="N11" i="16"/>
  <c r="N42" i="16"/>
  <c r="N10" i="16"/>
  <c r="AH52" i="16"/>
  <c r="AH44" i="16"/>
  <c r="I51" i="16"/>
  <c r="I47" i="16"/>
  <c r="I39" i="16"/>
  <c r="I35" i="16"/>
  <c r="I31" i="16"/>
  <c r="I27" i="16"/>
  <c r="I23" i="16"/>
  <c r="I19" i="16"/>
  <c r="I15" i="16"/>
  <c r="AC41" i="16"/>
  <c r="CO38" i="11"/>
  <c r="S52" i="16"/>
  <c r="S44" i="16"/>
  <c r="S36" i="16"/>
  <c r="S28" i="16"/>
  <c r="AC51" i="16"/>
  <c r="AC42" i="16"/>
  <c r="AH36" i="16"/>
  <c r="N8" i="16"/>
  <c r="X8" i="16"/>
  <c r="X16" i="16"/>
  <c r="X24" i="16"/>
  <c r="X33" i="16"/>
  <c r="X37" i="16"/>
  <c r="X41" i="16"/>
  <c r="X45" i="16"/>
  <c r="X49" i="16"/>
  <c r="X53" i="16"/>
  <c r="AC52" i="16"/>
  <c r="AC43" i="16"/>
  <c r="I48" i="16"/>
  <c r="I44" i="16"/>
  <c r="I41" i="16"/>
  <c r="I37" i="16"/>
  <c r="X11" i="16"/>
  <c r="X19" i="16"/>
  <c r="X27" i="16"/>
  <c r="X9" i="16"/>
  <c r="X17" i="16"/>
  <c r="X25" i="16"/>
  <c r="S48" i="16"/>
  <c r="S40" i="16"/>
  <c r="S32" i="16"/>
  <c r="S24" i="16"/>
  <c r="AH50" i="16"/>
  <c r="AC46" i="16"/>
  <c r="AH32" i="16"/>
  <c r="AH31" i="16"/>
  <c r="N52" i="16"/>
  <c r="N45" i="16"/>
  <c r="N38" i="16"/>
  <c r="N27" i="16"/>
  <c r="N24" i="16"/>
  <c r="N20" i="16"/>
  <c r="N13" i="16"/>
  <c r="N6" i="16"/>
  <c r="X31" i="16"/>
  <c r="X35" i="16"/>
  <c r="X39" i="16"/>
  <c r="X43" i="16"/>
  <c r="X47" i="16"/>
  <c r="X51" i="16"/>
  <c r="AC49" i="16"/>
  <c r="I25" i="16"/>
  <c r="I21" i="16"/>
  <c r="I7" i="16"/>
  <c r="CO30" i="11"/>
  <c r="X10" i="16"/>
  <c r="X18" i="16"/>
  <c r="X26" i="16"/>
  <c r="X32" i="16"/>
  <c r="X36" i="16"/>
  <c r="X40" i="16"/>
  <c r="X44" i="16"/>
  <c r="X48" i="16"/>
  <c r="X52" i="16"/>
  <c r="AC45" i="16"/>
  <c r="CO28" i="11"/>
  <c r="CO36" i="11"/>
  <c r="CO44" i="11"/>
  <c r="CO52" i="11"/>
  <c r="X5" i="16"/>
  <c r="X13" i="16"/>
  <c r="X21" i="16"/>
  <c r="X29" i="16"/>
  <c r="AH53" i="16"/>
  <c r="AH37" i="16"/>
  <c r="CO29" i="11"/>
  <c r="CO37" i="11"/>
  <c r="CO45" i="11"/>
  <c r="DL12" i="11"/>
  <c r="DU12" i="11" s="1"/>
  <c r="CO46" i="11"/>
  <c r="S50" i="16"/>
  <c r="S42" i="16"/>
  <c r="S34" i="16"/>
  <c r="S26" i="16"/>
  <c r="AC47" i="16"/>
  <c r="AH38" i="16"/>
  <c r="AC31" i="16"/>
  <c r="I46" i="16"/>
  <c r="I38" i="16"/>
  <c r="I30" i="16"/>
  <c r="I22" i="16"/>
  <c r="I14" i="16"/>
  <c r="I6" i="16"/>
  <c r="CO23" i="11"/>
  <c r="CO31" i="11"/>
  <c r="CO39" i="11"/>
  <c r="CO47" i="11"/>
  <c r="X6" i="16"/>
  <c r="X14" i="16"/>
  <c r="X22" i="16"/>
  <c r="X30" i="16"/>
  <c r="X34" i="16"/>
  <c r="X38" i="16"/>
  <c r="X42" i="16"/>
  <c r="X46" i="16"/>
  <c r="X50" i="16"/>
  <c r="S47" i="16"/>
  <c r="S39" i="16"/>
  <c r="S31" i="16"/>
  <c r="AC53" i="16"/>
  <c r="AC50" i="16"/>
  <c r="AH39" i="16"/>
  <c r="AC37" i="16"/>
  <c r="AC34" i="16"/>
  <c r="N47" i="16"/>
  <c r="N39" i="16"/>
  <c r="N31" i="16"/>
  <c r="N23" i="16"/>
  <c r="N15" i="16"/>
  <c r="N7" i="16"/>
  <c r="CO24" i="11"/>
  <c r="CO32" i="11"/>
  <c r="CO40" i="11"/>
  <c r="CO48" i="11"/>
  <c r="CO25" i="11"/>
  <c r="CO33" i="11"/>
  <c r="CO41" i="11"/>
  <c r="CO49" i="11"/>
  <c r="DL16" i="11"/>
  <c r="N4" i="16"/>
  <c r="S49" i="16"/>
  <c r="S41" i="16"/>
  <c r="S33" i="16"/>
  <c r="S25" i="16"/>
  <c r="AH43" i="16"/>
  <c r="AC38" i="16"/>
  <c r="N49" i="16"/>
  <c r="N41" i="16"/>
  <c r="N33" i="16"/>
  <c r="N25" i="16"/>
  <c r="N17" i="16"/>
  <c r="N9" i="16"/>
  <c r="CO26" i="11"/>
  <c r="CO34" i="11"/>
  <c r="CO42" i="11"/>
  <c r="CO50" i="11"/>
  <c r="X7" i="16"/>
  <c r="X15" i="16"/>
  <c r="X23" i="16"/>
  <c r="S46" i="16"/>
  <c r="S38" i="16"/>
  <c r="S30" i="16"/>
  <c r="AH49" i="16"/>
  <c r="AH46" i="16"/>
  <c r="AC39" i="16"/>
  <c r="AH33" i="16"/>
  <c r="AH30" i="16"/>
  <c r="I50" i="16"/>
  <c r="I42" i="16"/>
  <c r="I34" i="16"/>
  <c r="I26" i="16"/>
  <c r="I18" i="16"/>
  <c r="I10" i="16"/>
  <c r="CO27" i="11"/>
  <c r="CO35" i="11"/>
  <c r="CO43" i="11"/>
  <c r="AA5" i="16"/>
  <c r="AB5" i="16"/>
  <c r="AD5" i="16"/>
  <c r="AA6" i="16"/>
  <c r="AB6" i="16"/>
  <c r="AD6" i="16"/>
  <c r="AA7" i="16"/>
  <c r="AB7" i="16"/>
  <c r="AD7" i="16"/>
  <c r="AA8" i="16"/>
  <c r="AB8" i="16"/>
  <c r="AD8" i="16"/>
  <c r="AA9" i="16"/>
  <c r="AB9" i="16"/>
  <c r="AD9" i="16"/>
  <c r="AA10" i="16"/>
  <c r="AB10" i="16"/>
  <c r="AD10" i="16"/>
  <c r="AA11" i="16"/>
  <c r="AB11" i="16"/>
  <c r="AD11" i="16"/>
  <c r="AA12" i="16"/>
  <c r="AB12" i="16"/>
  <c r="AD12" i="16"/>
  <c r="AA13" i="16"/>
  <c r="AB13" i="16"/>
  <c r="AD13" i="16"/>
  <c r="AA14" i="16"/>
  <c r="AB14" i="16"/>
  <c r="AD14" i="16"/>
  <c r="AA15" i="16"/>
  <c r="AB15" i="16"/>
  <c r="AD15" i="16"/>
  <c r="AA16" i="16"/>
  <c r="AB16" i="16"/>
  <c r="AD16" i="16"/>
  <c r="AA17" i="16"/>
  <c r="AB17" i="16"/>
  <c r="AD17" i="16"/>
  <c r="AA18" i="16"/>
  <c r="AB18" i="16"/>
  <c r="AD18" i="16"/>
  <c r="AA19" i="16"/>
  <c r="AB19" i="16"/>
  <c r="AD19" i="16"/>
  <c r="AA20" i="16"/>
  <c r="AB20" i="16"/>
  <c r="AD20" i="16"/>
  <c r="AA21" i="16"/>
  <c r="AB21" i="16"/>
  <c r="AD21" i="16"/>
  <c r="AA22" i="16"/>
  <c r="AB22" i="16"/>
  <c r="AD22" i="16"/>
  <c r="AA23" i="16"/>
  <c r="AB23" i="16"/>
  <c r="AD23" i="16"/>
  <c r="AA24" i="16"/>
  <c r="AB24" i="16"/>
  <c r="AD24" i="16"/>
  <c r="AA25" i="16"/>
  <c r="AB25" i="16"/>
  <c r="AD25" i="16"/>
  <c r="AA26" i="16"/>
  <c r="AB26" i="16"/>
  <c r="AD26" i="16"/>
  <c r="AA27" i="16"/>
  <c r="AB27" i="16"/>
  <c r="AD27" i="16"/>
  <c r="AA28" i="16"/>
  <c r="AB28" i="16"/>
  <c r="AD28" i="16"/>
  <c r="AA29" i="16"/>
  <c r="AB29" i="16"/>
  <c r="AD29" i="16"/>
  <c r="AD4" i="16"/>
  <c r="AB4" i="16"/>
  <c r="AA4" i="16"/>
  <c r="AI29" i="16"/>
  <c r="AG29" i="16"/>
  <c r="AF29" i="16"/>
  <c r="AI28" i="16"/>
  <c r="AG28" i="16"/>
  <c r="AF28" i="16"/>
  <c r="AI27" i="16"/>
  <c r="AG27" i="16"/>
  <c r="AF27" i="16"/>
  <c r="AI26" i="16"/>
  <c r="AG26" i="16"/>
  <c r="AF26" i="16"/>
  <c r="AI25" i="16"/>
  <c r="AG25" i="16"/>
  <c r="AF25" i="16"/>
  <c r="AI24" i="16"/>
  <c r="AG24" i="16"/>
  <c r="AF24" i="16"/>
  <c r="AI23" i="16"/>
  <c r="AG23" i="16"/>
  <c r="AF23" i="16"/>
  <c r="T23" i="16"/>
  <c r="R23" i="16"/>
  <c r="Q23" i="16"/>
  <c r="AI22" i="16"/>
  <c r="AG22" i="16"/>
  <c r="AF22" i="16"/>
  <c r="T22" i="16"/>
  <c r="R22" i="16"/>
  <c r="Q22" i="16"/>
  <c r="AI21" i="16"/>
  <c r="AG21" i="16"/>
  <c r="AF21" i="16"/>
  <c r="T21" i="16"/>
  <c r="R21" i="16"/>
  <c r="Q21" i="16"/>
  <c r="AI20" i="16"/>
  <c r="AG20" i="16"/>
  <c r="AF20" i="16"/>
  <c r="T20" i="16"/>
  <c r="R20" i="16"/>
  <c r="Q20" i="16"/>
  <c r="AI19" i="16"/>
  <c r="AG19" i="16"/>
  <c r="AF19" i="16"/>
  <c r="T19" i="16"/>
  <c r="R19" i="16"/>
  <c r="Q19" i="16"/>
  <c r="AI18" i="16"/>
  <c r="AG18" i="16"/>
  <c r="AF18" i="16"/>
  <c r="T18" i="16"/>
  <c r="R18" i="16"/>
  <c r="Q18" i="16"/>
  <c r="AI17" i="16"/>
  <c r="AG17" i="16"/>
  <c r="AF17" i="16"/>
  <c r="T17" i="16"/>
  <c r="R17" i="16"/>
  <c r="Q17" i="16"/>
  <c r="AI16" i="16"/>
  <c r="AG16" i="16"/>
  <c r="AF16" i="16"/>
  <c r="T16" i="16"/>
  <c r="R16" i="16"/>
  <c r="Q16" i="16"/>
  <c r="AI15" i="16"/>
  <c r="AG15" i="16"/>
  <c r="AF15" i="16"/>
  <c r="T15" i="16"/>
  <c r="R15" i="16"/>
  <c r="Q15" i="16"/>
  <c r="AI14" i="16"/>
  <c r="AG14" i="16"/>
  <c r="AF14" i="16"/>
  <c r="T14" i="16"/>
  <c r="R14" i="16"/>
  <c r="Q14" i="16"/>
  <c r="AI13" i="16"/>
  <c r="AG13" i="16"/>
  <c r="AF13" i="16"/>
  <c r="T13" i="16"/>
  <c r="R13" i="16"/>
  <c r="Q13" i="16"/>
  <c r="AI12" i="16"/>
  <c r="AG12" i="16"/>
  <c r="AF12" i="16"/>
  <c r="T12" i="16"/>
  <c r="R12" i="16"/>
  <c r="Q12" i="16"/>
  <c r="AI11" i="16"/>
  <c r="AG11" i="16"/>
  <c r="AF11" i="16"/>
  <c r="T11" i="16"/>
  <c r="R11" i="16"/>
  <c r="Q11" i="16"/>
  <c r="AI10" i="16"/>
  <c r="AG10" i="16"/>
  <c r="AF10" i="16"/>
  <c r="T10" i="16"/>
  <c r="R10" i="16"/>
  <c r="Q10" i="16"/>
  <c r="AI9" i="16"/>
  <c r="AG9" i="16"/>
  <c r="AF9" i="16"/>
  <c r="T9" i="16"/>
  <c r="R9" i="16"/>
  <c r="Q9" i="16"/>
  <c r="AI8" i="16"/>
  <c r="AG8" i="16"/>
  <c r="AF8" i="16"/>
  <c r="T8" i="16"/>
  <c r="R8" i="16"/>
  <c r="Q8" i="16"/>
  <c r="AI7" i="16"/>
  <c r="AG7" i="16"/>
  <c r="AF7" i="16"/>
  <c r="T7" i="16"/>
  <c r="R7" i="16"/>
  <c r="Q7" i="16"/>
  <c r="AI6" i="16"/>
  <c r="AG6" i="16"/>
  <c r="AF6" i="16"/>
  <c r="T6" i="16"/>
  <c r="R6" i="16"/>
  <c r="Q6" i="16"/>
  <c r="AI5" i="16"/>
  <c r="AG5" i="16"/>
  <c r="AF5" i="16"/>
  <c r="T5" i="16"/>
  <c r="R5" i="16"/>
  <c r="Q5" i="16"/>
  <c r="AI4" i="16"/>
  <c r="AG4" i="16"/>
  <c r="AF4" i="16"/>
  <c r="T4" i="16"/>
  <c r="R4" i="16"/>
  <c r="Q4" i="16"/>
  <c r="J4" i="16"/>
  <c r="H4" i="16"/>
  <c r="G4" i="16"/>
  <c r="B4" i="16"/>
  <c r="A4" i="16"/>
  <c r="BT74" i="11"/>
  <c r="BT73" i="11"/>
  <c r="BT72" i="11"/>
  <c r="BT71" i="11"/>
  <c r="BT70" i="11"/>
  <c r="BT69" i="11"/>
  <c r="BT68" i="11"/>
  <c r="BT67" i="11"/>
  <c r="BT66" i="11"/>
  <c r="BT65" i="11"/>
  <c r="BT64" i="11"/>
  <c r="BT63" i="11"/>
  <c r="BT62" i="11"/>
  <c r="BT61" i="11"/>
  <c r="BT60" i="11"/>
  <c r="BT59" i="11"/>
  <c r="BT58" i="11"/>
  <c r="BT57" i="11"/>
  <c r="BT56" i="11"/>
  <c r="BT55" i="11"/>
  <c r="BT54" i="11"/>
  <c r="BT53" i="11"/>
  <c r="BT52" i="11"/>
  <c r="BT51" i="11"/>
  <c r="BT50" i="11"/>
  <c r="BT49" i="11"/>
  <c r="BT48" i="11"/>
  <c r="BT47" i="11"/>
  <c r="BT46" i="11"/>
  <c r="BT45" i="11"/>
  <c r="BT44" i="11"/>
  <c r="BT43" i="11"/>
  <c r="BT42" i="11"/>
  <c r="BT41" i="11"/>
  <c r="BT40" i="11"/>
  <c r="BT39" i="11"/>
  <c r="BT38" i="11"/>
  <c r="BT37" i="11"/>
  <c r="BT36" i="11"/>
  <c r="BT35" i="11"/>
  <c r="BT34" i="11"/>
  <c r="BT33" i="11"/>
  <c r="BT32" i="11"/>
  <c r="BT31" i="11"/>
  <c r="BT30" i="11"/>
  <c r="BT29" i="11"/>
  <c r="BT28" i="11"/>
  <c r="BT27" i="11"/>
  <c r="BV26" i="11"/>
  <c r="BT26" i="11"/>
  <c r="BV25" i="11"/>
  <c r="BT25" i="11"/>
  <c r="BV74" i="12"/>
  <c r="BT74" i="12"/>
  <c r="CP74" i="12" s="1"/>
  <c r="BV73" i="12"/>
  <c r="BT73" i="12"/>
  <c r="CP73" i="12" s="1"/>
  <c r="BV72" i="12"/>
  <c r="BT72" i="12"/>
  <c r="CP72" i="12" s="1"/>
  <c r="BV71" i="12"/>
  <c r="BT71" i="12"/>
  <c r="CP71" i="12" s="1"/>
  <c r="BV70" i="12"/>
  <c r="BT70" i="12"/>
  <c r="CP70" i="12" s="1"/>
  <c r="BV69" i="12"/>
  <c r="BT69" i="12"/>
  <c r="CP69" i="12" s="1"/>
  <c r="BV68" i="12"/>
  <c r="BT68" i="12"/>
  <c r="CP68" i="12" s="1"/>
  <c r="BV67" i="12"/>
  <c r="BT67" i="12"/>
  <c r="CP67" i="12" s="1"/>
  <c r="BV66" i="12"/>
  <c r="BT66" i="12"/>
  <c r="CP66" i="12" s="1"/>
  <c r="BV65" i="12"/>
  <c r="BT65" i="12"/>
  <c r="CP65" i="12" s="1"/>
  <c r="BV64" i="12"/>
  <c r="BT64" i="12"/>
  <c r="CP64" i="12" s="1"/>
  <c r="BV63" i="12"/>
  <c r="BT63" i="12"/>
  <c r="CP63" i="12" s="1"/>
  <c r="BV62" i="12"/>
  <c r="BT62" i="12"/>
  <c r="CP62" i="12" s="1"/>
  <c r="BV61" i="12"/>
  <c r="BT61" i="12"/>
  <c r="CP61" i="12" s="1"/>
  <c r="BV60" i="12"/>
  <c r="BT60" i="12"/>
  <c r="CP60" i="12" s="1"/>
  <c r="BV59" i="12"/>
  <c r="BT59" i="12"/>
  <c r="CP59" i="12" s="1"/>
  <c r="BV58" i="12"/>
  <c r="BT58" i="12"/>
  <c r="CP58" i="12" s="1"/>
  <c r="BV57" i="12"/>
  <c r="BT57" i="12"/>
  <c r="CP57" i="12" s="1"/>
  <c r="BV56" i="12"/>
  <c r="BT56" i="12"/>
  <c r="CP56" i="12" s="1"/>
  <c r="BV55" i="12"/>
  <c r="BT55" i="12"/>
  <c r="CP55" i="12" s="1"/>
  <c r="BV54" i="12"/>
  <c r="BT54" i="12"/>
  <c r="CP54" i="12" s="1"/>
  <c r="BV53" i="12"/>
  <c r="BT53" i="12"/>
  <c r="CP53" i="12" s="1"/>
  <c r="BV52" i="12"/>
  <c r="BT52" i="12"/>
  <c r="CP52" i="12" s="1"/>
  <c r="BV51" i="12"/>
  <c r="BT51" i="12"/>
  <c r="CP51" i="12" s="1"/>
  <c r="BV50" i="12"/>
  <c r="BT50" i="12"/>
  <c r="CP50" i="12" s="1"/>
  <c r="BV49" i="12"/>
  <c r="BT49" i="12"/>
  <c r="CP49" i="12" s="1"/>
  <c r="BV48" i="12"/>
  <c r="BT48" i="12"/>
  <c r="CP48" i="12" s="1"/>
  <c r="BV47" i="12"/>
  <c r="BT47" i="12"/>
  <c r="CP47" i="12" s="1"/>
  <c r="BV46" i="12"/>
  <c r="BT46" i="12"/>
  <c r="CP46" i="12" s="1"/>
  <c r="BV45" i="12"/>
  <c r="BT45" i="12"/>
  <c r="CP45" i="12" s="1"/>
  <c r="BV44" i="12"/>
  <c r="BT44" i="12"/>
  <c r="CP44" i="12" s="1"/>
  <c r="BV43" i="12"/>
  <c r="BT43" i="12"/>
  <c r="CP43" i="12" s="1"/>
  <c r="BV42" i="12"/>
  <c r="BT42" i="12"/>
  <c r="CP42" i="12" s="1"/>
  <c r="BV41" i="12"/>
  <c r="BT41" i="12"/>
  <c r="CP41" i="12" s="1"/>
  <c r="BV40" i="12"/>
  <c r="BT40" i="12"/>
  <c r="CP40" i="12" s="1"/>
  <c r="BV39" i="12"/>
  <c r="BT39" i="12"/>
  <c r="CP39" i="12" s="1"/>
  <c r="BV38" i="12"/>
  <c r="BT38" i="12"/>
  <c r="CP38" i="12" s="1"/>
  <c r="BV37" i="12"/>
  <c r="BT37" i="12"/>
  <c r="CP37" i="12" s="1"/>
  <c r="BV36" i="12"/>
  <c r="BT36" i="12"/>
  <c r="CP36" i="12" s="1"/>
  <c r="BV35" i="12"/>
  <c r="BT35" i="12"/>
  <c r="CP35" i="12" s="1"/>
  <c r="BV34" i="12"/>
  <c r="BT34" i="12"/>
  <c r="CP34" i="12" s="1"/>
  <c r="BV33" i="12"/>
  <c r="BT33" i="12"/>
  <c r="CP33" i="12" s="1"/>
  <c r="BV32" i="12"/>
  <c r="BT32" i="12"/>
  <c r="CP32" i="12" s="1"/>
  <c r="BV31" i="12"/>
  <c r="BT31" i="12"/>
  <c r="CP31" i="12" s="1"/>
  <c r="BV30" i="12"/>
  <c r="BT30" i="12"/>
  <c r="CP30" i="12" s="1"/>
  <c r="BV29" i="12"/>
  <c r="BT29" i="12"/>
  <c r="CP29" i="12" s="1"/>
  <c r="BV28" i="12"/>
  <c r="BT28" i="12"/>
  <c r="CP28" i="12" s="1"/>
  <c r="BV27" i="12"/>
  <c r="BT27" i="12"/>
  <c r="CP27" i="12" s="1"/>
  <c r="BV26" i="12"/>
  <c r="BT26" i="12"/>
  <c r="CP26" i="12" s="1"/>
  <c r="BV25" i="12"/>
  <c r="BT25" i="12"/>
  <c r="CP25" i="12" s="1"/>
  <c r="DY55" i="11" l="1"/>
  <c r="DQ17" i="11"/>
  <c r="DU17" i="11" s="1"/>
  <c r="DL17" i="11"/>
  <c r="DY24" i="11"/>
  <c r="DY49" i="11"/>
  <c r="DY59" i="11"/>
  <c r="DY37" i="11"/>
  <c r="DY54" i="11"/>
  <c r="DY32" i="11"/>
  <c r="DY57" i="11"/>
  <c r="DY34" i="11"/>
  <c r="DY45" i="11"/>
  <c r="DY62" i="11"/>
  <c r="DY40" i="11"/>
  <c r="DY26" i="11"/>
  <c r="DY28" i="11"/>
  <c r="DY53" i="11"/>
  <c r="DY58" i="11"/>
  <c r="DY48" i="11"/>
  <c r="DY42" i="11"/>
  <c r="DY36" i="11"/>
  <c r="DY61" i="11"/>
  <c r="DY23" i="11"/>
  <c r="DY56" i="11"/>
  <c r="DY27" i="11"/>
  <c r="DY44" i="11"/>
  <c r="DY50" i="11"/>
  <c r="DY31" i="11"/>
  <c r="DY25" i="11"/>
  <c r="DY35" i="11"/>
  <c r="DY52" i="11"/>
  <c r="DY30" i="11"/>
  <c r="DY39" i="11"/>
  <c r="DG45" i="11"/>
  <c r="DG37" i="11"/>
  <c r="DG29" i="11"/>
  <c r="DG52" i="11"/>
  <c r="DG44" i="11"/>
  <c r="DG36" i="11"/>
  <c r="DG28" i="11"/>
  <c r="DG51" i="11"/>
  <c r="DG43" i="11"/>
  <c r="DG35" i="11"/>
  <c r="DG27" i="11"/>
  <c r="DG50" i="11"/>
  <c r="DG42" i="11"/>
  <c r="DG34" i="11"/>
  <c r="DG26" i="11"/>
  <c r="DG40" i="11"/>
  <c r="DG24" i="11"/>
  <c r="DG49" i="11"/>
  <c r="DG41" i="11"/>
  <c r="DG33" i="11"/>
  <c r="DG25" i="11"/>
  <c r="DG48" i="11"/>
  <c r="DG32" i="11"/>
  <c r="DG47" i="11"/>
  <c r="DG39" i="11"/>
  <c r="DG31" i="11"/>
  <c r="DG23" i="11"/>
  <c r="DG46" i="11"/>
  <c r="DG38" i="11"/>
  <c r="DG30" i="11"/>
  <c r="DY33" i="11"/>
  <c r="DY43" i="11"/>
  <c r="DY60" i="11"/>
  <c r="DY38" i="11"/>
  <c r="DY47" i="11"/>
  <c r="DY41" i="11"/>
  <c r="DY51" i="11"/>
  <c r="DY29" i="11"/>
  <c r="DY46" i="11"/>
  <c r="AC4" i="16"/>
  <c r="AC24" i="16"/>
  <c r="AC16" i="16"/>
  <c r="AC8" i="16"/>
  <c r="AC26" i="16"/>
  <c r="AC18" i="16"/>
  <c r="AC10" i="16"/>
  <c r="AH27" i="16"/>
  <c r="AH20" i="16"/>
  <c r="AC7" i="16"/>
  <c r="S19" i="16"/>
  <c r="AH26" i="16"/>
  <c r="AC22" i="16"/>
  <c r="S9" i="16"/>
  <c r="S17" i="16"/>
  <c r="AH21" i="16"/>
  <c r="AH24" i="16"/>
  <c r="AH11" i="16"/>
  <c r="S23" i="16"/>
  <c r="S14" i="16"/>
  <c r="S22" i="16"/>
  <c r="AH28" i="16"/>
  <c r="AC27" i="16"/>
  <c r="AH19" i="16"/>
  <c r="AC29" i="16"/>
  <c r="AC21" i="16"/>
  <c r="S10" i="16"/>
  <c r="AH25" i="16"/>
  <c r="AH29" i="16"/>
  <c r="AC23" i="16"/>
  <c r="AC15" i="16"/>
  <c r="AC28" i="16"/>
  <c r="S5" i="16"/>
  <c r="S13" i="16"/>
  <c r="S21" i="16"/>
  <c r="AH23" i="16"/>
  <c r="AC25" i="16"/>
  <c r="AC14" i="16"/>
  <c r="AC6" i="16"/>
  <c r="AH4" i="16"/>
  <c r="AC19" i="16"/>
  <c r="AC11" i="16"/>
  <c r="S8" i="16"/>
  <c r="AC13" i="16"/>
  <c r="AC5" i="16"/>
  <c r="S6" i="16"/>
  <c r="S11" i="16"/>
  <c r="AH13" i="16"/>
  <c r="AC20" i="16"/>
  <c r="AC12" i="16"/>
  <c r="S7" i="16"/>
  <c r="AC17" i="16"/>
  <c r="AC9" i="16"/>
  <c r="S18" i="16"/>
  <c r="S16" i="16"/>
  <c r="S15" i="16"/>
  <c r="I4" i="16"/>
  <c r="CF46" i="11"/>
  <c r="AH7" i="16"/>
  <c r="AH15" i="16"/>
  <c r="AH16" i="16"/>
  <c r="AH10" i="16"/>
  <c r="AH12" i="16"/>
  <c r="AH9" i="16"/>
  <c r="AH8" i="16"/>
  <c r="AH17" i="16"/>
  <c r="AH18" i="16"/>
  <c r="AH5" i="16"/>
  <c r="CF27" i="11"/>
  <c r="CF35" i="11"/>
  <c r="CF43" i="11"/>
  <c r="CF51" i="11"/>
  <c r="S4" i="16"/>
  <c r="AH14" i="16"/>
  <c r="S20" i="16"/>
  <c r="CF24" i="11"/>
  <c r="CF32" i="11"/>
  <c r="CF40" i="11"/>
  <c r="CF48" i="11"/>
  <c r="CF29" i="11"/>
  <c r="CF37" i="11"/>
  <c r="CF45" i="11"/>
  <c r="CF26" i="11"/>
  <c r="CF34" i="11"/>
  <c r="CF42" i="11"/>
  <c r="CF50" i="11"/>
  <c r="CF23" i="11"/>
  <c r="CF31" i="11"/>
  <c r="CF39" i="11"/>
  <c r="CF47" i="11"/>
  <c r="AH6" i="16"/>
  <c r="S12" i="16"/>
  <c r="AH22" i="16"/>
  <c r="CF28" i="11"/>
  <c r="CF36" i="11"/>
  <c r="CF44" i="11"/>
  <c r="CF52" i="11"/>
  <c r="CF25" i="11"/>
  <c r="CF33" i="11"/>
  <c r="CF41" i="11"/>
  <c r="CF49" i="11"/>
  <c r="CF30" i="11"/>
  <c r="CF38" i="11"/>
  <c r="F3" i="13"/>
  <c r="EH47" i="11" l="1"/>
  <c r="EH55" i="11"/>
  <c r="EH48" i="11"/>
  <c r="EH56" i="11"/>
  <c r="EH49" i="11"/>
  <c r="EH57" i="11"/>
  <c r="EH50" i="11"/>
  <c r="EH51" i="11"/>
  <c r="EH52" i="11"/>
  <c r="EH53" i="11"/>
  <c r="EH54" i="11"/>
  <c r="EQ50" i="11"/>
  <c r="EQ58" i="11"/>
  <c r="EQ51" i="11"/>
  <c r="EQ52" i="11"/>
  <c r="EQ47" i="11"/>
  <c r="EQ45" i="11"/>
  <c r="EQ53" i="11"/>
  <c r="EQ46" i="11"/>
  <c r="EQ54" i="11"/>
  <c r="EQ48" i="11"/>
  <c r="EQ56" i="11"/>
  <c r="EQ49" i="11"/>
  <c r="EQ57" i="11"/>
  <c r="EQ55" i="11"/>
  <c r="EH24" i="11"/>
  <c r="EH36" i="11"/>
  <c r="EH38" i="11"/>
  <c r="EH35" i="11"/>
  <c r="EH58" i="11"/>
  <c r="EH28" i="11"/>
  <c r="EH30" i="11"/>
  <c r="EH41" i="11"/>
  <c r="EH44" i="11"/>
  <c r="EH46" i="11"/>
  <c r="EH32" i="11"/>
  <c r="EH40" i="11"/>
  <c r="EH26" i="11"/>
  <c r="CX50" i="11"/>
  <c r="EH27" i="11"/>
  <c r="EH29" i="11"/>
  <c r="EH23" i="11"/>
  <c r="EH34" i="11"/>
  <c r="EH37" i="11"/>
  <c r="EH31" i="11"/>
  <c r="EH42" i="11"/>
  <c r="EH43" i="11"/>
  <c r="EH45" i="11"/>
  <c r="EH39" i="11"/>
  <c r="EH25" i="11"/>
  <c r="EQ40" i="11"/>
  <c r="EH33" i="11"/>
  <c r="CX49" i="11"/>
  <c r="CX34" i="11"/>
  <c r="CX39" i="11"/>
  <c r="EQ35" i="11"/>
  <c r="EQ34" i="11"/>
  <c r="EQ24" i="11"/>
  <c r="EQ25" i="11"/>
  <c r="EQ37" i="11"/>
  <c r="EQ38" i="11"/>
  <c r="CX33" i="11"/>
  <c r="CX52" i="11"/>
  <c r="CX36" i="11"/>
  <c r="CX37" i="11"/>
  <c r="EQ36" i="11"/>
  <c r="EQ31" i="11"/>
  <c r="EQ33" i="11"/>
  <c r="CX46" i="11"/>
  <c r="CX47" i="11"/>
  <c r="CX31" i="11"/>
  <c r="EQ43" i="11"/>
  <c r="EQ27" i="11"/>
  <c r="CX48" i="11"/>
  <c r="CX32" i="11"/>
  <c r="EQ32" i="11"/>
  <c r="CX35" i="11"/>
  <c r="EQ42" i="11"/>
  <c r="EQ26" i="11"/>
  <c r="EQ29" i="11"/>
  <c r="CX42" i="11"/>
  <c r="CX26" i="11"/>
  <c r="EQ30" i="11"/>
  <c r="CX51" i="11"/>
  <c r="CX30" i="11"/>
  <c r="CX41" i="11"/>
  <c r="CX25" i="11"/>
  <c r="CX44" i="11"/>
  <c r="CX28" i="11"/>
  <c r="CX45" i="11"/>
  <c r="CX29" i="11"/>
  <c r="EQ44" i="11"/>
  <c r="EQ28" i="11"/>
  <c r="DP62" i="11"/>
  <c r="DP52" i="11"/>
  <c r="DP44" i="11"/>
  <c r="DP36" i="11"/>
  <c r="DP28" i="11"/>
  <c r="DP61" i="11"/>
  <c r="DP57" i="11"/>
  <c r="DP47" i="11"/>
  <c r="DP39" i="11"/>
  <c r="DP31" i="11"/>
  <c r="DP23" i="11"/>
  <c r="DP60" i="11"/>
  <c r="DP54" i="11"/>
  <c r="DP50" i="11"/>
  <c r="DP42" i="11"/>
  <c r="DP34" i="11"/>
  <c r="DP26" i="11"/>
  <c r="DP59" i="11"/>
  <c r="DP45" i="11"/>
  <c r="DP37" i="11"/>
  <c r="DP29" i="11"/>
  <c r="DP56" i="11"/>
  <c r="DP48" i="11"/>
  <c r="DP40" i="11"/>
  <c r="DP32" i="11"/>
  <c r="DP24" i="11"/>
  <c r="DP53" i="11"/>
  <c r="DP51" i="11"/>
  <c r="DP43" i="11"/>
  <c r="DP35" i="11"/>
  <c r="DP27" i="11"/>
  <c r="DP58" i="11"/>
  <c r="DP46" i="11"/>
  <c r="DP38" i="11"/>
  <c r="DP30" i="11"/>
  <c r="DP55" i="11"/>
  <c r="DP49" i="11"/>
  <c r="DP41" i="11"/>
  <c r="DP33" i="11"/>
  <c r="DP25" i="11"/>
  <c r="EQ39" i="11"/>
  <c r="EQ23" i="11"/>
  <c r="EQ41" i="11"/>
  <c r="CX43" i="11"/>
  <c r="CX27" i="11"/>
  <c r="CX38" i="11"/>
  <c r="CX23" i="11"/>
  <c r="CX40" i="11"/>
  <c r="CX24" i="11"/>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AX26" i="11"/>
  <c r="AX25" i="11"/>
  <c r="BZ26" i="11"/>
  <c r="BZ25" i="11"/>
  <c r="BN74" i="11"/>
  <c r="BN73" i="11"/>
  <c r="BN72" i="11"/>
  <c r="BN71" i="11"/>
  <c r="BN70" i="11"/>
  <c r="BN69" i="11"/>
  <c r="BN68" i="11"/>
  <c r="BN67" i="11"/>
  <c r="BN66" i="11"/>
  <c r="BN65" i="11"/>
  <c r="BN64" i="11"/>
  <c r="BN63" i="11"/>
  <c r="BN62" i="11"/>
  <c r="BN61" i="11"/>
  <c r="BN60" i="11"/>
  <c r="BN59" i="11"/>
  <c r="BN58" i="11"/>
  <c r="BN57" i="11"/>
  <c r="BN56" i="11"/>
  <c r="BN55" i="11"/>
  <c r="BN54" i="11"/>
  <c r="BN53" i="11"/>
  <c r="BN52" i="11"/>
  <c r="BN51" i="11"/>
  <c r="BN50" i="11"/>
  <c r="BN49" i="11"/>
  <c r="BN48" i="11"/>
  <c r="BN47" i="11"/>
  <c r="BN46" i="11"/>
  <c r="BN45" i="11"/>
  <c r="BN44" i="11"/>
  <c r="BN43" i="11"/>
  <c r="BN42" i="11"/>
  <c r="BN41" i="11"/>
  <c r="BN40" i="11"/>
  <c r="BN39" i="11"/>
  <c r="BN38" i="11"/>
  <c r="BN37" i="11"/>
  <c r="BN36" i="11"/>
  <c r="BN35" i="11"/>
  <c r="BN34" i="11"/>
  <c r="BN33" i="11"/>
  <c r="BN32" i="11"/>
  <c r="BN31" i="11"/>
  <c r="BN30" i="11"/>
  <c r="BN29" i="11"/>
  <c r="BN28" i="11"/>
  <c r="BN27" i="11"/>
  <c r="BN26" i="11"/>
  <c r="BN2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BD26" i="11"/>
  <c r="BD2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AZ27" i="11"/>
  <c r="AZ26" i="11"/>
  <c r="AZ25" i="11"/>
  <c r="BX25" i="11"/>
  <c r="BX26" i="11"/>
  <c r="BX27" i="11"/>
  <c r="BX28" i="11"/>
  <c r="BX29" i="11"/>
  <c r="BX30" i="11"/>
  <c r="BX31" i="11"/>
  <c r="BX32" i="11"/>
  <c r="BX33" i="11"/>
  <c r="BX34" i="11"/>
  <c r="BX35" i="11"/>
  <c r="BX36" i="11"/>
  <c r="F3" i="12"/>
  <c r="F4" i="12"/>
  <c r="F5" i="12"/>
  <c r="F6" i="12"/>
  <c r="F7" i="12"/>
  <c r="F9" i="12"/>
  <c r="F11" i="12"/>
  <c r="F12" i="12"/>
  <c r="F13" i="12"/>
  <c r="F14" i="12"/>
  <c r="F15" i="12"/>
  <c r="AZ74" i="12"/>
  <c r="CJ74" i="12" s="1"/>
  <c r="AZ73" i="12"/>
  <c r="CJ73" i="12" s="1"/>
  <c r="AZ72" i="12"/>
  <c r="CJ72" i="12" s="1"/>
  <c r="AZ71" i="12"/>
  <c r="CJ71" i="12" s="1"/>
  <c r="AZ70" i="12"/>
  <c r="CJ70" i="12" s="1"/>
  <c r="AZ69" i="12"/>
  <c r="CJ69" i="12" s="1"/>
  <c r="AZ68" i="12"/>
  <c r="CJ68" i="12" s="1"/>
  <c r="AZ67" i="12"/>
  <c r="CJ67" i="12" s="1"/>
  <c r="AZ66" i="12"/>
  <c r="CJ66" i="12" s="1"/>
  <c r="AZ65" i="12"/>
  <c r="CJ65" i="12" s="1"/>
  <c r="AZ64" i="12"/>
  <c r="CJ64" i="12" s="1"/>
  <c r="AZ63" i="12"/>
  <c r="CJ63" i="12" s="1"/>
  <c r="AZ62" i="12"/>
  <c r="CJ62" i="12" s="1"/>
  <c r="AZ61" i="12"/>
  <c r="CJ61" i="12" s="1"/>
  <c r="AZ60" i="12"/>
  <c r="CJ60" i="12" s="1"/>
  <c r="AZ59" i="12"/>
  <c r="CJ59" i="12" s="1"/>
  <c r="AZ58" i="12"/>
  <c r="CJ58" i="12" s="1"/>
  <c r="AZ57" i="12"/>
  <c r="CJ57" i="12" s="1"/>
  <c r="AZ56" i="12"/>
  <c r="CJ56" i="12" s="1"/>
  <c r="AZ55" i="12"/>
  <c r="CJ55" i="12" s="1"/>
  <c r="AZ54" i="12"/>
  <c r="CJ54" i="12" s="1"/>
  <c r="AZ53" i="12"/>
  <c r="CJ53" i="12" s="1"/>
  <c r="AZ52" i="12"/>
  <c r="CJ52" i="12" s="1"/>
  <c r="AZ51" i="12"/>
  <c r="CJ51" i="12" s="1"/>
  <c r="AZ50" i="12"/>
  <c r="CJ50" i="12" s="1"/>
  <c r="AZ49" i="12"/>
  <c r="CJ49" i="12" s="1"/>
  <c r="AZ48" i="12"/>
  <c r="CJ48" i="12" s="1"/>
  <c r="AZ47" i="12"/>
  <c r="CJ47" i="12" s="1"/>
  <c r="AZ46" i="12"/>
  <c r="CJ46" i="12" s="1"/>
  <c r="AZ45" i="12"/>
  <c r="CJ45" i="12" s="1"/>
  <c r="AZ44" i="12"/>
  <c r="CJ44" i="12" s="1"/>
  <c r="AZ43" i="12"/>
  <c r="CJ43" i="12" s="1"/>
  <c r="AZ42" i="12"/>
  <c r="CJ42" i="12" s="1"/>
  <c r="AZ41" i="12"/>
  <c r="CJ41" i="12" s="1"/>
  <c r="AZ40" i="12"/>
  <c r="CJ40" i="12" s="1"/>
  <c r="AZ39" i="12"/>
  <c r="CJ39" i="12" s="1"/>
  <c r="AZ38" i="12"/>
  <c r="CJ38" i="12" s="1"/>
  <c r="AZ37" i="12"/>
  <c r="CJ37" i="12" s="1"/>
  <c r="AZ36" i="12"/>
  <c r="CJ36" i="12" s="1"/>
  <c r="AZ35" i="12"/>
  <c r="CJ35" i="12" s="1"/>
  <c r="AZ34" i="12"/>
  <c r="CJ34" i="12" s="1"/>
  <c r="AZ33" i="12"/>
  <c r="CJ33" i="12" s="1"/>
  <c r="AZ32" i="12"/>
  <c r="CJ32" i="12" s="1"/>
  <c r="AZ31" i="12"/>
  <c r="CJ31" i="12" s="1"/>
  <c r="AZ30" i="12"/>
  <c r="CJ30" i="12" s="1"/>
  <c r="AZ29" i="12"/>
  <c r="CJ29" i="12" s="1"/>
  <c r="AZ28" i="12"/>
  <c r="CJ28" i="12" s="1"/>
  <c r="AZ27" i="12"/>
  <c r="CJ27" i="12" s="1"/>
  <c r="AZ26" i="12"/>
  <c r="CJ26" i="12" s="1"/>
  <c r="F16" i="12"/>
  <c r="BF74" i="12"/>
  <c r="BF73" i="12"/>
  <c r="BF72" i="12"/>
  <c r="BF71" i="12"/>
  <c r="BF70" i="12"/>
  <c r="BF69" i="12"/>
  <c r="BF68" i="12"/>
  <c r="BF67" i="12"/>
  <c r="BF66" i="12"/>
  <c r="BF65" i="12"/>
  <c r="BF64" i="12"/>
  <c r="BF63" i="12"/>
  <c r="BF62" i="12"/>
  <c r="BF61" i="12"/>
  <c r="BF60" i="12"/>
  <c r="BF59" i="12"/>
  <c r="BF58" i="12"/>
  <c r="BF57" i="12"/>
  <c r="BF56" i="12"/>
  <c r="BF55" i="12"/>
  <c r="BF54" i="12"/>
  <c r="BF53" i="12"/>
  <c r="BF52" i="12"/>
  <c r="BF51" i="12"/>
  <c r="BF50" i="12"/>
  <c r="BF49" i="12"/>
  <c r="BF48" i="12"/>
  <c r="BF47" i="12"/>
  <c r="BF46" i="12"/>
  <c r="BF45" i="12"/>
  <c r="BF44" i="12"/>
  <c r="BF43" i="12"/>
  <c r="BF42" i="12"/>
  <c r="BF41" i="12"/>
  <c r="BF40" i="12"/>
  <c r="BF39" i="12"/>
  <c r="BF38" i="12"/>
  <c r="BF37" i="12"/>
  <c r="BF36" i="12"/>
  <c r="BF35" i="12"/>
  <c r="BF34" i="12"/>
  <c r="BF33" i="12"/>
  <c r="BF32" i="12"/>
  <c r="BF31" i="12"/>
  <c r="BF30" i="12"/>
  <c r="BF29" i="12"/>
  <c r="BF28" i="12"/>
  <c r="BF27" i="12"/>
  <c r="BF26" i="12"/>
  <c r="BF25" i="12"/>
  <c r="BD74" i="12"/>
  <c r="CL74" i="12" s="1"/>
  <c r="BD73" i="12"/>
  <c r="CL73" i="12" s="1"/>
  <c r="BD72" i="12"/>
  <c r="CL72" i="12" s="1"/>
  <c r="BD71" i="12"/>
  <c r="CL71" i="12" s="1"/>
  <c r="BD70" i="12"/>
  <c r="CL70" i="12" s="1"/>
  <c r="BD69" i="12"/>
  <c r="CL69" i="12" s="1"/>
  <c r="BD68" i="12"/>
  <c r="CL68" i="12" s="1"/>
  <c r="BD67" i="12"/>
  <c r="CL67" i="12" s="1"/>
  <c r="BD66" i="12"/>
  <c r="CL66" i="12" s="1"/>
  <c r="BD65" i="12"/>
  <c r="CL65" i="12" s="1"/>
  <c r="BD64" i="12"/>
  <c r="CL64" i="12" s="1"/>
  <c r="BD63" i="12"/>
  <c r="CL63" i="12" s="1"/>
  <c r="BD62" i="12"/>
  <c r="CL62" i="12" s="1"/>
  <c r="BD61" i="12"/>
  <c r="CL61" i="12" s="1"/>
  <c r="BD60" i="12"/>
  <c r="CL60" i="12" s="1"/>
  <c r="BD59" i="12"/>
  <c r="CL59" i="12" s="1"/>
  <c r="BD58" i="12"/>
  <c r="CL58" i="12" s="1"/>
  <c r="BD57" i="12"/>
  <c r="CL57" i="12" s="1"/>
  <c r="BD56" i="12"/>
  <c r="CL56" i="12" s="1"/>
  <c r="BD55" i="12"/>
  <c r="CL55" i="12" s="1"/>
  <c r="BD54" i="12"/>
  <c r="CL54" i="12" s="1"/>
  <c r="BD53" i="12"/>
  <c r="CL53" i="12" s="1"/>
  <c r="BD52" i="12"/>
  <c r="CL52" i="12" s="1"/>
  <c r="BD51" i="12"/>
  <c r="CL51" i="12" s="1"/>
  <c r="BD50" i="12"/>
  <c r="CL50" i="12" s="1"/>
  <c r="BD49" i="12"/>
  <c r="CL49" i="12" s="1"/>
  <c r="BD48" i="12"/>
  <c r="CL48" i="12" s="1"/>
  <c r="BD47" i="12"/>
  <c r="CL47" i="12" s="1"/>
  <c r="BD46" i="12"/>
  <c r="CL46" i="12" s="1"/>
  <c r="BD45" i="12"/>
  <c r="CL45" i="12" s="1"/>
  <c r="BD44" i="12"/>
  <c r="CL44" i="12" s="1"/>
  <c r="BD43" i="12"/>
  <c r="CL43" i="12" s="1"/>
  <c r="BD42" i="12"/>
  <c r="CL42" i="12" s="1"/>
  <c r="BD41" i="12"/>
  <c r="CL41" i="12" s="1"/>
  <c r="BD40" i="12"/>
  <c r="CL40" i="12" s="1"/>
  <c r="BD39" i="12"/>
  <c r="CL39" i="12" s="1"/>
  <c r="BD38" i="12"/>
  <c r="CL38" i="12" s="1"/>
  <c r="BD37" i="12"/>
  <c r="CL37" i="12" s="1"/>
  <c r="BD36" i="12"/>
  <c r="CL36" i="12" s="1"/>
  <c r="BD35" i="12"/>
  <c r="CL35" i="12" s="1"/>
  <c r="BD34" i="12"/>
  <c r="CL34" i="12" s="1"/>
  <c r="BD33" i="12"/>
  <c r="CL33" i="12" s="1"/>
  <c r="BD32" i="12"/>
  <c r="CL32" i="12" s="1"/>
  <c r="BD31" i="12"/>
  <c r="CL31" i="12" s="1"/>
  <c r="BD30" i="12"/>
  <c r="CL30" i="12" s="1"/>
  <c r="BD29" i="12"/>
  <c r="CL29" i="12" s="1"/>
  <c r="BD28" i="12"/>
  <c r="CL28" i="12" s="1"/>
  <c r="BD27" i="12"/>
  <c r="CL27" i="12" s="1"/>
  <c r="BD26" i="12"/>
  <c r="CL26" i="12" s="1"/>
  <c r="BD25" i="12"/>
  <c r="CL25" i="12" s="1"/>
  <c r="F17" i="12"/>
  <c r="BN74" i="12"/>
  <c r="BN73" i="12"/>
  <c r="BN72" i="12"/>
  <c r="BN71" i="12"/>
  <c r="BN70" i="12"/>
  <c r="BN69" i="12"/>
  <c r="BN68" i="12"/>
  <c r="BN67" i="12"/>
  <c r="BN66" i="12"/>
  <c r="BN65" i="12"/>
  <c r="BN64" i="12"/>
  <c r="BN63" i="12"/>
  <c r="BN62" i="12"/>
  <c r="BN61" i="12"/>
  <c r="BN60" i="12"/>
  <c r="BN59" i="12"/>
  <c r="BN58" i="12"/>
  <c r="BN57" i="12"/>
  <c r="BN56" i="12"/>
  <c r="BN55" i="12"/>
  <c r="BN54" i="12"/>
  <c r="BN53" i="12"/>
  <c r="BN52" i="12"/>
  <c r="BN51" i="12"/>
  <c r="BN50" i="12"/>
  <c r="BN49" i="12"/>
  <c r="BN48" i="12"/>
  <c r="BN47" i="12"/>
  <c r="BN46" i="12"/>
  <c r="BN45" i="12"/>
  <c r="BN44" i="12"/>
  <c r="BN43" i="12"/>
  <c r="BN42" i="12"/>
  <c r="BN41" i="12"/>
  <c r="BN40" i="12"/>
  <c r="BN39" i="12"/>
  <c r="BN38" i="12"/>
  <c r="BN37" i="12"/>
  <c r="BN36" i="12"/>
  <c r="BN35" i="12"/>
  <c r="BN34" i="12"/>
  <c r="BN33" i="12"/>
  <c r="BN32" i="12"/>
  <c r="BN31" i="12"/>
  <c r="BN30" i="12"/>
  <c r="BN29" i="12"/>
  <c r="BN28" i="12"/>
  <c r="BN27" i="12"/>
  <c r="BN26" i="12"/>
  <c r="BN25" i="12"/>
  <c r="F18" i="12"/>
  <c r="BZ74" i="12"/>
  <c r="BZ73" i="12"/>
  <c r="BZ72" i="12"/>
  <c r="BZ71" i="12"/>
  <c r="BZ70" i="12"/>
  <c r="BZ69" i="12"/>
  <c r="BZ68" i="12"/>
  <c r="BZ67" i="12"/>
  <c r="BZ66" i="12"/>
  <c r="BZ65" i="12"/>
  <c r="BZ64" i="12"/>
  <c r="BZ63" i="12"/>
  <c r="BZ62" i="12"/>
  <c r="BZ61" i="12"/>
  <c r="BZ60" i="12"/>
  <c r="BZ59" i="12"/>
  <c r="BZ58" i="12"/>
  <c r="BZ57" i="12"/>
  <c r="BZ56" i="12"/>
  <c r="BZ55" i="12"/>
  <c r="BZ54" i="12"/>
  <c r="BZ53" i="12"/>
  <c r="BZ52" i="12"/>
  <c r="BZ51" i="12"/>
  <c r="BZ50" i="12"/>
  <c r="BZ49" i="12"/>
  <c r="BZ48" i="12"/>
  <c r="BZ47" i="12"/>
  <c r="BZ46" i="12"/>
  <c r="BZ45" i="12"/>
  <c r="BZ44" i="12"/>
  <c r="BZ43" i="12"/>
  <c r="BZ42" i="12"/>
  <c r="BZ41" i="12"/>
  <c r="BZ40" i="12"/>
  <c r="BZ39" i="12"/>
  <c r="BZ38" i="12"/>
  <c r="BZ37" i="12"/>
  <c r="BZ36" i="12"/>
  <c r="BZ35" i="12"/>
  <c r="BZ34" i="12"/>
  <c r="BZ33" i="12"/>
  <c r="BZ32" i="12"/>
  <c r="BZ31" i="12"/>
  <c r="BZ30" i="12"/>
  <c r="BZ29" i="12"/>
  <c r="BZ28" i="12"/>
  <c r="BZ27" i="12"/>
  <c r="BZ26" i="12"/>
  <c r="BZ25" i="12"/>
  <c r="F19" i="12"/>
  <c r="C25" i="12"/>
  <c r="G25" i="12"/>
  <c r="K25" i="12"/>
  <c r="P25" i="12"/>
  <c r="W25" i="12"/>
  <c r="AF25" i="12"/>
  <c r="AO25" i="12"/>
  <c r="AQ25" i="12"/>
  <c r="AT25" i="12"/>
  <c r="AV25" i="12"/>
  <c r="BL25" i="12"/>
  <c r="CN25" i="12" s="1"/>
  <c r="BX25" i="12"/>
  <c r="CQ25" i="12" s="1"/>
  <c r="C26" i="12"/>
  <c r="G26" i="12"/>
  <c r="K26" i="12"/>
  <c r="P26" i="12"/>
  <c r="W26" i="12"/>
  <c r="AF26" i="12"/>
  <c r="AO26" i="12"/>
  <c r="AQ26" i="12"/>
  <c r="AT26" i="12"/>
  <c r="AV26" i="12"/>
  <c r="BL26" i="12"/>
  <c r="CN26" i="12" s="1"/>
  <c r="BX26" i="12"/>
  <c r="CQ26" i="12" s="1"/>
  <c r="C27" i="12"/>
  <c r="G27" i="12"/>
  <c r="K27" i="12"/>
  <c r="P27" i="12"/>
  <c r="W27" i="12"/>
  <c r="AF27" i="12"/>
  <c r="AO27" i="12"/>
  <c r="AQ27" i="12"/>
  <c r="AT27" i="12"/>
  <c r="AV27" i="12"/>
  <c r="BL27" i="12"/>
  <c r="CN27" i="12" s="1"/>
  <c r="BX27" i="12"/>
  <c r="CQ27" i="12" s="1"/>
  <c r="C28" i="12"/>
  <c r="G28" i="12"/>
  <c r="K28" i="12"/>
  <c r="P28" i="12"/>
  <c r="W28" i="12"/>
  <c r="AF28" i="12"/>
  <c r="AO28" i="12"/>
  <c r="AQ28" i="12"/>
  <c r="AT28" i="12"/>
  <c r="AV28" i="12"/>
  <c r="BL28" i="12"/>
  <c r="CN28" i="12" s="1"/>
  <c r="BX28" i="12"/>
  <c r="CQ28" i="12" s="1"/>
  <c r="C29" i="12"/>
  <c r="G29" i="12"/>
  <c r="K29" i="12"/>
  <c r="P29" i="12"/>
  <c r="W29" i="12"/>
  <c r="AF29" i="12"/>
  <c r="AO29" i="12"/>
  <c r="AQ29" i="12"/>
  <c r="AT29" i="12"/>
  <c r="AV29" i="12"/>
  <c r="BL29" i="12"/>
  <c r="CN29" i="12" s="1"/>
  <c r="BX29" i="12"/>
  <c r="CQ29" i="12" s="1"/>
  <c r="C30" i="12"/>
  <c r="G30" i="12"/>
  <c r="K30" i="12"/>
  <c r="P30" i="12"/>
  <c r="W30" i="12"/>
  <c r="AF30" i="12"/>
  <c r="AO30" i="12"/>
  <c r="AQ30" i="12"/>
  <c r="AT30" i="12"/>
  <c r="AV30" i="12"/>
  <c r="BL30" i="12"/>
  <c r="CN30" i="12" s="1"/>
  <c r="BX30" i="12"/>
  <c r="CQ30" i="12" s="1"/>
  <c r="C31" i="12"/>
  <c r="G31" i="12"/>
  <c r="K31" i="12"/>
  <c r="P31" i="12"/>
  <c r="W31" i="12"/>
  <c r="AF31" i="12"/>
  <c r="AO31" i="12"/>
  <c r="AQ31" i="12"/>
  <c r="AT31" i="12"/>
  <c r="AV31" i="12"/>
  <c r="BL31" i="12"/>
  <c r="CN31" i="12" s="1"/>
  <c r="BX31" i="12"/>
  <c r="CQ31" i="12" s="1"/>
  <c r="C32" i="12"/>
  <c r="G32" i="12"/>
  <c r="K32" i="12"/>
  <c r="P32" i="12"/>
  <c r="W32" i="12"/>
  <c r="AF32" i="12"/>
  <c r="AO32" i="12"/>
  <c r="AQ32" i="12"/>
  <c r="AT32" i="12"/>
  <c r="AV32" i="12"/>
  <c r="BL32" i="12"/>
  <c r="CN32" i="12" s="1"/>
  <c r="BX32" i="12"/>
  <c r="CQ32" i="12" s="1"/>
  <c r="C33" i="12"/>
  <c r="G33" i="12"/>
  <c r="K33" i="12"/>
  <c r="P33" i="12"/>
  <c r="W33" i="12"/>
  <c r="AF33" i="12"/>
  <c r="AO33" i="12"/>
  <c r="AQ33" i="12"/>
  <c r="AT33" i="12"/>
  <c r="AV33" i="12"/>
  <c r="BL33" i="12"/>
  <c r="CN33" i="12" s="1"/>
  <c r="BX33" i="12"/>
  <c r="CQ33" i="12" s="1"/>
  <c r="C34" i="12"/>
  <c r="G34" i="12"/>
  <c r="K34" i="12"/>
  <c r="P34" i="12"/>
  <c r="W34" i="12"/>
  <c r="AF34" i="12"/>
  <c r="AO34" i="12"/>
  <c r="AQ34" i="12"/>
  <c r="AT34" i="12"/>
  <c r="AV34" i="12"/>
  <c r="BL34" i="12"/>
  <c r="CN34" i="12" s="1"/>
  <c r="BX34" i="12"/>
  <c r="CQ34" i="12" s="1"/>
  <c r="C35" i="12"/>
  <c r="G35" i="12"/>
  <c r="K35" i="12"/>
  <c r="P35" i="12"/>
  <c r="W35" i="12"/>
  <c r="AF35" i="12"/>
  <c r="AO35" i="12"/>
  <c r="AQ35" i="12"/>
  <c r="AT35" i="12"/>
  <c r="AV35" i="12"/>
  <c r="BL35" i="12"/>
  <c r="CN35" i="12" s="1"/>
  <c r="BX35" i="12"/>
  <c r="CQ35" i="12" s="1"/>
  <c r="C36" i="12"/>
  <c r="G36" i="12"/>
  <c r="K36" i="12"/>
  <c r="P36" i="12"/>
  <c r="W36" i="12"/>
  <c r="AF36" i="12"/>
  <c r="AO36" i="12"/>
  <c r="AQ36" i="12"/>
  <c r="AT36" i="12"/>
  <c r="AV36" i="12"/>
  <c r="BL36" i="12"/>
  <c r="CN36" i="12" s="1"/>
  <c r="BX36" i="12"/>
  <c r="CQ36" i="12" s="1"/>
  <c r="C37" i="12"/>
  <c r="G37" i="12"/>
  <c r="K37" i="12"/>
  <c r="P37" i="12"/>
  <c r="W37" i="12"/>
  <c r="AF37" i="12"/>
  <c r="AO37" i="12"/>
  <c r="AQ37" i="12"/>
  <c r="AT37" i="12"/>
  <c r="AV37" i="12"/>
  <c r="BL37" i="12"/>
  <c r="CN37" i="12" s="1"/>
  <c r="BX37" i="12"/>
  <c r="CQ37" i="12" s="1"/>
  <c r="C38" i="12"/>
  <c r="G38" i="12"/>
  <c r="K38" i="12"/>
  <c r="P38" i="12"/>
  <c r="W38" i="12"/>
  <c r="AF38" i="12"/>
  <c r="AO38" i="12"/>
  <c r="AQ38" i="12"/>
  <c r="AT38" i="12"/>
  <c r="AV38" i="12"/>
  <c r="BL38" i="12"/>
  <c r="CN38" i="12" s="1"/>
  <c r="BX38" i="12"/>
  <c r="CQ38" i="12" s="1"/>
  <c r="C39" i="12"/>
  <c r="G39" i="12"/>
  <c r="K39" i="12"/>
  <c r="P39" i="12"/>
  <c r="W39" i="12"/>
  <c r="AF39" i="12"/>
  <c r="AO39" i="12"/>
  <c r="AQ39" i="12"/>
  <c r="AT39" i="12"/>
  <c r="AV39" i="12"/>
  <c r="BL39" i="12"/>
  <c r="CN39" i="12" s="1"/>
  <c r="BX39" i="12"/>
  <c r="CQ39" i="12" s="1"/>
  <c r="C40" i="12"/>
  <c r="G40" i="12"/>
  <c r="K40" i="12"/>
  <c r="P40" i="12"/>
  <c r="W40" i="12"/>
  <c r="AF40" i="12"/>
  <c r="AO40" i="12"/>
  <c r="AQ40" i="12"/>
  <c r="AT40" i="12"/>
  <c r="AV40" i="12"/>
  <c r="BL40" i="12"/>
  <c r="CN40" i="12" s="1"/>
  <c r="BX40" i="12"/>
  <c r="CQ40" i="12" s="1"/>
  <c r="C41" i="12"/>
  <c r="G41" i="12"/>
  <c r="K41" i="12"/>
  <c r="P41" i="12"/>
  <c r="W41" i="12"/>
  <c r="AF41" i="12"/>
  <c r="AO41" i="12"/>
  <c r="AQ41" i="12"/>
  <c r="AT41" i="12"/>
  <c r="AV41" i="12"/>
  <c r="BL41" i="12"/>
  <c r="CN41" i="12" s="1"/>
  <c r="BX41" i="12"/>
  <c r="CQ41" i="12" s="1"/>
  <c r="C42" i="12"/>
  <c r="G42" i="12"/>
  <c r="K42" i="12"/>
  <c r="P42" i="12"/>
  <c r="W42" i="12"/>
  <c r="AF42" i="12"/>
  <c r="AO42" i="12"/>
  <c r="AQ42" i="12"/>
  <c r="AT42" i="12"/>
  <c r="AV42" i="12"/>
  <c r="BL42" i="12"/>
  <c r="CN42" i="12" s="1"/>
  <c r="BX42" i="12"/>
  <c r="CQ42" i="12" s="1"/>
  <c r="C43" i="12"/>
  <c r="G43" i="12"/>
  <c r="K43" i="12"/>
  <c r="P43" i="12"/>
  <c r="W43" i="12"/>
  <c r="AF43" i="12"/>
  <c r="AO43" i="12"/>
  <c r="AQ43" i="12"/>
  <c r="AT43" i="12"/>
  <c r="AV43" i="12"/>
  <c r="BL43" i="12"/>
  <c r="CN43" i="12" s="1"/>
  <c r="BX43" i="12"/>
  <c r="CQ43" i="12" s="1"/>
  <c r="C44" i="12"/>
  <c r="G44" i="12"/>
  <c r="K44" i="12"/>
  <c r="P44" i="12"/>
  <c r="W44" i="12"/>
  <c r="AF44" i="12"/>
  <c r="AO44" i="12"/>
  <c r="AQ44" i="12"/>
  <c r="AT44" i="12"/>
  <c r="AV44" i="12"/>
  <c r="BL44" i="12"/>
  <c r="CN44" i="12" s="1"/>
  <c r="BX44" i="12"/>
  <c r="CQ44" i="12" s="1"/>
  <c r="C45" i="12"/>
  <c r="G45" i="12"/>
  <c r="K45" i="12"/>
  <c r="P45" i="12"/>
  <c r="W45" i="12"/>
  <c r="AF45" i="12"/>
  <c r="AO45" i="12"/>
  <c r="AQ45" i="12"/>
  <c r="AT45" i="12"/>
  <c r="AV45" i="12"/>
  <c r="BL45" i="12"/>
  <c r="CN45" i="12" s="1"/>
  <c r="BX45" i="12"/>
  <c r="CQ45" i="12" s="1"/>
  <c r="C46" i="12"/>
  <c r="G46" i="12"/>
  <c r="K46" i="12"/>
  <c r="P46" i="12"/>
  <c r="W46" i="12"/>
  <c r="AF46" i="12"/>
  <c r="AO46" i="12"/>
  <c r="AQ46" i="12"/>
  <c r="AT46" i="12"/>
  <c r="AV46" i="12"/>
  <c r="BL46" i="12"/>
  <c r="CN46" i="12" s="1"/>
  <c r="BX46" i="12"/>
  <c r="CQ46" i="12" s="1"/>
  <c r="C47" i="12"/>
  <c r="G47" i="12"/>
  <c r="K47" i="12"/>
  <c r="P47" i="12"/>
  <c r="W47" i="12"/>
  <c r="AF47" i="12"/>
  <c r="AO47" i="12"/>
  <c r="AQ47" i="12"/>
  <c r="AT47" i="12"/>
  <c r="AV47" i="12"/>
  <c r="BL47" i="12"/>
  <c r="CN47" i="12" s="1"/>
  <c r="BX47" i="12"/>
  <c r="CQ47" i="12" s="1"/>
  <c r="C48" i="12"/>
  <c r="G48" i="12"/>
  <c r="K48" i="12"/>
  <c r="P48" i="12"/>
  <c r="W48" i="12"/>
  <c r="AF48" i="12"/>
  <c r="AO48" i="12"/>
  <c r="AQ48" i="12"/>
  <c r="AT48" i="12"/>
  <c r="AV48" i="12"/>
  <c r="BL48" i="12"/>
  <c r="CN48" i="12" s="1"/>
  <c r="BX48" i="12"/>
  <c r="CQ48" i="12" s="1"/>
  <c r="C49" i="12"/>
  <c r="G49" i="12"/>
  <c r="K49" i="12"/>
  <c r="P49" i="12"/>
  <c r="W49" i="12"/>
  <c r="AF49" i="12"/>
  <c r="AO49" i="12"/>
  <c r="AQ49" i="12"/>
  <c r="AT49" i="12"/>
  <c r="AV49" i="12"/>
  <c r="BL49" i="12"/>
  <c r="CN49" i="12" s="1"/>
  <c r="BX49" i="12"/>
  <c r="CQ49" i="12" s="1"/>
  <c r="C50" i="12"/>
  <c r="G50" i="12"/>
  <c r="K50" i="12"/>
  <c r="P50" i="12"/>
  <c r="W50" i="12"/>
  <c r="AF50" i="12"/>
  <c r="AO50" i="12"/>
  <c r="AQ50" i="12"/>
  <c r="AT50" i="12"/>
  <c r="AV50" i="12"/>
  <c r="BL50" i="12"/>
  <c r="CN50" i="12" s="1"/>
  <c r="BX50" i="12"/>
  <c r="CQ50" i="12" s="1"/>
  <c r="C51" i="12"/>
  <c r="G51" i="12"/>
  <c r="K51" i="12"/>
  <c r="P51" i="12"/>
  <c r="W51" i="12"/>
  <c r="AF51" i="12"/>
  <c r="AO51" i="12"/>
  <c r="AQ51" i="12"/>
  <c r="AT51" i="12"/>
  <c r="AV51" i="12"/>
  <c r="BL51" i="12"/>
  <c r="CN51" i="12" s="1"/>
  <c r="BX51" i="12"/>
  <c r="CQ51" i="12" s="1"/>
  <c r="C52" i="12"/>
  <c r="G52" i="12"/>
  <c r="K52" i="12"/>
  <c r="P52" i="12"/>
  <c r="W52" i="12"/>
  <c r="AF52" i="12"/>
  <c r="AO52" i="12"/>
  <c r="AQ52" i="12"/>
  <c r="AT52" i="12"/>
  <c r="AV52" i="12"/>
  <c r="BL52" i="12"/>
  <c r="CN52" i="12" s="1"/>
  <c r="BX52" i="12"/>
  <c r="CQ52" i="12" s="1"/>
  <c r="C53" i="12"/>
  <c r="G53" i="12"/>
  <c r="K53" i="12"/>
  <c r="P53" i="12"/>
  <c r="W53" i="12"/>
  <c r="AF53" i="12"/>
  <c r="AO53" i="12"/>
  <c r="AQ53" i="12"/>
  <c r="AT53" i="12"/>
  <c r="AV53" i="12"/>
  <c r="BL53" i="12"/>
  <c r="CN53" i="12" s="1"/>
  <c r="BX53" i="12"/>
  <c r="CQ53" i="12" s="1"/>
  <c r="C54" i="12"/>
  <c r="G54" i="12"/>
  <c r="K54" i="12"/>
  <c r="P54" i="12"/>
  <c r="W54" i="12"/>
  <c r="AF54" i="12"/>
  <c r="AO54" i="12"/>
  <c r="AQ54" i="12"/>
  <c r="AT54" i="12"/>
  <c r="AV54" i="12"/>
  <c r="BL54" i="12"/>
  <c r="CN54" i="12" s="1"/>
  <c r="BX54" i="12"/>
  <c r="CQ54" i="12" s="1"/>
  <c r="C55" i="12"/>
  <c r="G55" i="12"/>
  <c r="K55" i="12"/>
  <c r="P55" i="12"/>
  <c r="W55" i="12"/>
  <c r="AF55" i="12"/>
  <c r="AO55" i="12"/>
  <c r="AQ55" i="12"/>
  <c r="AT55" i="12"/>
  <c r="AV55" i="12"/>
  <c r="BL55" i="12"/>
  <c r="CN55" i="12" s="1"/>
  <c r="BX55" i="12"/>
  <c r="CQ55" i="12" s="1"/>
  <c r="C56" i="12"/>
  <c r="G56" i="12"/>
  <c r="K56" i="12"/>
  <c r="P56" i="12"/>
  <c r="W56" i="12"/>
  <c r="AF56" i="12"/>
  <c r="AO56" i="12"/>
  <c r="AQ56" i="12"/>
  <c r="AT56" i="12"/>
  <c r="AV56" i="12"/>
  <c r="BL56" i="12"/>
  <c r="CN56" i="12" s="1"/>
  <c r="BX56" i="12"/>
  <c r="CQ56" i="12" s="1"/>
  <c r="C57" i="12"/>
  <c r="G57" i="12"/>
  <c r="K57" i="12"/>
  <c r="P57" i="12"/>
  <c r="W57" i="12"/>
  <c r="AF57" i="12"/>
  <c r="AO57" i="12"/>
  <c r="AQ57" i="12"/>
  <c r="AT57" i="12"/>
  <c r="AV57" i="12"/>
  <c r="BL57" i="12"/>
  <c r="CN57" i="12" s="1"/>
  <c r="BX57" i="12"/>
  <c r="CQ57" i="12" s="1"/>
  <c r="C58" i="12"/>
  <c r="G58" i="12"/>
  <c r="K58" i="12"/>
  <c r="P58" i="12"/>
  <c r="W58" i="12"/>
  <c r="AF58" i="12"/>
  <c r="AO58" i="12"/>
  <c r="AQ58" i="12"/>
  <c r="AT58" i="12"/>
  <c r="AV58" i="12"/>
  <c r="BL58" i="12"/>
  <c r="CN58" i="12" s="1"/>
  <c r="BX58" i="12"/>
  <c r="CQ58" i="12" s="1"/>
  <c r="C59" i="12"/>
  <c r="G59" i="12"/>
  <c r="K59" i="12"/>
  <c r="P59" i="12"/>
  <c r="W59" i="12"/>
  <c r="AF59" i="12"/>
  <c r="AO59" i="12"/>
  <c r="AQ59" i="12"/>
  <c r="AT59" i="12"/>
  <c r="AV59" i="12"/>
  <c r="BL59" i="12"/>
  <c r="CN59" i="12" s="1"/>
  <c r="BX59" i="12"/>
  <c r="CQ59" i="12" s="1"/>
  <c r="C60" i="12"/>
  <c r="G60" i="12"/>
  <c r="K60" i="12"/>
  <c r="P60" i="12"/>
  <c r="W60" i="12"/>
  <c r="AF60" i="12"/>
  <c r="AO60" i="12"/>
  <c r="AQ60" i="12"/>
  <c r="AT60" i="12"/>
  <c r="AV60" i="12"/>
  <c r="BL60" i="12"/>
  <c r="CN60" i="12" s="1"/>
  <c r="BX60" i="12"/>
  <c r="CQ60" i="12" s="1"/>
  <c r="C61" i="12"/>
  <c r="G61" i="12"/>
  <c r="K61" i="12"/>
  <c r="P61" i="12"/>
  <c r="W61" i="12"/>
  <c r="AF61" i="12"/>
  <c r="AO61" i="12"/>
  <c r="AQ61" i="12"/>
  <c r="AT61" i="12"/>
  <c r="AV61" i="12"/>
  <c r="BL61" i="12"/>
  <c r="CN61" i="12" s="1"/>
  <c r="BX61" i="12"/>
  <c r="CQ61" i="12" s="1"/>
  <c r="C62" i="12"/>
  <c r="G62" i="12"/>
  <c r="K62" i="12"/>
  <c r="P62" i="12"/>
  <c r="W62" i="12"/>
  <c r="AF62" i="12"/>
  <c r="AO62" i="12"/>
  <c r="AQ62" i="12"/>
  <c r="AT62" i="12"/>
  <c r="AV62" i="12"/>
  <c r="BL62" i="12"/>
  <c r="CN62" i="12" s="1"/>
  <c r="BX62" i="12"/>
  <c r="CQ62" i="12" s="1"/>
  <c r="C63" i="12"/>
  <c r="G63" i="12"/>
  <c r="K63" i="12"/>
  <c r="P63" i="12"/>
  <c r="W63" i="12"/>
  <c r="AF63" i="12"/>
  <c r="AO63" i="12"/>
  <c r="AQ63" i="12"/>
  <c r="AT63" i="12"/>
  <c r="AV63" i="12"/>
  <c r="BL63" i="12"/>
  <c r="CN63" i="12" s="1"/>
  <c r="BX63" i="12"/>
  <c r="CQ63" i="12" s="1"/>
  <c r="C64" i="12"/>
  <c r="G64" i="12"/>
  <c r="K64" i="12"/>
  <c r="P64" i="12"/>
  <c r="W64" i="12"/>
  <c r="AF64" i="12"/>
  <c r="AO64" i="12"/>
  <c r="AQ64" i="12"/>
  <c r="AT64" i="12"/>
  <c r="AV64" i="12"/>
  <c r="BL64" i="12"/>
  <c r="CN64" i="12" s="1"/>
  <c r="BX64" i="12"/>
  <c r="CQ64" i="12" s="1"/>
  <c r="C65" i="12"/>
  <c r="G65" i="12"/>
  <c r="K65" i="12"/>
  <c r="P65" i="12"/>
  <c r="W65" i="12"/>
  <c r="AF65" i="12"/>
  <c r="AO65" i="12"/>
  <c r="AQ65" i="12"/>
  <c r="AT65" i="12"/>
  <c r="AV65" i="12"/>
  <c r="BL65" i="12"/>
  <c r="CN65" i="12" s="1"/>
  <c r="BX65" i="12"/>
  <c r="CQ65" i="12" s="1"/>
  <c r="C66" i="12"/>
  <c r="G66" i="12"/>
  <c r="K66" i="12"/>
  <c r="P66" i="12"/>
  <c r="W66" i="12"/>
  <c r="AF66" i="12"/>
  <c r="AO66" i="12"/>
  <c r="AQ66" i="12"/>
  <c r="AT66" i="12"/>
  <c r="AV66" i="12"/>
  <c r="BL66" i="12"/>
  <c r="CN66" i="12" s="1"/>
  <c r="BX66" i="12"/>
  <c r="CQ66" i="12" s="1"/>
  <c r="C67" i="12"/>
  <c r="G67" i="12"/>
  <c r="K67" i="12"/>
  <c r="P67" i="12"/>
  <c r="W67" i="12"/>
  <c r="AF67" i="12"/>
  <c r="AO67" i="12"/>
  <c r="AQ67" i="12"/>
  <c r="AT67" i="12"/>
  <c r="AV67" i="12"/>
  <c r="BL67" i="12"/>
  <c r="CN67" i="12" s="1"/>
  <c r="BX67" i="12"/>
  <c r="CQ67" i="12" s="1"/>
  <c r="C68" i="12"/>
  <c r="G68" i="12"/>
  <c r="K68" i="12"/>
  <c r="P68" i="12"/>
  <c r="W68" i="12"/>
  <c r="AF68" i="12"/>
  <c r="AO68" i="12"/>
  <c r="AQ68" i="12"/>
  <c r="AT68" i="12"/>
  <c r="AV68" i="12"/>
  <c r="BL68" i="12"/>
  <c r="CN68" i="12" s="1"/>
  <c r="BX68" i="12"/>
  <c r="CQ68" i="12" s="1"/>
  <c r="C69" i="12"/>
  <c r="G69" i="12"/>
  <c r="K69" i="12"/>
  <c r="P69" i="12"/>
  <c r="W69" i="12"/>
  <c r="AF69" i="12"/>
  <c r="AO69" i="12"/>
  <c r="AQ69" i="12"/>
  <c r="AT69" i="12"/>
  <c r="AV69" i="12"/>
  <c r="BL69" i="12"/>
  <c r="CN69" i="12" s="1"/>
  <c r="BX69" i="12"/>
  <c r="CQ69" i="12" s="1"/>
  <c r="C70" i="12"/>
  <c r="G70" i="12"/>
  <c r="K70" i="12"/>
  <c r="P70" i="12"/>
  <c r="W70" i="12"/>
  <c r="AF70" i="12"/>
  <c r="AO70" i="12"/>
  <c r="AQ70" i="12"/>
  <c r="AT70" i="12"/>
  <c r="AV70" i="12"/>
  <c r="BL70" i="12"/>
  <c r="CN70" i="12" s="1"/>
  <c r="BX70" i="12"/>
  <c r="CQ70" i="12" s="1"/>
  <c r="C71" i="12"/>
  <c r="G71" i="12"/>
  <c r="K71" i="12"/>
  <c r="P71" i="12"/>
  <c r="W71" i="12"/>
  <c r="AF71" i="12"/>
  <c r="AO71" i="12"/>
  <c r="AQ71" i="12"/>
  <c r="AT71" i="12"/>
  <c r="AV71" i="12"/>
  <c r="BL71" i="12"/>
  <c r="CN71" i="12" s="1"/>
  <c r="BX71" i="12"/>
  <c r="CQ71" i="12" s="1"/>
  <c r="C72" i="12"/>
  <c r="G72" i="12"/>
  <c r="K72" i="12"/>
  <c r="P72" i="12"/>
  <c r="W72" i="12"/>
  <c r="AF72" i="12"/>
  <c r="AO72" i="12"/>
  <c r="AQ72" i="12"/>
  <c r="AT72" i="12"/>
  <c r="AV72" i="12"/>
  <c r="BL72" i="12"/>
  <c r="CN72" i="12" s="1"/>
  <c r="BX72" i="12"/>
  <c r="CQ72" i="12" s="1"/>
  <c r="C73" i="12"/>
  <c r="G73" i="12"/>
  <c r="K73" i="12"/>
  <c r="P73" i="12"/>
  <c r="W73" i="12"/>
  <c r="AF73" i="12"/>
  <c r="AO73" i="12"/>
  <c r="AQ73" i="12"/>
  <c r="AT73" i="12"/>
  <c r="AV73" i="12"/>
  <c r="BL73" i="12"/>
  <c r="CN73" i="12" s="1"/>
  <c r="BX73" i="12"/>
  <c r="CQ73" i="12" s="1"/>
  <c r="C74" i="12"/>
  <c r="G74" i="12"/>
  <c r="K74" i="12"/>
  <c r="P74" i="12"/>
  <c r="W74" i="12"/>
  <c r="AF74" i="12"/>
  <c r="AO74" i="12"/>
  <c r="AQ74" i="12"/>
  <c r="AT74" i="12"/>
  <c r="AV74" i="12"/>
  <c r="BL74" i="12"/>
  <c r="CN74" i="12" s="1"/>
  <c r="BX74" i="12"/>
  <c r="CQ74" i="12" s="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46" i="11"/>
  <c r="BF45" i="11"/>
  <c r="BF44" i="11"/>
  <c r="BF43" i="11"/>
  <c r="BF42" i="11"/>
  <c r="BF41" i="11"/>
  <c r="BF40" i="11"/>
  <c r="BF39" i="11"/>
  <c r="BF38" i="11"/>
  <c r="BF37" i="11"/>
  <c r="BF36" i="11"/>
  <c r="BF35" i="11"/>
  <c r="BF34" i="11"/>
  <c r="BF33" i="11"/>
  <c r="BF32" i="11"/>
  <c r="BF31" i="11"/>
  <c r="BF30" i="11"/>
  <c r="BF29" i="11"/>
  <c r="BF28" i="11"/>
  <c r="BF27" i="11"/>
  <c r="BF26" i="11"/>
  <c r="BF25" i="11"/>
  <c r="C25" i="11"/>
  <c r="G25" i="11"/>
  <c r="K25" i="11"/>
  <c r="P25" i="11"/>
  <c r="W25" i="11"/>
  <c r="AF25" i="11"/>
  <c r="AO25" i="11"/>
  <c r="AQ25" i="11"/>
  <c r="AT25" i="11"/>
  <c r="AV25" i="11"/>
  <c r="BL25" i="11"/>
  <c r="C26" i="11"/>
  <c r="G26" i="11"/>
  <c r="K26" i="11"/>
  <c r="P26" i="11"/>
  <c r="W26" i="11"/>
  <c r="AF26" i="11"/>
  <c r="AO26" i="11"/>
  <c r="AQ26" i="11"/>
  <c r="AT26" i="11"/>
  <c r="AV26" i="11"/>
  <c r="BL26" i="11"/>
  <c r="C27" i="11"/>
  <c r="G27" i="11"/>
  <c r="K27" i="11"/>
  <c r="P27" i="11"/>
  <c r="W27" i="11"/>
  <c r="AF27" i="11"/>
  <c r="AO27" i="11"/>
  <c r="AQ27" i="11"/>
  <c r="AT27" i="11"/>
  <c r="AV27" i="11"/>
  <c r="BL27" i="11"/>
  <c r="C28" i="11"/>
  <c r="G28" i="11"/>
  <c r="K28" i="11"/>
  <c r="P28" i="11"/>
  <c r="W28" i="11"/>
  <c r="AF28" i="11"/>
  <c r="AO28" i="11"/>
  <c r="AQ28" i="11"/>
  <c r="AT28" i="11"/>
  <c r="AV28" i="11"/>
  <c r="BL28" i="11"/>
  <c r="C29" i="11"/>
  <c r="G29" i="11"/>
  <c r="K29" i="11"/>
  <c r="P29" i="11"/>
  <c r="W29" i="11"/>
  <c r="AF29" i="11"/>
  <c r="AO29" i="11"/>
  <c r="AQ29" i="11"/>
  <c r="AT29" i="11"/>
  <c r="AV29" i="11"/>
  <c r="BL29" i="11"/>
  <c r="C30" i="11"/>
  <c r="G30" i="11"/>
  <c r="K30" i="11"/>
  <c r="P30" i="11"/>
  <c r="W30" i="11"/>
  <c r="AF30" i="11"/>
  <c r="AO30" i="11"/>
  <c r="AQ30" i="11"/>
  <c r="AT30" i="11"/>
  <c r="AV30" i="11"/>
  <c r="BL30" i="11"/>
  <c r="C31" i="11"/>
  <c r="G31" i="11"/>
  <c r="K31" i="11"/>
  <c r="P31" i="11"/>
  <c r="W31" i="11"/>
  <c r="AF31" i="11"/>
  <c r="AO31" i="11"/>
  <c r="AQ31" i="11"/>
  <c r="AT31" i="11"/>
  <c r="AV31" i="11"/>
  <c r="BL31" i="11"/>
  <c r="C32" i="11"/>
  <c r="G32" i="11"/>
  <c r="K32" i="11"/>
  <c r="P32" i="11"/>
  <c r="W32" i="11"/>
  <c r="AF32" i="11"/>
  <c r="AO32" i="11"/>
  <c r="AQ32" i="11"/>
  <c r="AT32" i="11"/>
  <c r="AV32" i="11"/>
  <c r="BL32" i="11"/>
  <c r="C33" i="11"/>
  <c r="G33" i="11"/>
  <c r="K33" i="11"/>
  <c r="P33" i="11"/>
  <c r="W33" i="11"/>
  <c r="AF33" i="11"/>
  <c r="AO33" i="11"/>
  <c r="AQ33" i="11"/>
  <c r="AT33" i="11"/>
  <c r="AV33" i="11"/>
  <c r="BL33" i="11"/>
  <c r="C34" i="11"/>
  <c r="G34" i="11"/>
  <c r="K34" i="11"/>
  <c r="P34" i="11"/>
  <c r="W34" i="11"/>
  <c r="AF34" i="11"/>
  <c r="AO34" i="11"/>
  <c r="AQ34" i="11"/>
  <c r="AT34" i="11"/>
  <c r="AV34" i="11"/>
  <c r="BL34" i="11"/>
  <c r="C35" i="11"/>
  <c r="G35" i="11"/>
  <c r="K35" i="11"/>
  <c r="P35" i="11"/>
  <c r="W35" i="11"/>
  <c r="AF35" i="11"/>
  <c r="AO35" i="11"/>
  <c r="AQ35" i="11"/>
  <c r="AT35" i="11"/>
  <c r="AV35" i="11"/>
  <c r="BL35" i="11"/>
  <c r="C36" i="11"/>
  <c r="G36" i="11"/>
  <c r="K36" i="11"/>
  <c r="P36" i="11"/>
  <c r="W36" i="11"/>
  <c r="AF36" i="11"/>
  <c r="AO36" i="11"/>
  <c r="AQ36" i="11"/>
  <c r="AT36" i="11"/>
  <c r="AV36" i="11"/>
  <c r="BL36" i="11"/>
  <c r="C37" i="11"/>
  <c r="G37" i="11"/>
  <c r="K37" i="11"/>
  <c r="P37" i="11"/>
  <c r="W37" i="11"/>
  <c r="AF37" i="11"/>
  <c r="AO37" i="11"/>
  <c r="AQ37" i="11"/>
  <c r="AT37" i="11"/>
  <c r="AV37" i="11"/>
  <c r="BL37" i="11"/>
  <c r="BX37" i="11"/>
  <c r="C38" i="11"/>
  <c r="G38" i="11"/>
  <c r="K38" i="11"/>
  <c r="P38" i="11"/>
  <c r="W38" i="11"/>
  <c r="AF38" i="11"/>
  <c r="AO38" i="11"/>
  <c r="AQ38" i="11"/>
  <c r="AT38" i="11"/>
  <c r="AV38" i="11"/>
  <c r="BL38" i="11"/>
  <c r="BX38" i="11"/>
  <c r="C39" i="11"/>
  <c r="G39" i="11"/>
  <c r="K39" i="11"/>
  <c r="P39" i="11"/>
  <c r="W39" i="11"/>
  <c r="AF39" i="11"/>
  <c r="AO39" i="11"/>
  <c r="AQ39" i="11"/>
  <c r="AT39" i="11"/>
  <c r="AV39" i="11"/>
  <c r="BL39" i="11"/>
  <c r="BX39" i="11"/>
  <c r="C40" i="11"/>
  <c r="G40" i="11"/>
  <c r="K40" i="11"/>
  <c r="P40" i="11"/>
  <c r="W40" i="11"/>
  <c r="AF40" i="11"/>
  <c r="AO40" i="11"/>
  <c r="AQ40" i="11"/>
  <c r="AT40" i="11"/>
  <c r="AV40" i="11"/>
  <c r="BL40" i="11"/>
  <c r="BX40" i="11"/>
  <c r="C41" i="11"/>
  <c r="G41" i="11"/>
  <c r="K41" i="11"/>
  <c r="P41" i="11"/>
  <c r="W41" i="11"/>
  <c r="AF41" i="11"/>
  <c r="AO41" i="11"/>
  <c r="AQ41" i="11"/>
  <c r="AT41" i="11"/>
  <c r="AV41" i="11"/>
  <c r="BL41" i="11"/>
  <c r="BX41" i="11"/>
  <c r="C42" i="11"/>
  <c r="G42" i="11"/>
  <c r="K42" i="11"/>
  <c r="P42" i="11"/>
  <c r="W42" i="11"/>
  <c r="AF42" i="11"/>
  <c r="AO42" i="11"/>
  <c r="AQ42" i="11"/>
  <c r="AT42" i="11"/>
  <c r="AV42" i="11"/>
  <c r="BL42" i="11"/>
  <c r="BX42" i="11"/>
  <c r="C43" i="11"/>
  <c r="G43" i="11"/>
  <c r="K43" i="11"/>
  <c r="P43" i="11"/>
  <c r="W43" i="11"/>
  <c r="AF43" i="11"/>
  <c r="AO43" i="11"/>
  <c r="AQ43" i="11"/>
  <c r="AT43" i="11"/>
  <c r="AV43" i="11"/>
  <c r="BL43" i="11"/>
  <c r="BX43" i="11"/>
  <c r="C44" i="11"/>
  <c r="G44" i="11"/>
  <c r="K44" i="11"/>
  <c r="P44" i="11"/>
  <c r="W44" i="11"/>
  <c r="AF44" i="11"/>
  <c r="AO44" i="11"/>
  <c r="AQ44" i="11"/>
  <c r="AT44" i="11"/>
  <c r="AV44" i="11"/>
  <c r="BL44" i="11"/>
  <c r="BX44" i="11"/>
  <c r="C45" i="11"/>
  <c r="G45" i="11"/>
  <c r="K45" i="11"/>
  <c r="P45" i="11"/>
  <c r="W45" i="11"/>
  <c r="AF45" i="11"/>
  <c r="AO45" i="11"/>
  <c r="AQ45" i="11"/>
  <c r="AT45" i="11"/>
  <c r="AV45" i="11"/>
  <c r="BL45" i="11"/>
  <c r="BX45" i="11"/>
  <c r="C46" i="11"/>
  <c r="G46" i="11"/>
  <c r="K46" i="11"/>
  <c r="P46" i="11"/>
  <c r="W46" i="11"/>
  <c r="AF46" i="11"/>
  <c r="AO46" i="11"/>
  <c r="AQ46" i="11"/>
  <c r="AT46" i="11"/>
  <c r="AV46" i="11"/>
  <c r="BL46" i="11"/>
  <c r="BX46" i="11"/>
  <c r="C47" i="11"/>
  <c r="G47" i="11"/>
  <c r="K47" i="11"/>
  <c r="P47" i="11"/>
  <c r="W47" i="11"/>
  <c r="AF47" i="11"/>
  <c r="AO47" i="11"/>
  <c r="AQ47" i="11"/>
  <c r="AT47" i="11"/>
  <c r="AV47" i="11"/>
  <c r="BL47" i="11"/>
  <c r="BX47" i="11"/>
  <c r="C48" i="11"/>
  <c r="G48" i="11"/>
  <c r="K48" i="11"/>
  <c r="P48" i="11"/>
  <c r="W48" i="11"/>
  <c r="AF48" i="11"/>
  <c r="AO48" i="11"/>
  <c r="AQ48" i="11"/>
  <c r="AT48" i="11"/>
  <c r="AV48" i="11"/>
  <c r="BL48" i="11"/>
  <c r="BX48" i="11"/>
  <c r="C49" i="11"/>
  <c r="G49" i="11"/>
  <c r="K49" i="11"/>
  <c r="P49" i="11"/>
  <c r="W49" i="11"/>
  <c r="AF49" i="11"/>
  <c r="AO49" i="11"/>
  <c r="AQ49" i="11"/>
  <c r="AT49" i="11"/>
  <c r="AV49" i="11"/>
  <c r="BL49" i="11"/>
  <c r="BX49" i="11"/>
  <c r="C50" i="11"/>
  <c r="G50" i="11"/>
  <c r="K50" i="11"/>
  <c r="P50" i="11"/>
  <c r="W50" i="11"/>
  <c r="AF50" i="11"/>
  <c r="AO50" i="11"/>
  <c r="AQ50" i="11"/>
  <c r="AT50" i="11"/>
  <c r="AV50" i="11"/>
  <c r="BL50" i="11"/>
  <c r="BX50" i="11"/>
  <c r="C51" i="11"/>
  <c r="G51" i="11"/>
  <c r="K51" i="11"/>
  <c r="P51" i="11"/>
  <c r="W51" i="11"/>
  <c r="AF51" i="11"/>
  <c r="AO51" i="11"/>
  <c r="AQ51" i="11"/>
  <c r="AT51" i="11"/>
  <c r="AV51" i="11"/>
  <c r="BL51" i="11"/>
  <c r="BX51" i="11"/>
  <c r="C52" i="11"/>
  <c r="G52" i="11"/>
  <c r="K52" i="11"/>
  <c r="P52" i="11"/>
  <c r="W52" i="11"/>
  <c r="AF52" i="11"/>
  <c r="AO52" i="11"/>
  <c r="AQ52" i="11"/>
  <c r="AT52" i="11"/>
  <c r="AV52" i="11"/>
  <c r="BL52" i="11"/>
  <c r="BX52" i="11"/>
  <c r="C53" i="11"/>
  <c r="G53" i="11"/>
  <c r="K53" i="11"/>
  <c r="P53" i="11"/>
  <c r="W53" i="11"/>
  <c r="AF53" i="11"/>
  <c r="AO53" i="11"/>
  <c r="AQ53" i="11"/>
  <c r="AT53" i="11"/>
  <c r="AV53" i="11"/>
  <c r="BL53" i="11"/>
  <c r="BX53" i="11"/>
  <c r="C54" i="11"/>
  <c r="G54" i="11"/>
  <c r="K54" i="11"/>
  <c r="P54" i="11"/>
  <c r="W54" i="11"/>
  <c r="AF54" i="11"/>
  <c r="AO54" i="11"/>
  <c r="AQ54" i="11"/>
  <c r="AT54" i="11"/>
  <c r="AV54" i="11"/>
  <c r="BL54" i="11"/>
  <c r="BX54" i="11"/>
  <c r="C55" i="11"/>
  <c r="G55" i="11"/>
  <c r="K55" i="11"/>
  <c r="P55" i="11"/>
  <c r="W55" i="11"/>
  <c r="AF55" i="11"/>
  <c r="AO55" i="11"/>
  <c r="AQ55" i="11"/>
  <c r="AT55" i="11"/>
  <c r="AV55" i="11"/>
  <c r="BL55" i="11"/>
  <c r="BX55" i="11"/>
  <c r="C56" i="11"/>
  <c r="G56" i="11"/>
  <c r="K56" i="11"/>
  <c r="P56" i="11"/>
  <c r="W56" i="11"/>
  <c r="AF56" i="11"/>
  <c r="AO56" i="11"/>
  <c r="AQ56" i="11"/>
  <c r="AT56" i="11"/>
  <c r="AV56" i="11"/>
  <c r="BL56" i="11"/>
  <c r="BX56" i="11"/>
  <c r="C57" i="11"/>
  <c r="G57" i="11"/>
  <c r="K57" i="11"/>
  <c r="P57" i="11"/>
  <c r="W57" i="11"/>
  <c r="AF57" i="11"/>
  <c r="AO57" i="11"/>
  <c r="AQ57" i="11"/>
  <c r="AT57" i="11"/>
  <c r="AV57" i="11"/>
  <c r="BL57" i="11"/>
  <c r="BX57" i="11"/>
  <c r="C58" i="11"/>
  <c r="G58" i="11"/>
  <c r="K58" i="11"/>
  <c r="P58" i="11"/>
  <c r="W58" i="11"/>
  <c r="AF58" i="11"/>
  <c r="AO58" i="11"/>
  <c r="AQ58" i="11"/>
  <c r="AT58" i="11"/>
  <c r="AV58" i="11"/>
  <c r="BL58" i="11"/>
  <c r="BX58" i="11"/>
  <c r="C59" i="11"/>
  <c r="G59" i="11"/>
  <c r="K59" i="11"/>
  <c r="P59" i="11"/>
  <c r="W59" i="11"/>
  <c r="AF59" i="11"/>
  <c r="AO59" i="11"/>
  <c r="AQ59" i="11"/>
  <c r="AT59" i="11"/>
  <c r="AV59" i="11"/>
  <c r="BL59" i="11"/>
  <c r="BX59" i="11"/>
  <c r="C60" i="11"/>
  <c r="G60" i="11"/>
  <c r="K60" i="11"/>
  <c r="P60" i="11"/>
  <c r="W60" i="11"/>
  <c r="AF60" i="11"/>
  <c r="AO60" i="11"/>
  <c r="AQ60" i="11"/>
  <c r="AT60" i="11"/>
  <c r="AV60" i="11"/>
  <c r="BL60" i="11"/>
  <c r="BX60" i="11"/>
  <c r="C61" i="11"/>
  <c r="G61" i="11"/>
  <c r="K61" i="11"/>
  <c r="P61" i="11"/>
  <c r="W61" i="11"/>
  <c r="AF61" i="11"/>
  <c r="AO61" i="11"/>
  <c r="AQ61" i="11"/>
  <c r="AT61" i="11"/>
  <c r="AV61" i="11"/>
  <c r="BL61" i="11"/>
  <c r="BX61" i="11"/>
  <c r="C62" i="11"/>
  <c r="G62" i="11"/>
  <c r="K62" i="11"/>
  <c r="P62" i="11"/>
  <c r="W62" i="11"/>
  <c r="AF62" i="11"/>
  <c r="AO62" i="11"/>
  <c r="AQ62" i="11"/>
  <c r="AT62" i="11"/>
  <c r="AV62" i="11"/>
  <c r="BL62" i="11"/>
  <c r="BX62" i="11"/>
  <c r="C63" i="11"/>
  <c r="G63" i="11"/>
  <c r="K63" i="11"/>
  <c r="P63" i="11"/>
  <c r="W63" i="11"/>
  <c r="AF63" i="11"/>
  <c r="AO63" i="11"/>
  <c r="AQ63" i="11"/>
  <c r="AT63" i="11"/>
  <c r="AV63" i="11"/>
  <c r="BL63" i="11"/>
  <c r="BX63" i="11"/>
  <c r="C64" i="11"/>
  <c r="G64" i="11"/>
  <c r="K64" i="11"/>
  <c r="P64" i="11"/>
  <c r="W64" i="11"/>
  <c r="AF64" i="11"/>
  <c r="AO64" i="11"/>
  <c r="AQ64" i="11"/>
  <c r="AT64" i="11"/>
  <c r="AV64" i="11"/>
  <c r="BL64" i="11"/>
  <c r="BX64" i="11"/>
  <c r="C65" i="11"/>
  <c r="G65" i="11"/>
  <c r="K65" i="11"/>
  <c r="P65" i="11"/>
  <c r="W65" i="11"/>
  <c r="AF65" i="11"/>
  <c r="AO65" i="11"/>
  <c r="AQ65" i="11"/>
  <c r="AT65" i="11"/>
  <c r="AV65" i="11"/>
  <c r="BL65" i="11"/>
  <c r="BX65" i="11"/>
  <c r="C66" i="11"/>
  <c r="G66" i="11"/>
  <c r="K66" i="11"/>
  <c r="P66" i="11"/>
  <c r="W66" i="11"/>
  <c r="AF66" i="11"/>
  <c r="AO66" i="11"/>
  <c r="AQ66" i="11"/>
  <c r="AT66" i="11"/>
  <c r="AV66" i="11"/>
  <c r="BL66" i="11"/>
  <c r="BX66" i="11"/>
  <c r="C67" i="11"/>
  <c r="G67" i="11"/>
  <c r="K67" i="11"/>
  <c r="P67" i="11"/>
  <c r="W67" i="11"/>
  <c r="AF67" i="11"/>
  <c r="AO67" i="11"/>
  <c r="AQ67" i="11"/>
  <c r="AT67" i="11"/>
  <c r="AV67" i="11"/>
  <c r="BL67" i="11"/>
  <c r="BX67" i="11"/>
  <c r="C68" i="11"/>
  <c r="G68" i="11"/>
  <c r="K68" i="11"/>
  <c r="P68" i="11"/>
  <c r="W68" i="11"/>
  <c r="AF68" i="11"/>
  <c r="AO68" i="11"/>
  <c r="AQ68" i="11"/>
  <c r="AT68" i="11"/>
  <c r="AV68" i="11"/>
  <c r="BL68" i="11"/>
  <c r="BX68" i="11"/>
  <c r="C69" i="11"/>
  <c r="G69" i="11"/>
  <c r="K69" i="11"/>
  <c r="P69" i="11"/>
  <c r="W69" i="11"/>
  <c r="AF69" i="11"/>
  <c r="AO69" i="11"/>
  <c r="AQ69" i="11"/>
  <c r="AT69" i="11"/>
  <c r="AV69" i="11"/>
  <c r="BL69" i="11"/>
  <c r="BX69" i="11"/>
  <c r="C70" i="11"/>
  <c r="G70" i="11"/>
  <c r="K70" i="11"/>
  <c r="P70" i="11"/>
  <c r="W70" i="11"/>
  <c r="AF70" i="11"/>
  <c r="AO70" i="11"/>
  <c r="AQ70" i="11"/>
  <c r="AT70" i="11"/>
  <c r="AV70" i="11"/>
  <c r="BL70" i="11"/>
  <c r="BX70" i="11"/>
  <c r="C71" i="11"/>
  <c r="G71" i="11"/>
  <c r="K71" i="11"/>
  <c r="P71" i="11"/>
  <c r="W71" i="11"/>
  <c r="AF71" i="11"/>
  <c r="AO71" i="11"/>
  <c r="AQ71" i="11"/>
  <c r="AT71" i="11"/>
  <c r="AV71" i="11"/>
  <c r="BL71" i="11"/>
  <c r="BX71" i="11"/>
  <c r="C72" i="11"/>
  <c r="G72" i="11"/>
  <c r="K72" i="11"/>
  <c r="P72" i="11"/>
  <c r="W72" i="11"/>
  <c r="AF72" i="11"/>
  <c r="AO72" i="11"/>
  <c r="AQ72" i="11"/>
  <c r="AT72" i="11"/>
  <c r="AV72" i="11"/>
  <c r="BL72" i="11"/>
  <c r="BX72" i="11"/>
  <c r="C73" i="11"/>
  <c r="G73" i="11"/>
  <c r="K73" i="11"/>
  <c r="P73" i="11"/>
  <c r="W73" i="11"/>
  <c r="AF73" i="11"/>
  <c r="AO73" i="11"/>
  <c r="AQ73" i="11"/>
  <c r="AT73" i="11"/>
  <c r="AV73" i="11"/>
  <c r="BL73" i="11"/>
  <c r="BX73" i="11"/>
  <c r="C74" i="11"/>
  <c r="G74" i="11"/>
  <c r="K74" i="11"/>
  <c r="P74" i="11"/>
  <c r="W74" i="11"/>
  <c r="AF74" i="11"/>
  <c r="AO74" i="11"/>
  <c r="AQ74" i="11"/>
  <c r="AT74" i="11"/>
  <c r="AV74" i="11"/>
  <c r="BL74" i="11"/>
  <c r="BX74" i="11"/>
  <c r="DQ18" i="11" l="1"/>
  <c r="DU18" i="11" s="1"/>
  <c r="DL18" i="11"/>
  <c r="DQ11" i="11"/>
  <c r="DL11" i="11"/>
  <c r="DU11" i="11" s="1"/>
  <c r="DL13" i="11"/>
  <c r="DQ13" i="11"/>
  <c r="DU13" i="11" s="1"/>
  <c r="DQ15" i="11"/>
  <c r="DU15" i="11" s="1"/>
  <c r="DL15" i="11"/>
  <c r="DU19" i="11" l="1"/>
  <c r="DQ19" i="11"/>
  <c r="DL19" i="11"/>
</calcChain>
</file>

<file path=xl/sharedStrings.xml><?xml version="1.0" encoding="utf-8"?>
<sst xmlns="http://schemas.openxmlformats.org/spreadsheetml/2006/main" count="1135" uniqueCount="484">
  <si>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</si>
  <si>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</si>
  <si>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</si>
  <si>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</si>
  <si>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</si>
  <si>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FRC_Entry</t>
    <phoneticPr fontId="3"/>
  </si>
  <si>
    <t>※記入上の注意</t>
    <rPh sb="1" eb="4">
      <t>キニュウジョウ</t>
    </rPh>
    <rPh sb="5" eb="7">
      <t>チュウイ</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</si>
  <si>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</si>
  <si>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</si>
  <si>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</si>
  <si>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</si>
  <si>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</si>
  <si>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</si>
  <si>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</si>
  <si>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D</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</si>
  <si>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</si>
  <si>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</si>
  <si>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</si>
  <si>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</si>
  <si>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</si>
  <si>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</si>
  <si>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</si>
  <si>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</si>
  <si>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</si>
  <si>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</si>
  <si>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</si>
  <si>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</si>
  <si>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</si>
  <si>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</si>
  <si>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</si>
  <si>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</si>
  <si>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</si>
  <si>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</si>
  <si>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</si>
  <si>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</si>
  <si>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</si>
  <si>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</si>
  <si>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</si>
  <si>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</si>
  <si>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</si>
  <si>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</si>
  <si>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</si>
  <si>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</si>
  <si>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</si>
  <si>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</si>
  <si>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</si>
  <si>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</si>
  <si>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</si>
  <si>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</si>
  <si>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</si>
  <si>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</si>
  <si>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</si>
  <si>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</si>
  <si>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</si>
  <si>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</si>
  <si>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</si>
  <si>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</si>
  <si>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</si>
  <si>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</si>
  <si>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</si>
  <si>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</si>
  <si>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</si>
  <si>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</si>
  <si>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</si>
  <si>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</si>
  <si>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</si>
  <si>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</si>
  <si>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</si>
  <si>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</si>
  <si>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</si>
  <si>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</si>
  <si>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</si>
  <si>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</si>
  <si>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</si>
  <si>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</si>
  <si>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</si>
  <si>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</si>
  <si>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</si>
  <si>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</si>
  <si>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</si>
  <si>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</si>
  <si>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</si>
  <si>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</si>
  <si>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</si>
  <si>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</si>
  <si>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</si>
  <si>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</si>
  <si>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</si>
  <si>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</si>
  <si>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</si>
  <si>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</si>
  <si>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</si>
  <si>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</si>
  <si>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</si>
  <si>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</si>
  <si>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</si>
  <si>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</si>
  <si>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</si>
  <si>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</si>
  <si>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</si>
  <si>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</si>
  <si>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</si>
  <si>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</si>
  <si>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</si>
  <si>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</si>
  <si>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</si>
  <si>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</si>
  <si>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</si>
  <si>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</si>
  <si>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</si>
  <si>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</si>
  <si>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</si>
  <si>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</si>
  <si>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</si>
  <si>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</si>
  <si>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</si>
  <si>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</si>
  <si>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</si>
  <si>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</si>
  <si>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</si>
  <si>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</si>
  <si>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</si>
  <si>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</si>
  <si>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</si>
  <si>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</si>
  <si>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</si>
  <si>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</si>
  <si>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</si>
  <si>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</si>
  <si>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</si>
  <si>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</si>
  <si>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</si>
  <si>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</si>
  <si>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</si>
  <si>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</si>
  <si>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</si>
  <si>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</si>
  <si>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</si>
  <si>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</si>
  <si>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</si>
  <si>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</si>
  <si>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</si>
  <si>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</si>
  <si>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</si>
  <si>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</si>
  <si>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</si>
  <si>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</si>
  <si>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</si>
  <si>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</si>
  <si>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</si>
  <si>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</si>
  <si>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</si>
  <si>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</si>
  <si>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</si>
  <si>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</si>
  <si>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</si>
  <si>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</si>
  <si>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</si>
  <si>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</si>
  <si>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</si>
  <si>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</si>
  <si>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</si>
  <si>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</si>
  <si>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Ａ</t>
    <phoneticPr fontId="3"/>
  </si>
  <si>
    <t>R</t>
    <phoneticPr fontId="3"/>
  </si>
  <si>
    <t>R</t>
    <phoneticPr fontId="3"/>
  </si>
  <si>
    <t>R</t>
    <phoneticPr fontId="3"/>
  </si>
  <si>
    <t>R1</t>
    <phoneticPr fontId="3"/>
  </si>
  <si>
    <t>ソ　　　　ロ</t>
    <phoneticPr fontId="3"/>
  </si>
  <si>
    <t>Ｂ</t>
    <phoneticPr fontId="3"/>
  </si>
  <si>
    <t>Tel</t>
    <phoneticPr fontId="3"/>
  </si>
  <si>
    <t>R</t>
    <phoneticPr fontId="3"/>
  </si>
  <si>
    <t>Fax</t>
    <phoneticPr fontId="3"/>
  </si>
  <si>
    <t>チ　ー　ム</t>
    <phoneticPr fontId="3"/>
  </si>
  <si>
    <t>E-mail</t>
    <phoneticPr fontId="3"/>
  </si>
  <si>
    <t>R</t>
    <phoneticPr fontId="3"/>
  </si>
  <si>
    <t>R</t>
    <phoneticPr fontId="3"/>
  </si>
  <si>
    <t>R1</t>
    <phoneticPr fontId="3"/>
  </si>
  <si>
    <t>R2</t>
    <phoneticPr fontId="3"/>
  </si>
  <si>
    <t>R</t>
    <phoneticPr fontId="3"/>
  </si>
  <si>
    <t>Ｃ</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</si>
  <si>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</si>
  <si>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</si>
  <si>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</si>
  <si>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</si>
  <si>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</si>
  <si>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</si>
  <si>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</si>
  <si>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</si>
  <si>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</si>
  <si>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</si>
  <si>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</si>
  <si>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ﾌﾘｰｺﾝﾋﾞﾈｰｼｮﾝ</t>
    <phoneticPr fontId="3"/>
  </si>
  <si>
    <t>フリーコンビネーション</t>
    <phoneticPr fontId="3"/>
  </si>
  <si>
    <t>□</t>
    <phoneticPr fontId="3"/>
  </si>
  <si>
    <t>ステージ</t>
    <phoneticPr fontId="3"/>
  </si>
  <si>
    <t>Ａ</t>
    <phoneticPr fontId="3"/>
  </si>
  <si>
    <t>Ｂ</t>
    <phoneticPr fontId="3"/>
  </si>
  <si>
    <t>C</t>
    <phoneticPr fontId="3"/>
  </si>
  <si>
    <t>R1</t>
    <phoneticPr fontId="3"/>
  </si>
  <si>
    <t>R2</t>
    <phoneticPr fontId="3"/>
  </si>
  <si>
    <t>ステージ</t>
    <phoneticPr fontId="3"/>
  </si>
  <si>
    <t>例）　中学校→中、高校→高、大学→大、専門学校→名称</t>
    <rPh sb="0" eb="1">
      <t>レイ</t>
    </rPh>
    <phoneticPr fontId="3"/>
  </si>
  <si>
    <t>資格確認</t>
    <rPh sb="0" eb="2">
      <t>シカク</t>
    </rPh>
    <rPh sb="2" eb="4">
      <t>カクニン</t>
    </rPh>
    <phoneticPr fontId="3"/>
  </si>
  <si>
    <t>9以上</t>
    <rPh sb="1" eb="3">
      <t>イジョウ</t>
    </rPh>
    <phoneticPr fontId="3"/>
  </si>
  <si>
    <t>6以上</t>
    <rPh sb="1" eb="3">
      <t>イジョウ</t>
    </rPh>
    <phoneticPr fontId="3"/>
  </si>
  <si>
    <t>S</t>
    <phoneticPr fontId="3"/>
  </si>
  <si>
    <t>D</t>
    <phoneticPr fontId="3"/>
  </si>
  <si>
    <t>T</t>
    <phoneticPr fontId="3"/>
  </si>
  <si>
    <t>ダウンロードしたルーティン用紙のフォームを使用しているPCへ保存してください。</t>
    <rPh sb="13" eb="15">
      <t>ヨウシ</t>
    </rPh>
    <rPh sb="21" eb="23">
      <t>シヨウ</t>
    </rPh>
    <rPh sb="30" eb="32">
      <t>ホゾン</t>
    </rPh>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</si>
  <si>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</si>
  <si>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</si>
  <si>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</si>
  <si>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</si>
  <si>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</si>
  <si>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</si>
  <si>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</si>
  <si>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</si>
  <si>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</si>
  <si>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</si>
  <si>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</si>
  <si>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</si>
  <si>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</si>
  <si>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</si>
  <si>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</si>
  <si>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</si>
  <si>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</si>
  <si>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</si>
  <si>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</si>
  <si>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</si>
  <si>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</si>
  <si>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</si>
  <si>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</si>
  <si>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</si>
  <si>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</si>
  <si>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安住　佳純</t>
    <phoneticPr fontId="3"/>
  </si>
  <si>
    <t>小沢　さくら</t>
    <phoneticPr fontId="3"/>
  </si>
  <si>
    <t>芦塚　恵那</t>
    <phoneticPr fontId="3"/>
  </si>
  <si>
    <t>飯塚　ひとみ</t>
    <phoneticPr fontId="3"/>
  </si>
  <si>
    <t>川嶋　美南</t>
    <phoneticPr fontId="3"/>
  </si>
  <si>
    <t>佐藤　みさき</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</si>
  <si>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</si>
  <si>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</si>
  <si>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</si>
  <si>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</si>
  <si>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</si>
  <si>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</si>
  <si>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</si>
  <si>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</si>
  <si>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</si>
  <si>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</si>
  <si>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</si>
  <si>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</si>
  <si>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</si>
  <si>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</si>
  <si>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</si>
  <si>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</si>
  <si>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</si>
  <si>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</si>
  <si>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</si>
  <si>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</si>
  <si>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</si>
  <si>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</si>
  <si>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</si>
  <si>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</si>
  <si>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</si>
  <si>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</si>
  <si>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</si>
  <si>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</si>
  <si>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</si>
  <si>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</si>
  <si>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</si>
  <si>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</si>
  <si>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</si>
  <si>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</si>
  <si>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</si>
  <si>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</si>
  <si>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</si>
  <si>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</si>
  <si>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</si>
  <si>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</si>
  <si>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</si>
  <si>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全て印刷したものを１エントリーにつき、１部提出してください。</t>
    <rPh sb="0" eb="1">
      <t>スベ</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</si>
  <si>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</si>
  <si>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</si>
  <si>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</si>
  <si>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</si>
  <si>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ﾊｲﾗｲﾄﾙｰﾃｨﾝ</t>
    <phoneticPr fontId="3"/>
  </si>
  <si>
    <t>ハイライトルーティン</t>
    <phoneticPr fontId="3"/>
  </si>
  <si>
    <t>HR_Entry</t>
    <phoneticPr fontId="3"/>
  </si>
  <si>
    <t>FC</t>
    <phoneticPr fontId="3"/>
  </si>
  <si>
    <t>HR</t>
    <phoneticPr fontId="3"/>
  </si>
  <si>
    <t>デュエットTECH　・　FREE</t>
    <phoneticPr fontId="3"/>
  </si>
  <si>
    <t>ソロTECH　・　FREE</t>
    <phoneticPr fontId="3"/>
  </si>
  <si>
    <t>TECH</t>
    <phoneticPr fontId="3"/>
  </si>
  <si>
    <t>FREE</t>
    <phoneticPr fontId="3"/>
  </si>
  <si>
    <t>エントリー記入シート（印刷不可）</t>
    <rPh sb="5" eb="7">
      <t>キニュウラン</t>
    </rPh>
    <rPh sb="11" eb="13">
      <t>インサツ</t>
    </rPh>
    <rPh sb="13" eb="15">
      <t>フカ</t>
    </rPh>
    <phoneticPr fontId="3"/>
  </si>
  <si>
    <t>ソロ</t>
    <phoneticPr fontId="3"/>
  </si>
  <si>
    <t>TECH</t>
    <phoneticPr fontId="3"/>
  </si>
  <si>
    <t>FREE</t>
    <phoneticPr fontId="3"/>
  </si>
  <si>
    <t>デュエット</t>
    <phoneticPr fontId="3"/>
  </si>
  <si>
    <t>チーム</t>
    <phoneticPr fontId="3"/>
  </si>
  <si>
    <t>申込金</t>
    <rPh sb="0" eb="2">
      <t>モウシコミ</t>
    </rPh>
    <rPh sb="2" eb="3">
      <t>キン</t>
    </rPh>
    <phoneticPr fontId="3"/>
  </si>
  <si>
    <t>プログラム並記確認シート（入力・印刷版）</t>
    <rPh sb="5" eb="7">
      <t>ヘイキ</t>
    </rPh>
    <rPh sb="7" eb="9">
      <t>カクニン</t>
    </rPh>
    <rPh sb="13" eb="15">
      <t>ニュウリョク</t>
    </rPh>
    <rPh sb="16" eb="18">
      <t>インサツバン</t>
    </rPh>
    <rPh sb="18" eb="19">
      <t>バン</t>
    </rPh>
    <phoneticPr fontId="3"/>
  </si>
  <si>
    <t>以上</t>
    <rPh sb="0" eb="2">
      <t>イジョウ</t>
    </rPh>
    <phoneticPr fontId="3"/>
  </si>
  <si>
    <t>北島　康介</t>
    <rPh sb="0" eb="2">
      <t>キタジマ</t>
    </rPh>
    <rPh sb="3" eb="5">
      <t>コウスケ</t>
    </rPh>
    <phoneticPr fontId="3"/>
  </si>
  <si>
    <t>バッチテスト資格について、エントリーの時点で、ソロ・デュエット・チームはステージ9以上、フリーコンビネーション、ハイライトルーティンはステージ6以上の取得または相応の技術を有する者となります。</t>
    <rPh sb="6" eb="8">
      <t>シカク</t>
    </rPh>
    <rPh sb="19" eb="21">
      <t>ジテン</t>
    </rPh>
    <rPh sb="75" eb="77">
      <t>シュトク</t>
    </rPh>
    <rPh sb="80" eb="82">
      <t>ソウオウ</t>
    </rPh>
    <phoneticPr fontId="3"/>
  </si>
  <si>
    <t>現在取得しているステージを入力</t>
    <rPh sb="0" eb="2">
      <t>ゲンザイ</t>
    </rPh>
    <rPh sb="2" eb="4">
      <t>シュトク</t>
    </rPh>
    <rPh sb="13" eb="15">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</si>
  <si>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</si>
  <si>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「デュエット」「チーム」「フリーコンビネーション」「ハイライトルーティン」の競技者は、表示順の1から順に、プログラムへ記載します。</t>
    <rPh sb="38" eb="41">
      <t>キョウギシャ</t>
    </rPh>
    <rPh sb="43" eb="45">
      <t>ヒョウジ</t>
    </rPh>
    <rPh sb="45" eb="46">
      <t>ジュン</t>
    </rPh>
    <rPh sb="50" eb="51">
      <t>ジュン</t>
    </rPh>
    <rPh sb="59" eb="61">
      <t>キサイ</t>
    </rPh>
    <phoneticPr fontId="3"/>
  </si>
  <si>
    <t>タカハシ　ミズキ</t>
    <phoneticPr fontId="3"/>
  </si>
  <si>
    <t>イトウサキコ</t>
    <phoneticPr fontId="3"/>
  </si>
  <si>
    <t>タカヨリ　ユウナ</t>
    <phoneticPr fontId="3"/>
  </si>
  <si>
    <t>オザワ　サクラ</t>
    <phoneticPr fontId="3"/>
  </si>
  <si>
    <t>アズミ　カスミ</t>
    <phoneticPr fontId="3"/>
  </si>
  <si>
    <t>イイヅカ　ヒトミ</t>
    <phoneticPr fontId="3"/>
  </si>
  <si>
    <t>真剣高</t>
    <rPh sb="0" eb="2">
      <t>シンケン</t>
    </rPh>
    <phoneticPr fontId="3"/>
  </si>
  <si>
    <t>アシヅカ　エナ</t>
    <phoneticPr fontId="3"/>
  </si>
  <si>
    <t>東部第三高</t>
    <rPh sb="0" eb="2">
      <t>トウブ</t>
    </rPh>
    <rPh sb="2" eb="3">
      <t>ダイ</t>
    </rPh>
    <rPh sb="3" eb="4">
      <t>サン</t>
    </rPh>
    <phoneticPr fontId="3"/>
  </si>
  <si>
    <t>田中　大地</t>
    <rPh sb="0" eb="2">
      <t>タナカ</t>
    </rPh>
    <rPh sb="3" eb="5">
      <t>ダイチ</t>
    </rPh>
    <phoneticPr fontId="3"/>
  </si>
  <si>
    <t>タナカ　ダイチ</t>
    <phoneticPr fontId="3"/>
  </si>
  <si>
    <t>緑が丘高</t>
    <rPh sb="0" eb="1">
      <t>ミドリ</t>
    </rPh>
    <rPh sb="2" eb="3">
      <t>オカ</t>
    </rPh>
    <phoneticPr fontId="3"/>
  </si>
  <si>
    <t>サトウ　ミサキ</t>
    <phoneticPr fontId="3"/>
  </si>
  <si>
    <t>桜山高</t>
    <rPh sb="0" eb="1">
      <t>サクラ</t>
    </rPh>
    <rPh sb="1" eb="2">
      <t>ヤマ</t>
    </rPh>
    <phoneticPr fontId="3"/>
  </si>
  <si>
    <t>カワシマ　ミナミ</t>
    <phoneticPr fontId="3"/>
  </si>
  <si>
    <t>ホシ　キララ</t>
    <phoneticPr fontId="3"/>
  </si>
  <si>
    <t>タケダ　キョウカ</t>
    <phoneticPr fontId="3"/>
  </si>
  <si>
    <t>東京女子総合大学</t>
    <rPh sb="0" eb="2">
      <t>トウキョウ</t>
    </rPh>
    <rPh sb="2" eb="4">
      <t>ジョシ</t>
    </rPh>
    <rPh sb="4" eb="6">
      <t>ソウゴウ</t>
    </rPh>
    <rPh sb="6" eb="8">
      <t>ダイガク</t>
    </rPh>
    <phoneticPr fontId="3"/>
  </si>
  <si>
    <t>東女総大</t>
    <phoneticPr fontId="3"/>
  </si>
  <si>
    <t>関東女子大</t>
    <phoneticPr fontId="3"/>
  </si>
  <si>
    <t>真剣大</t>
    <rPh sb="0" eb="2">
      <t>シンケン</t>
    </rPh>
    <rPh sb="2" eb="3">
      <t>ダイ</t>
    </rPh>
    <phoneticPr fontId="3"/>
  </si>
  <si>
    <t>東女総大</t>
    <rPh sb="0" eb="2">
      <t>トンジョ</t>
    </rPh>
    <rPh sb="2" eb="3">
      <t>ソウ</t>
    </rPh>
    <rPh sb="3" eb="4">
      <t>ダイ</t>
    </rPh>
    <phoneticPr fontId="3"/>
  </si>
  <si>
    <t>緑が丘高</t>
    <rPh sb="0" eb="1">
      <t>ミドリ</t>
    </rPh>
    <rPh sb="2" eb="3">
      <t>オカ</t>
    </rPh>
    <rPh sb="3" eb="4">
      <t>ダカ</t>
    </rPh>
    <phoneticPr fontId="3"/>
  </si>
  <si>
    <t>武蔵野市立　緑ヶ丘高等学校</t>
    <rPh sb="0" eb="5">
      <t>ムサシノシリツ</t>
    </rPh>
    <rPh sb="6" eb="9">
      <t>ミドリガオカ</t>
    </rPh>
    <rPh sb="9" eb="11">
      <t>コウトウ</t>
    </rPh>
    <rPh sb="11" eb="13">
      <t>ガッコウ</t>
    </rPh>
    <phoneticPr fontId="3"/>
  </si>
  <si>
    <t>※申請者に「〇」</t>
    <rPh sb="1" eb="3">
      <t>シンセイ</t>
    </rPh>
    <rPh sb="3" eb="4">
      <t>シャ</t>
    </rPh>
    <phoneticPr fontId="3"/>
  </si>
  <si>
    <t>TECH</t>
    <phoneticPr fontId="3"/>
  </si>
  <si>
    <t>FREE</t>
    <phoneticPr fontId="3"/>
  </si>
  <si>
    <t>□</t>
    <phoneticPr fontId="3"/>
  </si>
  <si>
    <r>
      <t>「TECH」「FREE」それぞれのシートを、出場種目別、参加数分コピーしてシートを増やし、必要事項(青色部分）を入力、該当する出場種目、</t>
    </r>
    <r>
      <rPr>
        <sz val="11"/>
        <color rgb="FFFF0000"/>
        <rFont val="ＭＳ Ｐゴシック"/>
        <family val="3"/>
        <charset val="128"/>
      </rPr>
      <t>エントリー時の補欠欄に「〇」印</t>
    </r>
    <r>
      <rPr>
        <sz val="11"/>
        <rFont val="ＭＳ Ｐゴシック"/>
        <family val="3"/>
        <charset val="128"/>
      </rPr>
      <t>を入力ください。</t>
    </r>
    <rPh sb="22" eb="24">
      <t>シュツジョウ</t>
    </rPh>
    <rPh sb="24" eb="26">
      <t>シュモク</t>
    </rPh>
    <rPh sb="26" eb="27">
      <t>ベツ</t>
    </rPh>
    <rPh sb="28" eb="30">
      <t>サンカ</t>
    </rPh>
    <rPh sb="30" eb="31">
      <t>スウ</t>
    </rPh>
    <rPh sb="31" eb="32">
      <t>ブン</t>
    </rPh>
    <rPh sb="41" eb="42">
      <t>フ</t>
    </rPh>
    <rPh sb="73" eb="74">
      <t>ジ</t>
    </rPh>
    <phoneticPr fontId="3"/>
  </si>
  <si>
    <t>チームTECH　・　FREE</t>
    <phoneticPr fontId="3"/>
  </si>
  <si>
    <r>
      <t>チームTECH　・　チームFREE・フリーコンビネーション・ハイライト　は入力シートの組（アルファベットA～）に関わらず、</t>
    </r>
    <r>
      <rPr>
        <sz val="11"/>
        <color rgb="FFFF0000"/>
        <rFont val="ＭＳ Ｐゴシック"/>
        <family val="3"/>
        <charset val="128"/>
      </rPr>
      <t>チーム名を明記</t>
    </r>
    <r>
      <rPr>
        <sz val="11"/>
        <rFont val="ＭＳ Ｐゴシック"/>
        <family val="3"/>
        <charset val="128"/>
      </rPr>
      <t>してください。その名称が記録に記載されます。</t>
    </r>
    <rPh sb="37" eb="39">
      <t>ニュウリョク</t>
    </rPh>
    <rPh sb="43" eb="44">
      <t>クミ</t>
    </rPh>
    <rPh sb="56" eb="57">
      <t>カカ</t>
    </rPh>
    <rPh sb="64" eb="65">
      <t>メイ</t>
    </rPh>
    <rPh sb="66" eb="68">
      <t>メイキ</t>
    </rPh>
    <rPh sb="77" eb="79">
      <t>メイショウ</t>
    </rPh>
    <rPh sb="80" eb="82">
      <t>キロク</t>
    </rPh>
    <rPh sb="83" eb="85">
      <t>キサイ</t>
    </rPh>
    <phoneticPr fontId="3"/>
  </si>
  <si>
    <r>
      <t>「チーム」「フリーコンビネーション」「ハイライトルーティン」は、組のABC順に、プログラムへ記載します。尚、</t>
    </r>
    <r>
      <rPr>
        <u/>
        <sz val="11"/>
        <color rgb="FFFF0000"/>
        <rFont val="ＭＳ Ｐゴシック"/>
        <family val="3"/>
        <charset val="128"/>
      </rPr>
      <t>チーム名はルーティン用紙に記載された名称</t>
    </r>
    <r>
      <rPr>
        <sz val="11"/>
        <rFont val="ＭＳ Ｐゴシック"/>
        <family val="3"/>
        <charset val="128"/>
      </rPr>
      <t>となります。</t>
    </r>
    <rPh sb="32" eb="33">
      <t>クミ</t>
    </rPh>
    <rPh sb="37" eb="38">
      <t>ジュン</t>
    </rPh>
    <rPh sb="46" eb="48">
      <t>キサイ</t>
    </rPh>
    <rPh sb="52" eb="53">
      <t>ナオ</t>
    </rPh>
    <rPh sb="57" eb="58">
      <t>メイ</t>
    </rPh>
    <rPh sb="64" eb="66">
      <t>ヨウシ</t>
    </rPh>
    <rPh sb="67" eb="69">
      <t>キサイ</t>
    </rPh>
    <rPh sb="72" eb="74">
      <t>メイショウ</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</si>
  <si>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</si>
  <si>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t>
    <phoneticPr fontId="3"/>
  </si>
  <si>
    <t>「氏名」</t>
    <rPh sb="1" eb="3">
      <t>シメイ</t>
    </rPh>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</si>
  <si>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</si>
  <si>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</si>
  <si>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エントリー記入シート</t>
    <rPh sb="5" eb="7">
      <t>キニュウラン</t>
    </rPh>
    <phoneticPr fontId="3"/>
  </si>
  <si>
    <t>記入例</t>
    <rPh sb="0" eb="2">
      <t>キニュウ</t>
    </rPh>
    <rPh sb="2" eb="3">
      <t>レイ</t>
    </rPh>
    <phoneticPr fontId="3"/>
  </si>
  <si>
    <t>←</t>
    <phoneticPr fontId="3"/>
  </si>
  <si>
    <t>登録正式名称</t>
    <rPh sb="0" eb="2">
      <t>トウロク</t>
    </rPh>
    <rPh sb="2" eb="4">
      <t>セイシキ</t>
    </rPh>
    <phoneticPr fontId="3"/>
  </si>
  <si>
    <t>関東ASC</t>
    <rPh sb="0" eb="2">
      <t>カントウ</t>
    </rPh>
    <phoneticPr fontId="3"/>
  </si>
  <si>
    <t>登録正式団体略称（全角６文字以内）・・・リザルトに記載されます</t>
    <rPh sb="2" eb="4">
      <t>セイシキ</t>
    </rPh>
    <rPh sb="25" eb="27">
      <t>キサイ</t>
    </rPh>
    <phoneticPr fontId="3"/>
  </si>
  <si>
    <t>┌登録団体番号（半角5文字）</t>
    <phoneticPr fontId="3"/>
  </si>
  <si>
    <t>13579</t>
    <phoneticPr fontId="3"/>
  </si>
  <si>
    <t>←</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</si>
  <si>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</si>
  <si>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</si>
  <si>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</si>
  <si>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03-3333-4444</t>
    <phoneticPr fontId="3"/>
  </si>
  <si>
    <t>↓</t>
    <phoneticPr fontId="3"/>
  </si>
  <si>
    <t>原則的に、下記の順でプログラムへ記載します。</t>
    <phoneticPr fontId="3"/>
  </si>
  <si>
    <t>03-3333-4445</t>
    <phoneticPr fontId="3"/>
  </si>
  <si>
    <t>ただし、記録システム上、一部、反映できない場合があります。</t>
    <phoneticPr fontId="3"/>
  </si>
  <si>
    <t>あらかじめご了承ください。</t>
    <phoneticPr fontId="3"/>
  </si>
  <si>
    <t>Tel</t>
    <phoneticPr fontId="3"/>
  </si>
  <si>
    <t>03-5555-6666</t>
    <phoneticPr fontId="3"/>
  </si>
  <si>
    <t>Fax</t>
    <phoneticPr fontId="3"/>
  </si>
  <si>
    <t>090-9999-9999</t>
    <phoneticPr fontId="3"/>
  </si>
  <si>
    <t>表示順の1から順に、プログラムへ記載します。</t>
    <phoneticPr fontId="3"/>
  </si>
  <si>
    <t>E-mail</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</si>
  <si>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</si>
  <si>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</si>
  <si>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北島　康介</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</si>
  <si>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</si>
  <si>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</si>
  <si>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</si>
  <si>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↓例）中学校→中、高校→高、大学→大</t>
    <phoneticPr fontId="3"/>
  </si>
  <si>
    <t>↓</t>
  </si>
  <si>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</si>
  <si>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</si>
  <si>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</si>
  <si>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</si>
  <si>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13</t>
  </si>
  <si>
    <t>579</t>
  </si>
  <si>
    <t>タカハシ　ミズキ</t>
  </si>
  <si>
    <t>A</t>
    <phoneticPr fontId="3"/>
  </si>
  <si>
    <t>R</t>
  </si>
  <si>
    <t>タカヨリ　ユウナ</t>
  </si>
  <si>
    <t>オザワ　サクラ</t>
  </si>
  <si>
    <t>アズミ　カスミ</t>
  </si>
  <si>
    <t>R</t>
    <phoneticPr fontId="3"/>
  </si>
  <si>
    <t>B</t>
  </si>
  <si>
    <t>イイヅカ　ヒトミ</t>
  </si>
  <si>
    <t>サトウ　ミサキ</t>
  </si>
  <si>
    <t>R1</t>
    <phoneticPr fontId="3"/>
  </si>
  <si>
    <t>カワシマ　ミナミ</t>
  </si>
  <si>
    <t>R2</t>
    <phoneticPr fontId="3"/>
  </si>
  <si>
    <t>ホシ　キララ</t>
  </si>
  <si>
    <t>R1</t>
  </si>
  <si>
    <t>タケダ　キョウカ</t>
  </si>
  <si>
    <t>R2</t>
  </si>
  <si>
    <t>フリーコンビネーション</t>
    <phoneticPr fontId="3"/>
  </si>
  <si>
    <t>ハイライト
ルーティン</t>
    <phoneticPr fontId="3"/>
  </si>
  <si>
    <t>イトウサキコ</t>
  </si>
  <si>
    <t>アシヅカ　エナ</t>
  </si>
  <si>
    <t>タナカ　ダイチ</t>
  </si>
  <si>
    <t>東女総大</t>
  </si>
  <si>
    <t>関東女子大</t>
  </si>
  <si>
    <t>カタカナ氏名
（全角/姓　名）</t>
    <rPh sb="4" eb="6">
      <t>シメイ</t>
    </rPh>
    <rPh sb="8" eb="10">
      <t>ゼンカク</t>
    </rPh>
    <rPh sb="11" eb="12">
      <t>セイ</t>
    </rPh>
    <rPh sb="13" eb="14">
      <t>メイ</t>
    </rPh>
    <phoneticPr fontId="3"/>
  </si>
  <si>
    <t>*</t>
    <phoneticPr fontId="3"/>
  </si>
  <si>
    <t>「カタカナ氏名」</t>
    <phoneticPr fontId="3"/>
  </si>
  <si>
    <t>・・・</t>
    <phoneticPr fontId="3"/>
  </si>
  <si>
    <t>「カタカナ氏名」は印刷シートに反映されない為、入力シートで確認すること。</t>
    <rPh sb="5" eb="7">
      <t>シメイ</t>
    </rPh>
    <phoneticPr fontId="3"/>
  </si>
  <si>
    <t>例）　タカハシ　ミズキ</t>
    <rPh sb="0" eb="1">
      <t>レイ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</si>
  <si>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</si>
  <si>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カタカナ氏名
（全角/姓　名）</t>
    <rPh sb="4" eb="6">
      <t>シメイ</t>
    </rPh>
    <phoneticPr fontId="3"/>
  </si>
  <si>
    <t>カタカナ氏名</t>
    <phoneticPr fontId="3"/>
  </si>
  <si>
    <t>カタカナ氏名</t>
    <rPh sb="4" eb="6">
      <t>シメイ</t>
    </rPh>
    <phoneticPr fontId="3"/>
  </si>
  <si>
    <t>加盟団体
（半角2桁）</t>
    <rPh sb="0" eb="2">
      <t>カメイ</t>
    </rPh>
    <rPh sb="2" eb="4">
      <t>ダンタイ</t>
    </rPh>
    <rPh sb="6" eb="8">
      <t>ハンカク</t>
    </rPh>
    <rPh sb="9" eb="10">
      <t>ケタ</t>
    </rPh>
    <phoneticPr fontId="3"/>
  </si>
  <si>
    <t>登録団体
（半角3桁）</t>
    <rPh sb="0" eb="2">
      <t>トウロク</t>
    </rPh>
    <rPh sb="2" eb="4">
      <t>ダンタイ</t>
    </rPh>
    <rPh sb="6" eb="8">
      <t>ハンカク</t>
    </rPh>
    <rPh sb="9" eb="10">
      <t>ケタ</t>
    </rPh>
    <phoneticPr fontId="3"/>
  </si>
  <si>
    <t>競技者番号
（半角7桁）</t>
    <rPh sb="0" eb="3">
      <t>キョウギシャ</t>
    </rPh>
    <rPh sb="3" eb="5">
      <t>バンゴウ</t>
    </rPh>
    <rPh sb="7" eb="9">
      <t>ハンカク</t>
    </rPh>
    <rPh sb="10" eb="11">
      <t>ケタ</t>
    </rPh>
    <phoneticPr fontId="3"/>
  </si>
  <si>
    <t>氏　　　名
（全角/姓　名）</t>
    <rPh sb="0" eb="1">
      <t>シ</t>
    </rPh>
    <rPh sb="4" eb="5">
      <t>メイ</t>
    </rPh>
    <rPh sb="7" eb="9">
      <t>ゼンカク</t>
    </rPh>
    <rPh sb="10" eb="11">
      <t>セイ</t>
    </rPh>
    <rPh sb="12" eb="13">
      <t>メイ</t>
    </rPh>
    <phoneticPr fontId="3"/>
  </si>
  <si>
    <t>ハイライトルーティン</t>
    <phoneticPr fontId="3"/>
  </si>
  <si>
    <t>申込の際、補欠としてエントリーする場合、表示順にデュエット：「R」、</t>
    <rPh sb="0" eb="2">
      <t>モウシコ</t>
    </rPh>
    <rPh sb="3" eb="4">
      <t>サイ</t>
    </rPh>
    <rPh sb="5" eb="7">
      <t>ホケツ</t>
    </rPh>
    <rPh sb="17" eb="19">
      <t>バアイ</t>
    </rPh>
    <rPh sb="20" eb="22">
      <t>ヒョウジ</t>
    </rPh>
    <rPh sb="22" eb="23">
      <t>ジュン</t>
    </rPh>
    <phoneticPr fontId="3"/>
  </si>
  <si>
    <t>チーム、フリーコンビネーション、ハイライトルーティン：「R1]「R2」を入力してください。</t>
    <phoneticPr fontId="3"/>
  </si>
  <si>
    <t>※区分：「第１」または「第２」</t>
    <rPh sb="1" eb="3">
      <t>クブン</t>
    </rPh>
    <rPh sb="5" eb="6">
      <t>ダイ</t>
    </rPh>
    <rPh sb="12" eb="13">
      <t>ダイ</t>
    </rPh>
    <phoneticPr fontId="3"/>
  </si>
  <si>
    <t>「入力シート」記入欄の登録団体情報、加盟団体情報は漏れがない様、全て入力してください。</t>
    <rPh sb="1" eb="3">
      <t>ニュウリョク</t>
    </rPh>
    <rPh sb="7" eb="10">
      <t>キニュウラン</t>
    </rPh>
    <rPh sb="11" eb="13">
      <t>トウロク</t>
    </rPh>
    <rPh sb="13" eb="15">
      <t>ダンタイ</t>
    </rPh>
    <rPh sb="15" eb="17">
      <t>ジョウホウ</t>
    </rPh>
    <rPh sb="18" eb="20">
      <t>カメイ</t>
    </rPh>
    <rPh sb="20" eb="22">
      <t>ダンタイ</t>
    </rPh>
    <rPh sb="22" eb="24">
      <t>ジョウホウ</t>
    </rPh>
    <rPh sb="25" eb="26">
      <t>モ</t>
    </rPh>
    <rPh sb="30" eb="31">
      <t>ヨウ</t>
    </rPh>
    <rPh sb="32" eb="33">
      <t>スベ</t>
    </rPh>
    <rPh sb="34" eb="36">
      <t>ニュウリョク</t>
    </rPh>
    <phoneticPr fontId="3"/>
  </si>
  <si>
    <t>番号１から順に、間を空けずに詰めて入力してください。</t>
    <rPh sb="0" eb="2">
      <t>バンゴウ</t>
    </rPh>
    <rPh sb="5" eb="6">
      <t>ジュン</t>
    </rPh>
    <rPh sb="8" eb="9">
      <t>アイダ</t>
    </rPh>
    <rPh sb="10" eb="11">
      <t>ア</t>
    </rPh>
    <rPh sb="14" eb="15">
      <t>ツ</t>
    </rPh>
    <rPh sb="17" eb="19">
      <t>ニュウリョク</t>
    </rPh>
    <phoneticPr fontId="3"/>
  </si>
  <si>
    <t>フリーコンビネーション</t>
    <phoneticPr fontId="3"/>
  </si>
  <si>
    <t>ハイライト
ルーティン</t>
    <phoneticPr fontId="3"/>
  </si>
  <si>
    <t>A</t>
  </si>
  <si>
    <t>佐藤　みさき</t>
    <rPh sb="0" eb="2">
      <t>サトウ</t>
    </rPh>
    <phoneticPr fontId="19"/>
  </si>
  <si>
    <t>田中　大地</t>
    <rPh sb="0" eb="2">
      <t>タナカ</t>
    </rPh>
    <rPh sb="3" eb="5">
      <t>ダイチ</t>
    </rPh>
    <phoneticPr fontId="19"/>
  </si>
  <si>
    <t>芦塚　恵那</t>
    <rPh sb="0" eb="2">
      <t>アシヅカ</t>
    </rPh>
    <rPh sb="3" eb="5">
      <t>エナ</t>
    </rPh>
    <phoneticPr fontId="19"/>
  </si>
  <si>
    <t>飯塚　ひとみ</t>
    <rPh sb="0" eb="2">
      <t>イイヅカ</t>
    </rPh>
    <phoneticPr fontId="19"/>
  </si>
  <si>
    <t>安住　佳純</t>
    <rPh sb="0" eb="2">
      <t>アズミ</t>
    </rPh>
    <rPh sb="3" eb="5">
      <t>カスミ</t>
    </rPh>
    <phoneticPr fontId="19"/>
  </si>
  <si>
    <t>小沢　さくら</t>
    <rPh sb="0" eb="2">
      <t>オザワ</t>
    </rPh>
    <phoneticPr fontId="19"/>
  </si>
  <si>
    <t>高寄　優菜</t>
    <rPh sb="0" eb="2">
      <t>タカヨセ</t>
    </rPh>
    <rPh sb="3" eb="5">
      <t>ユウナ</t>
    </rPh>
    <phoneticPr fontId="19"/>
  </si>
  <si>
    <t>伊藤　咲子</t>
    <rPh sb="0" eb="2">
      <t>イトウ</t>
    </rPh>
    <rPh sb="3" eb="5">
      <t>サキコ</t>
    </rPh>
    <phoneticPr fontId="19"/>
  </si>
  <si>
    <t>高橋　瑞希</t>
    <rPh sb="0" eb="2">
      <t>タカハシ</t>
    </rPh>
    <rPh sb="3" eb="5">
      <t>ミズキ</t>
    </rPh>
    <phoneticPr fontId="19"/>
  </si>
  <si>
    <t>川嶋　美南</t>
    <rPh sb="0" eb="2">
      <t>カワシマ</t>
    </rPh>
    <rPh sb="3" eb="5">
      <t>ミナミ</t>
    </rPh>
    <phoneticPr fontId="19"/>
  </si>
  <si>
    <t>星　きらら</t>
    <rPh sb="0" eb="1">
      <t>ホシ</t>
    </rPh>
    <phoneticPr fontId="19"/>
  </si>
  <si>
    <t>武田　京香</t>
    <rPh sb="0" eb="2">
      <t>タケダ</t>
    </rPh>
    <rPh sb="3" eb="5">
      <t>キョウカ</t>
    </rPh>
    <phoneticPr fontId="19"/>
  </si>
  <si>
    <t>申込の際、補欠としてエントリーする場合、表示順に「デュエット」：「R」、「チーム」「フリーコンビネーション」「ハイライトルーティン」：「R1]「R2」を入力してください。</t>
    <rPh sb="0" eb="2">
      <t>モウシコ</t>
    </rPh>
    <rPh sb="3" eb="4">
      <t>サイ</t>
    </rPh>
    <rPh sb="5" eb="7">
      <t>ホケツ</t>
    </rPh>
    <rPh sb="17" eb="19">
      <t>バアイ</t>
    </rPh>
    <rPh sb="20" eb="22">
      <t>ヒョウジ</t>
    </rPh>
    <rPh sb="22" eb="23">
      <t>ジュン</t>
    </rPh>
    <rPh sb="76" eb="78">
      <t>ニュウリョク</t>
    </rPh>
    <phoneticPr fontId="3"/>
  </si>
  <si>
    <t>「チーム」「フリーコンビネーション」「ハイライトルーティン」は、組のABC順に、</t>
    <rPh sb="32" eb="33">
      <t>クミ</t>
    </rPh>
    <rPh sb="37" eb="38">
      <t>ジュン</t>
    </rPh>
    <phoneticPr fontId="3"/>
  </si>
  <si>
    <t>プログラムへ記載します。</t>
  </si>
  <si>
    <t>「デュエット」「チーム」「フリーコンビネーション」「ハイライトルーティン」の競技者は、</t>
    <rPh sb="38" eb="41">
      <t>キョウギシャ</t>
    </rPh>
    <phoneticPr fontId="3"/>
  </si>
  <si>
    <t>1．入力シートのみ記入すること。（確認シートは印刷のためだけのものです）</t>
    <rPh sb="2" eb="4">
      <t>ニュウリョク</t>
    </rPh>
    <rPh sb="9" eb="11">
      <t>キニュウ</t>
    </rPh>
    <rPh sb="17" eb="19">
      <t>カクニン</t>
    </rPh>
    <rPh sb="23" eb="25">
      <t>インサツ</t>
    </rPh>
    <phoneticPr fontId="3"/>
  </si>
  <si>
    <t>3．記入後，必ず確認シートを印刷して控えを残しておくこと。</t>
    <rPh sb="2" eb="5">
      <t>キニュウゴ</t>
    </rPh>
    <rPh sb="6" eb="7">
      <t>カナラ</t>
    </rPh>
    <rPh sb="8" eb="10">
      <t>カクニン</t>
    </rPh>
    <rPh sb="14" eb="16">
      <t>インサツ</t>
    </rPh>
    <rPh sb="18" eb="19">
      <t>ヒカ</t>
    </rPh>
    <rPh sb="21" eb="22">
      <t>ノコ</t>
    </rPh>
    <phoneticPr fontId="3"/>
  </si>
  <si>
    <t>確認シート（種目別：入力_印刷版）</t>
    <rPh sb="0" eb="2">
      <t>カクニン</t>
    </rPh>
    <rPh sb="6" eb="9">
      <t>シュモクベツ</t>
    </rPh>
    <rPh sb="10" eb="12">
      <t>ニュウリョク</t>
    </rPh>
    <rPh sb="13" eb="15">
      <t>インサツバン</t>
    </rPh>
    <rPh sb="15" eb="16">
      <t>バン</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</si>
  <si>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</si>
  <si>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　</t>
    <phoneticPr fontId="3"/>
  </si>
  <si>
    <t>３．提出用ファイルの作成</t>
    <rPh sb="2" eb="5">
      <t>テイシュツヨウ</t>
    </rPh>
    <rPh sb="10" eb="12">
      <t>サクセイ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</si>
  <si>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</si>
  <si>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r>
      <t>「チーム」「フリーコンビネーション」「ハイライトルーティン」で</t>
    </r>
    <r>
      <rPr>
        <u/>
        <sz val="11"/>
        <color rgb="FFFF0000"/>
        <rFont val="ＭＳ Ｐゴシック"/>
        <family val="3"/>
        <charset val="128"/>
      </rPr>
      <t>実際に泳ぐ(演技する)人数は、確認シート（印刷版）の各組表示順に記載されている人数</t>
    </r>
    <r>
      <rPr>
        <sz val="11"/>
        <rFont val="ＭＳ Ｐゴシック"/>
        <family val="3"/>
        <charset val="128"/>
      </rPr>
      <t>で間違いないことを確認してください。</t>
    </r>
    <rPh sb="31" eb="33">
      <t>ジッサイ</t>
    </rPh>
    <rPh sb="34" eb="35">
      <t>オヨ</t>
    </rPh>
    <rPh sb="37" eb="39">
      <t>エンギ</t>
    </rPh>
    <rPh sb="42" eb="44">
      <t>ニンズウ</t>
    </rPh>
    <rPh sb="46" eb="48">
      <t>カクニン</t>
    </rPh>
    <rPh sb="52" eb="54">
      <t>インサツ</t>
    </rPh>
    <rPh sb="54" eb="55">
      <t>バン</t>
    </rPh>
    <rPh sb="57" eb="58">
      <t>カク</t>
    </rPh>
    <rPh sb="58" eb="59">
      <t>クミ</t>
    </rPh>
    <rPh sb="59" eb="61">
      <t>ヒョウジ</t>
    </rPh>
    <rPh sb="61" eb="62">
      <t>ジュン</t>
    </rPh>
    <rPh sb="63" eb="65">
      <t>キサイ</t>
    </rPh>
    <rPh sb="70" eb="72">
      <t>ニンズウ</t>
    </rPh>
    <rPh sb="73" eb="75">
      <t>マチガ</t>
    </rPh>
    <rPh sb="81" eb="83">
      <t>カクニン</t>
    </rPh>
    <phoneticPr fontId="3"/>
  </si>
  <si>
    <t>関東アーティスティックスイミングクラブ</t>
    <phoneticPr fontId="3"/>
  </si>
  <si>
    <t>（公財）日本水泳連盟</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</si>
  <si>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</si>
  <si>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確認シート（印刷版/種目別：印刷版）、出場資格確認書（入力_印刷版）およびプログラム並記確認シート（入力_印刷版）を印刷し、入力事項に処理誤りがないか入念にチェックしてください。</t>
    <rPh sb="10" eb="13">
      <t>シュモクベツ</t>
    </rPh>
    <rPh sb="14" eb="16">
      <t>インサツ</t>
    </rPh>
    <rPh sb="16" eb="17">
      <t>バン</t>
    </rPh>
    <rPh sb="19" eb="21">
      <t>シュツジョウ</t>
    </rPh>
    <rPh sb="21" eb="23">
      <t>シカク</t>
    </rPh>
    <rPh sb="23" eb="25">
      <t>カクニン</t>
    </rPh>
    <rPh sb="25" eb="26">
      <t>ショ</t>
    </rPh>
    <rPh sb="27" eb="29">
      <t>ニュウリョク</t>
    </rPh>
    <rPh sb="30" eb="32">
      <t>インサツ</t>
    </rPh>
    <rPh sb="32" eb="33">
      <t>バン</t>
    </rPh>
    <rPh sb="42" eb="43">
      <t>ナラ</t>
    </rPh>
    <rPh sb="50" eb="52">
      <t>ニュウリョク</t>
    </rPh>
    <phoneticPr fontId="3"/>
  </si>
  <si>
    <t>各加盟団体は、印刷の控えをとっておいてください。</t>
    <rPh sb="0" eb="1">
      <t>カク</t>
    </rPh>
    <rPh sb="1" eb="3">
      <t>カメイ</t>
    </rPh>
    <rPh sb="3" eb="5">
      <t>ダンタイ</t>
    </rPh>
    <rPh sb="7" eb="9">
      <t>インサツ</t>
    </rPh>
    <rPh sb="10" eb="11">
      <t>ヒカ</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</si>
  <si>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</si>
  <si>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</si>
  <si>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</si>
  <si>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</si>
  <si>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</si>
  <si>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</si>
  <si>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</si>
  <si>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</si>
  <si>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</si>
  <si>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４．確認シート（印刷版）の印刷</t>
    <rPh sb="2" eb="4">
      <t>カクニン</t>
    </rPh>
    <rPh sb="8" eb="10">
      <t>インサツ</t>
    </rPh>
    <rPh sb="10" eb="11">
      <t>バン</t>
    </rPh>
    <rPh sb="13" eb="15">
      <t>インサツ</t>
    </rPh>
    <phoneticPr fontId="3"/>
  </si>
  <si>
    <t>５．提出用CDの作成</t>
    <rPh sb="2" eb="5">
      <t>テイシュツヨウ</t>
    </rPh>
    <rPh sb="8" eb="10">
      <t>サクセイ</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</si>
  <si>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</si>
  <si>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ファイル名の例）　14999関東ASクラブ第98回日本選手権</t>
    <rPh sb="4" eb="5">
      <t>メイ</t>
    </rPh>
    <rPh sb="6" eb="7">
      <t>レイ</t>
    </rPh>
    <rPh sb="14" eb="16">
      <t>カントウ</t>
    </rPh>
    <rPh sb="21" eb="22">
      <t>ダイ</t>
    </rPh>
    <rPh sb="24" eb="25">
      <t>カイ</t>
    </rPh>
    <rPh sb="25" eb="27">
      <t>ニホン</t>
    </rPh>
    <rPh sb="27" eb="30">
      <t>センシュケン</t>
    </rPh>
    <phoneticPr fontId="3"/>
  </si>
  <si>
    <t>ファイル名の例）　14999関東ASクラブ第98回日本選手権TRシート　　・　14999関東ASクラブ第98回日本選手権FRシート</t>
    <rPh sb="4" eb="5">
      <t>メイ</t>
    </rPh>
    <rPh sb="6" eb="7">
      <t>レイ</t>
    </rPh>
    <rPh sb="14" eb="16">
      <t>カントウ</t>
    </rPh>
    <rPh sb="21" eb="22">
      <t>ダイ</t>
    </rPh>
    <rPh sb="24" eb="25">
      <t>カイ</t>
    </rPh>
    <rPh sb="25" eb="27">
      <t>ニホン</t>
    </rPh>
    <rPh sb="27" eb="30">
      <t>センシュケン</t>
    </rPh>
    <phoneticPr fontId="3"/>
  </si>
  <si>
    <t>第98回日本選手権水泳競技大会ｱｰﾃｨｽﾃｨｯｸｽｲﾐﾝｸﾞ競技</t>
    <rPh sb="0" eb="1">
      <t>ダイ</t>
    </rPh>
    <rPh sb="3" eb="4">
      <t>カイ</t>
    </rPh>
    <rPh sb="4" eb="5">
      <t>ヒ</t>
    </rPh>
    <rPh sb="5" eb="6">
      <t>ホン</t>
    </rPh>
    <rPh sb="6" eb="7">
      <t>セン</t>
    </rPh>
    <rPh sb="7" eb="8">
      <t>テ</t>
    </rPh>
    <rPh sb="8" eb="9">
      <t>ケン</t>
    </rPh>
    <rPh sb="9" eb="10">
      <t>ミズ</t>
    </rPh>
    <rPh sb="10" eb="11">
      <t>エイ</t>
    </rPh>
    <rPh sb="11" eb="12">
      <t>セリ</t>
    </rPh>
    <rPh sb="12" eb="13">
      <t>ワザ</t>
    </rPh>
    <rPh sb="13" eb="14">
      <t>ダイ</t>
    </rPh>
    <rPh sb="14" eb="15">
      <t>カイ</t>
    </rPh>
    <rPh sb="30" eb="32">
      <t>キョウギ</t>
    </rPh>
    <phoneticPr fontId="3"/>
  </si>
  <si>
    <t>東京辰巳国際水泳場</t>
    <rPh sb="0" eb="2">
      <t>トウキョウ</t>
    </rPh>
    <rPh sb="2" eb="4">
      <t>タツミ</t>
    </rPh>
    <rPh sb="4" eb="6">
      <t>コクサイ</t>
    </rPh>
    <rPh sb="6" eb="9">
      <t>スイエイバ</t>
    </rPh>
    <phoneticPr fontId="3"/>
  </si>
  <si>
    <t>第98回日本選手権水泳競技大会
ｱｰﾃｨｽﾃｨｯｸｽｲﾐﾝｸﾞ競技</t>
    <rPh sb="0" eb="1">
      <t>ダイ</t>
    </rPh>
    <rPh sb="3" eb="4">
      <t>カイ</t>
    </rPh>
    <rPh sb="4" eb="6">
      <t>ニホン</t>
    </rPh>
    <rPh sb="6" eb="9">
      <t>センシュケン</t>
    </rPh>
    <rPh sb="9" eb="11">
      <t>スイエイ</t>
    </rPh>
    <rPh sb="11" eb="13">
      <t>キョウギ</t>
    </rPh>
    <rPh sb="13" eb="15">
      <t>タイカイ</t>
    </rPh>
    <rPh sb="30" eb="32">
      <t>キョウギ</t>
    </rPh>
    <phoneticPr fontId="3"/>
  </si>
  <si>
    <t>東京辰巳国際水泳場</t>
    <phoneticPr fontId="3"/>
  </si>
  <si>
    <t>東京辰巳国際水泳場</t>
    <rPh sb="0" eb="2">
      <t>トウキョウ</t>
    </rPh>
    <rPh sb="2" eb="4">
      <t>タツミ</t>
    </rPh>
    <rPh sb="4" eb="9">
      <t>コクサイスイエイジョウ</t>
    </rPh>
    <phoneticPr fontId="3"/>
  </si>
  <si>
    <t>2022年４月30日（土）～５月３日（火・祝）</t>
    <rPh sb="11" eb="12">
      <t>ツチ</t>
    </rPh>
    <rPh sb="15" eb="16">
      <t>ガツ</t>
    </rPh>
    <rPh sb="19" eb="20">
      <t>ヒ</t>
    </rPh>
    <rPh sb="21" eb="22">
      <t>シュク</t>
    </rPh>
    <phoneticPr fontId="3"/>
  </si>
  <si>
    <t>2022年４月30日（土）～５月３日（火・祝）</t>
    <phoneticPr fontId="3"/>
  </si>
  <si>
    <t>バッジテスト相応の技術を有する者で未取得の場合、現在取得しているステージを入力してください。</t>
    <rPh sb="7" eb="8">
      <t>オウ</t>
    </rPh>
    <rPh sb="26" eb="28">
      <t>シュトク</t>
    </rPh>
    <phoneticPr fontId="3"/>
  </si>
  <si>
    <t>第98回日本選手権水泳競技大会ｱｰﾃｨｽﾃｨｯｸｽｲﾐﾝｸﾞ競技において所属表記/競技会プログラムに、第１区分登録と第２区分登録を並記できます。</t>
    <rPh sb="0" eb="1">
      <t>ダイ</t>
    </rPh>
    <rPh sb="3" eb="4">
      <t>カイ</t>
    </rPh>
    <rPh sb="4" eb="6">
      <t>ニホン</t>
    </rPh>
    <rPh sb="6" eb="9">
      <t>センシュケン</t>
    </rPh>
    <rPh sb="9" eb="11">
      <t>スイエイ</t>
    </rPh>
    <rPh sb="11" eb="13">
      <t>キョウギ</t>
    </rPh>
    <rPh sb="13" eb="15">
      <t>タイカイ</t>
    </rPh>
    <rPh sb="29" eb="31">
      <t>キョウギ</t>
    </rPh>
    <rPh sb="31" eb="32">
      <t>　</t>
    </rPh>
    <rPh sb="65" eb="66">
      <t>ナラ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</si>
</sst>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8"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1"/>
      <color rgb="FF000099"/>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double">
        <color indexed="64"/>
      </top>
      <bottom/>
      <diagonal/>
    </border>
    <border>
      <left/>
      <right/>
      <top style="double">
        <color indexed="64"/>
      </top>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939">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25"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2" fillId="25" borderId="12" xfId="47" applyFill="1" applyBorder="1" applyAlignment="1">
      <alignment horizontal="center" vertical="center" shrinkToFit="1"/>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11" xfId="47" applyFont="1" applyBorder="1" applyAlignment="1">
      <alignment horizontal="center" vertical="center"/>
    </xf>
    <xf numFmtId="0" fontId="0" fillId="0" borderId="17" xfId="47" applyFont="1" applyBorder="1" applyAlignment="1">
      <alignment horizontal="center" vertical="center"/>
    </xf>
    <xf numFmtId="0" fontId="0" fillId="0" borderId="18" xfId="47" applyFont="1" applyBorder="1" applyAlignment="1">
      <alignment horizontal="center" vertical="center"/>
    </xf>
    <xf numFmtId="0" fontId="0" fillId="0" borderId="19" xfId="47" applyFont="1" applyBorder="1" applyAlignment="1">
      <alignment horizontal="center" vertical="center"/>
    </xf>
    <xf numFmtId="0" fontId="0" fillId="0" borderId="15" xfId="47" applyFont="1" applyBorder="1" applyAlignment="1">
      <alignment horizontal="center" vertical="center"/>
    </xf>
    <xf numFmtId="0" fontId="0" fillId="0" borderId="20" xfId="47" applyFont="1" applyBorder="1" applyAlignment="1">
      <alignment horizontal="center" vertical="center"/>
    </xf>
    <xf numFmtId="0" fontId="0" fillId="0" borderId="21" xfId="47" applyFont="1" applyBorder="1" applyAlignment="1">
      <alignment horizontal="center" vertical="center"/>
    </xf>
    <xf numFmtId="0" fontId="0" fillId="0" borderId="22" xfId="47" applyFont="1" applyBorder="1" applyAlignment="1">
      <alignment horizontal="center" vertical="center"/>
    </xf>
    <xf numFmtId="0" fontId="0" fillId="0" borderId="23" xfId="47" applyFont="1" applyBorder="1" applyAlignment="1">
      <alignment horizontal="center" vertical="center"/>
    </xf>
    <xf numFmtId="0" fontId="0" fillId="0" borderId="24" xfId="47" applyFont="1" applyBorder="1" applyAlignment="1">
      <alignment horizontal="center" vertical="center"/>
    </xf>
    <xf numFmtId="0" fontId="0" fillId="0" borderId="25" xfId="47" applyFont="1" applyBorder="1" applyAlignment="1">
      <alignment horizontal="center" vertical="center"/>
    </xf>
    <xf numFmtId="0" fontId="0" fillId="0" borderId="26"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1" fillId="0" borderId="0" xfId="0" applyFont="1" applyFill="1" applyAlignment="1">
      <alignment horizontal="center"/>
    </xf>
    <xf numFmtId="0" fontId="1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0" fontId="0" fillId="0" borderId="49" xfId="47" applyFont="1" applyBorder="1" applyAlignment="1">
      <alignment horizontal="center" vertical="center"/>
    </xf>
    <xf numFmtId="0" fontId="0" fillId="0" borderId="52" xfId="47" applyFont="1" applyBorder="1" applyAlignment="1">
      <alignment horizontal="center" vertical="center"/>
    </xf>
    <xf numFmtId="0" fontId="0" fillId="0" borderId="55" xfId="47" applyFont="1" applyBorder="1" applyAlignment="1">
      <alignment horizontal="center" vertical="center"/>
    </xf>
    <xf numFmtId="0" fontId="0" fillId="0" borderId="133" xfId="47" applyFont="1" applyBorder="1" applyAlignment="1">
      <alignment horizontal="center" vertical="center"/>
    </xf>
    <xf numFmtId="0" fontId="0" fillId="0" borderId="0" xfId="0" applyFill="1" applyBorder="1" applyAlignment="1">
      <alignment horizontal="center" vertical="center"/>
    </xf>
    <xf numFmtId="0" fontId="2" fillId="24" borderId="0" xfId="47" applyFill="1" applyBorder="1">
      <alignment vertical="center"/>
    </xf>
    <xf numFmtId="0" fontId="0" fillId="0" borderId="51" xfId="47" applyFont="1" applyBorder="1" applyAlignment="1">
      <alignment horizontal="center" vertical="center"/>
    </xf>
    <xf numFmtId="0" fontId="0" fillId="0" borderId="54" xfId="47" applyFont="1" applyBorder="1" applyAlignment="1">
      <alignment horizontal="center" vertical="center"/>
    </xf>
    <xf numFmtId="0" fontId="0" fillId="0" borderId="56" xfId="47" applyFont="1" applyBorder="1" applyAlignment="1">
      <alignment horizontal="center" vertical="center"/>
    </xf>
    <xf numFmtId="0" fontId="0" fillId="0" borderId="135" xfId="47" applyFont="1" applyBorder="1" applyAlignment="1">
      <alignment horizontal="center" vertical="center"/>
    </xf>
    <xf numFmtId="0" fontId="0" fillId="0" borderId="0" xfId="0" applyBorder="1"/>
    <xf numFmtId="49" fontId="0" fillId="0" borderId="0" xfId="0" applyNumberFormat="1" applyBorder="1"/>
    <xf numFmtId="0" fontId="5" fillId="24" borderId="13" xfId="0" applyFont="1" applyFill="1" applyBorder="1" applyAlignment="1">
      <alignment vertical="center"/>
    </xf>
    <xf numFmtId="0" fontId="0" fillId="24" borderId="13" xfId="0" applyFill="1" applyBorder="1" applyAlignment="1">
      <alignment vertical="center"/>
    </xf>
    <xf numFmtId="0" fontId="2" fillId="0" borderId="11" xfId="47"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34" fillId="24" borderId="0" xfId="0" applyFont="1" applyFill="1" applyBorder="1" applyAlignment="1">
      <alignment vertical="center"/>
    </xf>
    <xf numFmtId="0" fontId="0" fillId="24" borderId="0" xfId="0" applyFill="1" applyBorder="1"/>
    <xf numFmtId="0" fontId="1" fillId="34" borderId="0" xfId="0" applyFont="1" applyFill="1"/>
    <xf numFmtId="0" fontId="0" fillId="34" borderId="0" xfId="0" applyFill="1"/>
    <xf numFmtId="0" fontId="34" fillId="34" borderId="0" xfId="0" applyFont="1" applyFill="1" applyBorder="1" applyAlignment="1">
      <alignment vertical="center"/>
    </xf>
    <xf numFmtId="0" fontId="0" fillId="34" borderId="0" xfId="0" applyFill="1" applyBorder="1"/>
    <xf numFmtId="0" fontId="0" fillId="34" borderId="0" xfId="0" applyFill="1" applyBorder="1" applyAlignment="1"/>
    <xf numFmtId="0" fontId="0" fillId="34" borderId="0" xfId="0" applyFill="1" applyBorder="1" applyAlignment="1">
      <alignment horizontal="left" vertical="center"/>
    </xf>
    <xf numFmtId="0" fontId="35" fillId="34" borderId="0" xfId="0" applyFont="1" applyFill="1"/>
    <xf numFmtId="0" fontId="0" fillId="34" borderId="0" xfId="0" applyFill="1" applyProtection="1"/>
    <xf numFmtId="0" fontId="2" fillId="34" borderId="0" xfId="47" applyFill="1">
      <alignment vertical="center"/>
    </xf>
    <xf numFmtId="0" fontId="1" fillId="34" borderId="0" xfId="0" applyFont="1" applyFill="1" applyAlignment="1">
      <alignment horizontal="left"/>
    </xf>
    <xf numFmtId="0" fontId="0" fillId="34" borderId="0" xfId="0" applyFill="1" applyAlignment="1">
      <alignment horizontal="left"/>
    </xf>
    <xf numFmtId="0" fontId="36" fillId="34" borderId="0" xfId="0" applyFont="1" applyFill="1"/>
    <xf numFmtId="0" fontId="36" fillId="34" borderId="0" xfId="0" applyFont="1" applyFill="1" applyAlignment="1">
      <alignment horizontal="left"/>
    </xf>
    <xf numFmtId="0" fontId="1" fillId="34" borderId="0" xfId="0" applyFont="1" applyFill="1" applyAlignment="1"/>
    <xf numFmtId="0" fontId="0" fillId="34" borderId="0" xfId="0" applyFill="1" applyAlignment="1"/>
    <xf numFmtId="0" fontId="4" fillId="34" borderId="0" xfId="44" applyFill="1" applyBorder="1" applyAlignment="1" applyProtection="1"/>
    <xf numFmtId="0" fontId="35" fillId="34" borderId="0" xfId="0" applyFont="1" applyFill="1" applyBorder="1" applyAlignment="1"/>
    <xf numFmtId="0" fontId="1" fillId="34" borderId="0" xfId="0" applyFont="1" applyFill="1" applyBorder="1" applyAlignment="1"/>
    <xf numFmtId="0" fontId="0" fillId="34" borderId="0" xfId="0" applyFont="1" applyFill="1" applyBorder="1" applyAlignment="1"/>
    <xf numFmtId="0" fontId="1" fillId="35" borderId="0" xfId="0" applyFont="1" applyFill="1"/>
    <xf numFmtId="0" fontId="1" fillId="24" borderId="0" xfId="0" applyFont="1" applyFill="1"/>
    <xf numFmtId="0" fontId="1" fillId="34" borderId="0" xfId="0" applyFont="1" applyFill="1" applyProtection="1"/>
    <xf numFmtId="0" fontId="2" fillId="24" borderId="106" xfId="47" applyFill="1" applyBorder="1" applyAlignment="1">
      <alignment vertical="center"/>
    </xf>
    <xf numFmtId="0" fontId="2" fillId="24" borderId="42" xfId="47" applyFill="1" applyBorder="1" applyAlignment="1">
      <alignment vertical="center"/>
    </xf>
    <xf numFmtId="0" fontId="2" fillId="24" borderId="43" xfId="47" applyFill="1" applyBorder="1" applyAlignment="1">
      <alignment vertical="center"/>
    </xf>
    <xf numFmtId="0" fontId="2" fillId="0" borderId="11" xfId="47" applyBorder="1" applyAlignment="1">
      <alignment horizontal="center" vertical="center"/>
    </xf>
    <xf numFmtId="0" fontId="0" fillId="0" borderId="0" xfId="0" applyFill="1" applyAlignment="1">
      <alignment vertical="top"/>
    </xf>
    <xf numFmtId="0" fontId="1" fillId="0" borderId="0" xfId="0" applyFont="1" applyFill="1" applyAlignment="1">
      <alignment horizontal="center" vertical="top"/>
    </xf>
    <xf numFmtId="0" fontId="7" fillId="0" borderId="0" xfId="0" applyFont="1" applyFill="1" applyAlignment="1">
      <alignment vertical="top"/>
    </xf>
    <xf numFmtId="0" fontId="7" fillId="0" borderId="0" xfId="0" applyFont="1" applyFill="1" applyBorder="1" applyAlignment="1">
      <alignment horizontal="center" vertical="top"/>
    </xf>
    <xf numFmtId="0" fontId="7" fillId="0" borderId="0" xfId="0" applyFont="1" applyFill="1" applyBorder="1" applyAlignment="1">
      <alignment horizontal="center" vertical="top" shrinkToFit="1"/>
    </xf>
    <xf numFmtId="0" fontId="7" fillId="0" borderId="0" xfId="0" applyFont="1" applyFill="1" applyBorder="1" applyAlignment="1">
      <alignment horizontal="left" vertical="top"/>
    </xf>
    <xf numFmtId="0" fontId="30" fillId="0" borderId="0" xfId="0" applyFont="1" applyFill="1" applyAlignment="1">
      <alignment vertical="top"/>
    </xf>
    <xf numFmtId="0" fontId="1" fillId="0" borderId="0" xfId="0" applyFont="1" applyAlignment="1">
      <alignment horizontal="center"/>
    </xf>
    <xf numFmtId="0" fontId="29" fillId="0" borderId="0" xfId="0" applyFont="1"/>
    <xf numFmtId="0" fontId="31" fillId="0" borderId="0" xfId="0" applyFont="1"/>
    <xf numFmtId="0" fontId="37" fillId="0" borderId="0" xfId="0" applyFont="1"/>
    <xf numFmtId="14" fontId="9" fillId="0" borderId="0" xfId="0" applyNumberFormat="1" applyFont="1" applyFill="1" applyAlignment="1">
      <alignment horizontal="center"/>
    </xf>
    <xf numFmtId="0" fontId="0" fillId="31" borderId="31" xfId="0" applyNumberFormat="1" applyFill="1" applyBorder="1" applyAlignment="1" applyProtection="1">
      <alignment horizontal="center" vertical="center"/>
      <protection locked="0"/>
    </xf>
    <xf numFmtId="0" fontId="0" fillId="31" borderId="32" xfId="0" applyNumberFormat="1" applyFill="1" applyBorder="1" applyAlignment="1" applyProtection="1">
      <alignment horizontal="center" vertical="center"/>
      <protection locked="0"/>
    </xf>
    <xf numFmtId="0" fontId="0" fillId="31" borderId="33" xfId="0" applyNumberFormat="1" applyFill="1" applyBorder="1" applyAlignment="1" applyProtection="1">
      <alignment horizontal="center" vertical="center"/>
      <protection locked="0"/>
    </xf>
    <xf numFmtId="0" fontId="0" fillId="31" borderId="34" xfId="0" applyNumberFormat="1" applyFill="1" applyBorder="1" applyAlignment="1">
      <alignment horizontal="center" vertical="center" shrinkToFit="1"/>
    </xf>
    <xf numFmtId="0" fontId="29" fillId="33" borderId="34" xfId="0" applyNumberFormat="1" applyFont="1" applyFill="1" applyBorder="1" applyAlignment="1">
      <alignment horizontal="center" vertical="center" shrinkToFit="1"/>
    </xf>
    <xf numFmtId="0" fontId="29" fillId="33" borderId="33" xfId="0" applyNumberFormat="1" applyFont="1" applyFill="1" applyBorder="1" applyAlignment="1">
      <alignment horizontal="center" vertical="center" shrinkToFit="1"/>
    </xf>
    <xf numFmtId="0" fontId="5" fillId="24" borderId="35" xfId="0" applyFont="1" applyFill="1" applyBorder="1" applyAlignment="1">
      <alignment horizontal="center" vertical="center" shrinkToFit="1"/>
    </xf>
    <xf numFmtId="0" fontId="0" fillId="24" borderId="36" xfId="0" applyFill="1" applyBorder="1" applyAlignment="1">
      <alignment horizontal="center" vertical="center" shrinkToFit="1"/>
    </xf>
    <xf numFmtId="0" fontId="0" fillId="31" borderId="37" xfId="0" applyNumberFormat="1" applyFill="1" applyBorder="1" applyAlignment="1" applyProtection="1">
      <alignment horizontal="center" vertical="center"/>
      <protection locked="0"/>
    </xf>
    <xf numFmtId="0" fontId="0" fillId="31" borderId="38" xfId="0" applyNumberFormat="1" applyFill="1" applyBorder="1" applyAlignment="1" applyProtection="1">
      <alignment horizontal="center" vertical="center"/>
      <protection locked="0"/>
    </xf>
    <xf numFmtId="0" fontId="0" fillId="31" borderId="39" xfId="0" applyNumberFormat="1" applyFill="1" applyBorder="1" applyAlignment="1" applyProtection="1">
      <alignment horizontal="center" vertical="center"/>
      <protection locked="0"/>
    </xf>
    <xf numFmtId="0" fontId="0" fillId="31" borderId="40" xfId="0" applyNumberFormat="1" applyFill="1" applyBorder="1" applyAlignment="1">
      <alignment horizontal="center" vertical="center" shrinkToFit="1"/>
    </xf>
    <xf numFmtId="0" fontId="0" fillId="31" borderId="39" xfId="0" applyNumberFormat="1" applyFill="1" applyBorder="1" applyAlignment="1">
      <alignment horizontal="center" vertical="center" shrinkToFit="1"/>
    </xf>
    <xf numFmtId="0" fontId="0" fillId="24" borderId="35" xfId="0" applyFill="1" applyBorder="1" applyAlignment="1">
      <alignment shrinkToFit="1"/>
    </xf>
    <xf numFmtId="49" fontId="0" fillId="28" borderId="49" xfId="0" applyNumberFormat="1" applyFill="1" applyBorder="1" applyAlignment="1">
      <alignment horizontal="left" vertical="center"/>
    </xf>
    <xf numFmtId="49" fontId="0" fillId="28" borderId="50"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0" borderId="11" xfId="0" applyFill="1" applyBorder="1" applyAlignment="1"/>
    <xf numFmtId="49" fontId="0" fillId="0" borderId="11" xfId="0" applyNumberFormat="1" applyFill="1" applyBorder="1" applyAlignment="1"/>
    <xf numFmtId="176" fontId="0" fillId="28" borderId="11" xfId="0" applyNumberFormat="1" applyFill="1" applyBorder="1" applyAlignment="1">
      <alignment horizontal="center" vertical="center"/>
    </xf>
    <xf numFmtId="0" fontId="0" fillId="28" borderId="11" xfId="0" applyNumberFormat="1" applyFill="1" applyBorder="1" applyAlignment="1">
      <alignment horizontal="center" vertical="center"/>
    </xf>
    <xf numFmtId="49" fontId="0" fillId="28" borderId="11" xfId="0" applyNumberFormat="1" applyFill="1" applyBorder="1" applyAlignment="1">
      <alignment horizontal="center" vertical="center"/>
    </xf>
    <xf numFmtId="0" fontId="29" fillId="33" borderId="30" xfId="0" applyNumberFormat="1" applyFont="1" applyFill="1" applyBorder="1" applyAlignment="1">
      <alignment horizontal="center" vertical="center" shrinkToFit="1"/>
    </xf>
    <xf numFmtId="0" fontId="29" fillId="33" borderId="29" xfId="0" applyNumberFormat="1" applyFont="1" applyFill="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2" fillId="0" borderId="45" xfId="47" applyBorder="1" applyAlignment="1">
      <alignment horizontal="center" vertical="center" shrinkToFit="1"/>
    </xf>
    <xf numFmtId="0" fontId="2" fillId="0" borderId="46" xfId="47" applyBorder="1" applyAlignment="1">
      <alignment horizontal="center" vertical="center" shrinkToFit="1"/>
    </xf>
    <xf numFmtId="0" fontId="5" fillId="24" borderId="47" xfId="0" applyFont="1" applyFill="1" applyBorder="1" applyAlignment="1" applyProtection="1">
      <alignment horizontal="center" vertical="center"/>
    </xf>
    <xf numFmtId="0" fontId="5" fillId="24" borderId="48" xfId="0" applyFont="1" applyFill="1" applyBorder="1" applyAlignment="1" applyProtection="1">
      <alignment horizontal="center" vertical="center"/>
    </xf>
    <xf numFmtId="0" fontId="0" fillId="24" borderId="36" xfId="0" applyFill="1" applyBorder="1" applyAlignment="1" applyProtection="1">
      <alignment horizontal="center" vertical="center"/>
    </xf>
    <xf numFmtId="0" fontId="0" fillId="28" borderId="11" xfId="0" applyFill="1" applyBorder="1" applyAlignment="1">
      <alignment horizontal="center" vertical="center"/>
    </xf>
    <xf numFmtId="0" fontId="0" fillId="0" borderId="52" xfId="0" applyFill="1" applyBorder="1" applyAlignment="1">
      <alignment horizontal="center" vertical="center" wrapTex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0"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45" xfId="0" applyFill="1" applyBorder="1" applyAlignment="1">
      <alignment horizontal="center" vertical="center"/>
    </xf>
    <xf numFmtId="0" fontId="0" fillId="0" borderId="58" xfId="0" applyFill="1" applyBorder="1" applyAlignment="1">
      <alignment horizontal="center" vertic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xf>
    <xf numFmtId="49" fontId="0" fillId="28" borderId="11" xfId="0" applyNumberFormat="1" applyFill="1" applyBorder="1" applyAlignment="1"/>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31" borderId="27" xfId="0" applyNumberFormat="1" applyFill="1" applyBorder="1" applyAlignment="1" applyProtection="1">
      <alignment horizontal="center" vertical="center"/>
      <protection locked="0"/>
    </xf>
    <xf numFmtId="0" fontId="0" fillId="31" borderId="28" xfId="0" applyNumberFormat="1" applyFill="1" applyBorder="1" applyAlignment="1" applyProtection="1">
      <alignment horizontal="center" vertical="center"/>
      <protection locked="0"/>
    </xf>
    <xf numFmtId="0" fontId="0" fillId="31" borderId="29" xfId="0" applyNumberFormat="1" applyFill="1" applyBorder="1" applyAlignment="1" applyProtection="1">
      <alignment horizontal="center" vertical="center"/>
      <protection locked="0"/>
    </xf>
    <xf numFmtId="0" fontId="0" fillId="31" borderId="30" xfId="0" applyNumberFormat="1" applyFill="1" applyBorder="1" applyAlignment="1">
      <alignment horizontal="center" vertical="center" shrinkToFit="1"/>
    </xf>
    <xf numFmtId="49" fontId="0" fillId="28" borderId="11" xfId="0" applyNumberFormat="1" applyFill="1" applyBorder="1" applyAlignment="1">
      <alignment horizontal="left" vertical="center"/>
    </xf>
    <xf numFmtId="0" fontId="0" fillId="28" borderId="11" xfId="0" applyFill="1" applyBorder="1" applyAlignment="1">
      <alignment horizontal="center"/>
    </xf>
    <xf numFmtId="0" fontId="0" fillId="28" borderId="11" xfId="0" applyFont="1" applyFill="1" applyBorder="1" applyAlignment="1">
      <alignment horizontal="center" vertical="center" shrinkToFit="1"/>
    </xf>
    <xf numFmtId="0" fontId="0" fillId="28" borderId="11" xfId="0" applyFont="1" applyFill="1" applyBorder="1" applyAlignment="1">
      <alignment horizontal="center" vertical="center" wrapText="1"/>
    </xf>
    <xf numFmtId="0" fontId="0" fillId="28" borderId="11" xfId="0" applyFont="1" applyFill="1" applyBorder="1" applyAlignment="1">
      <alignment horizontal="center" vertical="center"/>
    </xf>
    <xf numFmtId="0" fontId="0" fillId="28" borderId="49" xfId="0" applyFill="1" applyBorder="1" applyAlignment="1">
      <alignment horizontal="center"/>
    </xf>
    <xf numFmtId="0" fontId="0" fillId="28" borderId="50" xfId="0" applyFill="1" applyBorder="1" applyAlignment="1">
      <alignment horizontal="center"/>
    </xf>
    <xf numFmtId="0" fontId="0" fillId="28" borderId="51" xfId="0" applyFill="1" applyBorder="1" applyAlignment="1">
      <alignment horizontal="center"/>
    </xf>
    <xf numFmtId="49" fontId="0" fillId="0" borderId="11" xfId="0" applyNumberFormat="1" applyFill="1" applyBorder="1" applyAlignment="1">
      <alignment horizontal="center" vertical="center" wrapText="1"/>
    </xf>
    <xf numFmtId="49" fontId="0" fillId="0" borderId="11" xfId="0" applyNumberFormat="1" applyFill="1" applyBorder="1" applyAlignment="1">
      <alignment horizontal="center" vertical="center"/>
    </xf>
    <xf numFmtId="49" fontId="0" fillId="30" borderId="11" xfId="0" applyNumberFormat="1" applyFill="1" applyBorder="1" applyAlignment="1">
      <alignment horizontal="center" vertical="center"/>
    </xf>
    <xf numFmtId="0" fontId="0" fillId="0" borderId="15" xfId="0" applyFill="1" applyBorder="1" applyAlignment="1">
      <alignment horizontal="center" vertical="center"/>
    </xf>
    <xf numFmtId="0" fontId="0" fillId="30" borderId="11" xfId="0" applyNumberFormat="1" applyFill="1" applyBorder="1" applyAlignment="1">
      <alignment horizontal="center" vertical="center"/>
    </xf>
    <xf numFmtId="49" fontId="0" fillId="30" borderId="11" xfId="0" applyNumberFormat="1" applyFill="1" applyBorder="1" applyAlignment="1"/>
    <xf numFmtId="0" fontId="0" fillId="0" borderId="11" xfId="0" applyFill="1" applyBorder="1" applyAlignment="1">
      <alignment horizontal="center" vertical="center" shrinkToFit="1"/>
    </xf>
    <xf numFmtId="0" fontId="0" fillId="0" borderId="11" xfId="0" applyFill="1" applyBorder="1" applyAlignment="1">
      <alignment horizontal="center" shrinkToFit="1"/>
    </xf>
    <xf numFmtId="0" fontId="0" fillId="0" borderId="11" xfId="0" applyFill="1" applyBorder="1" applyAlignment="1">
      <alignment shrinkToFit="1"/>
    </xf>
    <xf numFmtId="0" fontId="0" fillId="0" borderId="11" xfId="0" applyFill="1" applyBorder="1" applyAlignment="1">
      <alignment horizontal="center"/>
    </xf>
    <xf numFmtId="176" fontId="0" fillId="0" borderId="11" xfId="0" applyNumberFormat="1" applyFill="1" applyBorder="1" applyAlignment="1">
      <alignment horizontal="center" vertical="center"/>
    </xf>
    <xf numFmtId="0" fontId="9" fillId="0" borderId="0" xfId="0" applyFont="1" applyFill="1" applyAlignment="1">
      <alignment horizontal="center"/>
    </xf>
    <xf numFmtId="49" fontId="0" fillId="28" borderId="49" xfId="0" applyNumberFormat="1" applyFill="1" applyBorder="1" applyAlignment="1"/>
    <xf numFmtId="49" fontId="0" fillId="28" borderId="50" xfId="0" applyNumberFormat="1" applyFill="1" applyBorder="1" applyAlignment="1"/>
    <xf numFmtId="49" fontId="0" fillId="28" borderId="66" xfId="0" applyNumberFormat="1" applyFill="1" applyBorder="1" applyAlignment="1"/>
    <xf numFmtId="49" fontId="0" fillId="28" borderId="69" xfId="0" applyNumberFormat="1" applyFill="1" applyBorder="1" applyAlignment="1"/>
    <xf numFmtId="49" fontId="0" fillId="28" borderId="70" xfId="0" applyNumberFormat="1" applyFill="1" applyBorder="1" applyAlignment="1"/>
    <xf numFmtId="49" fontId="0" fillId="28" borderId="71" xfId="0" applyNumberFormat="1" applyFill="1" applyBorder="1" applyAlignment="1"/>
    <xf numFmtId="0" fontId="0" fillId="0" borderId="76" xfId="0"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49" fontId="0" fillId="28" borderId="18" xfId="0" applyNumberFormat="1" applyFill="1" applyBorder="1" applyAlignment="1"/>
    <xf numFmtId="0" fontId="0" fillId="0" borderId="69" xfId="0" applyFill="1" applyBorder="1" applyAlignment="1"/>
    <xf numFmtId="0" fontId="0" fillId="0" borderId="70" xfId="0" applyFill="1" applyBorder="1" applyAlignment="1"/>
    <xf numFmtId="0" fontId="0" fillId="0" borderId="71" xfId="0" applyFill="1" applyBorder="1" applyAlignment="1"/>
    <xf numFmtId="0" fontId="0" fillId="0" borderId="49" xfId="0" applyFill="1" applyBorder="1" applyAlignment="1">
      <alignment horizontal="left" vertical="center"/>
    </xf>
    <xf numFmtId="0" fontId="0" fillId="0" borderId="50" xfId="0" applyFill="1" applyBorder="1" applyAlignment="1">
      <alignment horizontal="left" vertical="center"/>
    </xf>
    <xf numFmtId="0" fontId="0" fillId="0" borderId="66" xfId="0" applyFill="1" applyBorder="1" applyAlignment="1">
      <alignment horizontal="left" vertical="center"/>
    </xf>
    <xf numFmtId="49" fontId="0" fillId="28" borderId="12" xfId="0" applyNumberFormat="1" applyFill="1" applyBorder="1" applyAlignment="1"/>
    <xf numFmtId="49" fontId="0" fillId="28" borderId="59" xfId="0" applyNumberFormat="1" applyFill="1" applyBorder="1" applyAlignment="1"/>
    <xf numFmtId="0" fontId="0" fillId="0" borderId="73" xfId="0" applyFill="1" applyBorder="1" applyAlignment="1">
      <alignment horizontal="center" vertical="center"/>
    </xf>
    <xf numFmtId="0" fontId="0" fillId="0" borderId="44" xfId="0"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49" fontId="0" fillId="28" borderId="18" xfId="0" applyNumberFormat="1" applyFill="1" applyBorder="1" applyAlignment="1">
      <alignment horizontal="left"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49" xfId="0" applyFill="1" applyBorder="1" applyAlignment="1"/>
    <xf numFmtId="0" fontId="0" fillId="0" borderId="50" xfId="0" applyFill="1" applyBorder="1" applyAlignment="1"/>
    <xf numFmtId="0" fontId="0" fillId="0" borderId="66" xfId="0" applyFill="1" applyBorder="1" applyAlignment="1"/>
    <xf numFmtId="49" fontId="0" fillId="30" borderId="49" xfId="0" applyNumberFormat="1" applyFill="1" applyBorder="1" applyAlignment="1">
      <alignment horizontal="center" vertical="center"/>
    </xf>
    <xf numFmtId="49" fontId="0" fillId="30" borderId="50" xfId="0" applyNumberFormat="1" applyFill="1" applyBorder="1" applyAlignment="1">
      <alignment horizontal="center" vertical="center"/>
    </xf>
    <xf numFmtId="49" fontId="0" fillId="30" borderId="51" xfId="0" applyNumberFormat="1" applyFill="1" applyBorder="1" applyAlignment="1">
      <alignment horizontal="center" vertical="center"/>
    </xf>
    <xf numFmtId="49" fontId="0" fillId="0" borderId="49" xfId="0" applyNumberFormat="1" applyFill="1" applyBorder="1" applyAlignment="1">
      <alignment horizontal="center" vertical="center"/>
    </xf>
    <xf numFmtId="49" fontId="0" fillId="0" borderId="50" xfId="0" applyNumberFormat="1" applyFill="1" applyBorder="1" applyAlignment="1">
      <alignment horizontal="center" vertical="center"/>
    </xf>
    <xf numFmtId="49" fontId="0" fillId="0" borderId="51" xfId="0" applyNumberFormat="1" applyFill="1" applyBorder="1" applyAlignment="1">
      <alignment horizontal="center" vertical="center"/>
    </xf>
    <xf numFmtId="0" fontId="0" fillId="30" borderId="49" xfId="0" applyNumberFormat="1" applyFont="1" applyFill="1" applyBorder="1" applyAlignment="1">
      <alignment horizontal="center" vertical="center"/>
    </xf>
    <xf numFmtId="0" fontId="0" fillId="30" borderId="50" xfId="0" applyNumberFormat="1" applyFont="1" applyFill="1" applyBorder="1" applyAlignment="1">
      <alignment horizontal="center" vertical="center"/>
    </xf>
    <xf numFmtId="0" fontId="0" fillId="30" borderId="51" xfId="0" applyNumberFormat="1" applyFont="1" applyFill="1" applyBorder="1" applyAlignment="1">
      <alignment horizontal="center" vertical="center"/>
    </xf>
    <xf numFmtId="0" fontId="0" fillId="0" borderId="72"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49" fontId="0" fillId="28" borderId="110" xfId="0" applyNumberFormat="1" applyFill="1" applyBorder="1" applyAlignment="1">
      <alignment horizontal="left" vertical="center"/>
    </xf>
    <xf numFmtId="49" fontId="0" fillId="28" borderId="111" xfId="0" applyNumberFormat="1" applyFill="1" applyBorder="1" applyAlignment="1">
      <alignment horizontal="left" vertical="center"/>
    </xf>
    <xf numFmtId="49" fontId="0" fillId="28" borderId="112" xfId="0" applyNumberFormat="1" applyFill="1" applyBorder="1" applyAlignment="1">
      <alignment horizontal="left" vertical="center"/>
    </xf>
    <xf numFmtId="0" fontId="8" fillId="0" borderId="0" xfId="0" applyFont="1" applyFill="1" applyAlignment="1">
      <alignment horizontal="center" wrapText="1"/>
    </xf>
    <xf numFmtId="49" fontId="0" fillId="0" borderId="11" xfId="0" applyNumberFormat="1" applyFill="1" applyBorder="1" applyAlignment="1">
      <alignment horizontal="left" vertical="center"/>
    </xf>
    <xf numFmtId="0" fontId="0" fillId="0" borderId="41" xfId="47" applyFont="1" applyBorder="1" applyAlignment="1">
      <alignment horizontal="center" vertical="center" shrinkToFit="1"/>
    </xf>
    <xf numFmtId="0" fontId="0" fillId="0" borderId="42" xfId="47" applyFont="1" applyBorder="1" applyAlignment="1">
      <alignment horizontal="center" vertical="center" shrinkToFit="1"/>
    </xf>
    <xf numFmtId="0" fontId="0" fillId="0" borderId="43" xfId="47" applyFont="1" applyBorder="1" applyAlignment="1">
      <alignment horizontal="center" vertical="center" shrinkToFit="1"/>
    </xf>
    <xf numFmtId="0" fontId="0" fillId="0" borderId="6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77" xfId="0" applyFont="1" applyFill="1" applyBorder="1" applyAlignment="1" applyProtection="1">
      <alignment horizontal="center" vertical="center"/>
    </xf>
    <xf numFmtId="0" fontId="0" fillId="0" borderId="78"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2"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0" fontId="0" fillId="31" borderId="82" xfId="0" applyNumberFormat="1" applyFill="1" applyBorder="1" applyAlignment="1" applyProtection="1">
      <alignment horizontal="center" vertical="center"/>
      <protection locked="0"/>
    </xf>
    <xf numFmtId="0" fontId="0" fillId="31" borderId="83" xfId="0" applyNumberFormat="1" applyFill="1" applyBorder="1" applyAlignment="1" applyProtection="1">
      <alignment horizontal="center" vertical="center"/>
      <protection locked="0"/>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31" borderId="86" xfId="0" applyNumberFormat="1" applyFill="1" applyBorder="1" applyAlignment="1">
      <alignment horizontal="center" vertical="center" shrinkToFit="1"/>
    </xf>
    <xf numFmtId="0" fontId="0" fillId="31" borderId="87" xfId="0" applyNumberFormat="1" applyFill="1" applyBorder="1" applyAlignment="1">
      <alignment horizontal="center" vertical="center" shrinkToFit="1"/>
    </xf>
    <xf numFmtId="0" fontId="0" fillId="31" borderId="88" xfId="0" applyNumberFormat="1" applyFill="1" applyBorder="1" applyAlignment="1" applyProtection="1">
      <alignment horizontal="center" vertical="center"/>
      <protection locked="0"/>
    </xf>
    <xf numFmtId="0" fontId="0" fillId="31" borderId="89" xfId="0" applyNumberFormat="1" applyFill="1" applyBorder="1" applyAlignment="1" applyProtection="1">
      <alignment horizontal="center" vertical="center"/>
      <protection locked="0"/>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92" xfId="0" applyNumberFormat="1" applyFill="1" applyBorder="1" applyAlignment="1">
      <alignment horizontal="center" vertical="center" shrinkToFit="1"/>
    </xf>
    <xf numFmtId="0" fontId="0" fillId="31" borderId="93" xfId="0" applyNumberFormat="1" applyFill="1" applyBorder="1" applyAlignment="1">
      <alignment horizontal="center" vertical="center" shrinkToFit="1"/>
    </xf>
    <xf numFmtId="0" fontId="0" fillId="31" borderId="29" xfId="0" applyNumberFormat="1" applyFill="1" applyBorder="1" applyAlignment="1">
      <alignment horizontal="center" vertical="center" shrinkToFit="1"/>
    </xf>
    <xf numFmtId="0" fontId="0" fillId="31" borderId="94" xfId="0" applyNumberFormat="1" applyFill="1" applyBorder="1" applyAlignment="1" applyProtection="1">
      <alignment horizontal="center" vertical="center"/>
      <protection locked="0"/>
    </xf>
    <xf numFmtId="0" fontId="0" fillId="31" borderId="95" xfId="0" applyNumberFormat="1" applyFill="1" applyBorder="1" applyAlignment="1" applyProtection="1">
      <alignment horizontal="center" vertical="center"/>
      <protection locked="0"/>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98" xfId="0" applyNumberFormat="1" applyFill="1" applyBorder="1" applyAlignment="1">
      <alignment horizontal="center" vertical="center" shrinkToFit="1"/>
    </xf>
    <xf numFmtId="0" fontId="0" fillId="31" borderId="99" xfId="0" applyNumberFormat="1" applyFill="1" applyBorder="1" applyAlignment="1">
      <alignment horizontal="center" vertical="center" shrinkToFit="1"/>
    </xf>
    <xf numFmtId="0" fontId="0" fillId="31" borderId="33" xfId="0" applyNumberFormat="1" applyFill="1" applyBorder="1" applyAlignment="1">
      <alignment horizontal="center" vertical="center" shrinkToFit="1"/>
    </xf>
    <xf numFmtId="49" fontId="0" fillId="28" borderId="15" xfId="0" applyNumberFormat="1" applyFill="1" applyBorder="1" applyAlignment="1"/>
    <xf numFmtId="49" fontId="0" fillId="28" borderId="20" xfId="0" applyNumberFormat="1" applyFill="1" applyBorder="1" applyAlignment="1"/>
    <xf numFmtId="0" fontId="0" fillId="0" borderId="34"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0" borderId="32"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0" fillId="0" borderId="33" xfId="0" applyNumberFormat="1" applyFill="1" applyBorder="1" applyAlignment="1">
      <alignment horizontal="center" vertical="center"/>
    </xf>
    <xf numFmtId="0" fontId="0" fillId="24" borderId="49" xfId="0" applyFill="1" applyBorder="1" applyAlignment="1">
      <alignment horizontal="center" vertical="center" shrinkToFit="1"/>
    </xf>
    <xf numFmtId="0" fontId="0" fillId="24" borderId="51" xfId="0" applyFill="1" applyBorder="1" applyAlignment="1">
      <alignment horizontal="center" vertical="center" shrinkToFit="1"/>
    </xf>
    <xf numFmtId="0" fontId="0" fillId="24" borderId="50" xfId="0" applyFill="1" applyBorder="1" applyAlignment="1">
      <alignment horizontal="center" vertical="center" shrinkToFit="1"/>
    </xf>
    <xf numFmtId="0" fontId="0" fillId="0" borderId="126"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99"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28" xfId="0" applyNumberFormat="1" applyFill="1" applyBorder="1" applyAlignment="1">
      <alignment horizontal="center" vertical="center"/>
    </xf>
    <xf numFmtId="0" fontId="0" fillId="0" borderId="92" xfId="0" applyNumberFormat="1" applyFill="1" applyBorder="1" applyAlignment="1">
      <alignment horizontal="center" vertical="center"/>
    </xf>
    <xf numFmtId="0" fontId="0" fillId="0" borderId="29" xfId="0" applyNumberFormat="1" applyFill="1" applyBorder="1" applyAlignment="1">
      <alignment horizontal="center" vertical="center"/>
    </xf>
    <xf numFmtId="0" fontId="0" fillId="0" borderId="93"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132" xfId="0" applyNumberFormat="1" applyFill="1" applyBorder="1" applyAlignment="1">
      <alignment horizontal="center" vertical="center"/>
    </xf>
    <xf numFmtId="0" fontId="0" fillId="0" borderId="109" xfId="0" applyNumberFormat="1" applyFill="1" applyBorder="1" applyAlignment="1">
      <alignment horizontal="center" vertical="center"/>
    </xf>
    <xf numFmtId="0" fontId="0" fillId="24" borderId="31" xfId="0" applyFill="1" applyBorder="1" applyAlignment="1"/>
    <xf numFmtId="0" fontId="0" fillId="24" borderId="97" xfId="0" applyFill="1" applyBorder="1" applyAlignment="1"/>
    <xf numFmtId="49" fontId="0" fillId="0" borderId="98" xfId="0" applyNumberFormat="1" applyFill="1" applyBorder="1" applyAlignment="1">
      <alignment horizontal="center" vertical="center"/>
    </xf>
    <xf numFmtId="49" fontId="0" fillId="0" borderId="34" xfId="0" applyNumberFormat="1" applyFill="1" applyBorder="1" applyAlignment="1">
      <alignment horizontal="center" vertical="center"/>
    </xf>
    <xf numFmtId="49" fontId="0" fillId="0" borderId="97" xfId="0" applyNumberFormat="1" applyFill="1" applyBorder="1" applyAlignment="1">
      <alignment horizontal="center" vertical="center"/>
    </xf>
    <xf numFmtId="49" fontId="0" fillId="0" borderId="98" xfId="0" applyNumberFormat="1" applyFill="1" applyBorder="1" applyAlignment="1"/>
    <xf numFmtId="49" fontId="0" fillId="0" borderId="34" xfId="0" applyNumberFormat="1" applyFill="1" applyBorder="1" applyAlignment="1"/>
    <xf numFmtId="49" fontId="0" fillId="0" borderId="34" xfId="0" applyNumberFormat="1" applyFill="1" applyBorder="1" applyAlignment="1">
      <alignment horizontal="left" vertical="center"/>
    </xf>
    <xf numFmtId="49" fontId="0" fillId="0" borderId="97" xfId="0" applyNumberFormat="1" applyFill="1" applyBorder="1" applyAlignment="1">
      <alignment horizontal="left" vertical="center"/>
    </xf>
    <xf numFmtId="49" fontId="0" fillId="0" borderId="99" xfId="0" applyNumberFormat="1" applyFill="1" applyBorder="1" applyAlignment="1"/>
    <xf numFmtId="0" fontId="0" fillId="0" borderId="90" xfId="0" applyNumberFormat="1" applyFill="1" applyBorder="1" applyAlignment="1">
      <alignment horizontal="center" vertical="center"/>
    </xf>
    <xf numFmtId="0" fontId="0" fillId="24" borderId="27" xfId="0" applyFill="1" applyBorder="1" applyAlignment="1"/>
    <xf numFmtId="0" fontId="0" fillId="24" borderId="91" xfId="0" applyFill="1" applyBorder="1" applyAlignment="1"/>
    <xf numFmtId="49" fontId="0" fillId="0" borderId="92" xfId="0" applyNumberFormat="1" applyFill="1" applyBorder="1" applyAlignment="1">
      <alignment horizontal="center" vertical="center"/>
    </xf>
    <xf numFmtId="49" fontId="0" fillId="0" borderId="30" xfId="0" applyNumberFormat="1" applyFill="1" applyBorder="1" applyAlignment="1">
      <alignment horizontal="center" vertical="center"/>
    </xf>
    <xf numFmtId="49" fontId="0" fillId="0" borderId="91" xfId="0" applyNumberFormat="1" applyFill="1" applyBorder="1" applyAlignment="1">
      <alignment horizontal="center" vertical="center"/>
    </xf>
    <xf numFmtId="49" fontId="0" fillId="0" borderId="92" xfId="0" applyNumberFormat="1" applyFill="1" applyBorder="1" applyAlignment="1"/>
    <xf numFmtId="49" fontId="0" fillId="0" borderId="30" xfId="0" applyNumberFormat="1" applyFill="1" applyBorder="1" applyAlignment="1"/>
    <xf numFmtId="49" fontId="0" fillId="0" borderId="30" xfId="0" applyNumberFormat="1" applyFill="1" applyBorder="1" applyAlignment="1">
      <alignment horizontal="left" vertical="center"/>
    </xf>
    <xf numFmtId="49" fontId="0" fillId="0" borderId="91" xfId="0" applyNumberFormat="1" applyFill="1" applyBorder="1" applyAlignment="1">
      <alignment horizontal="left" vertical="center"/>
    </xf>
    <xf numFmtId="49" fontId="0" fillId="0" borderId="93" xfId="0" applyNumberFormat="1" applyFill="1" applyBorder="1" applyAlignment="1"/>
    <xf numFmtId="0" fontId="2" fillId="0" borderId="109" xfId="47" applyNumberFormat="1" applyFill="1" applyBorder="1" applyAlignment="1">
      <alignment horizontal="center" vertical="center"/>
    </xf>
    <xf numFmtId="0" fontId="2" fillId="0" borderId="89" xfId="47" applyNumberFormat="1" applyFill="1" applyBorder="1" applyAlignment="1">
      <alignment horizontal="center" vertical="center"/>
    </xf>
    <xf numFmtId="0" fontId="0" fillId="0" borderId="92"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0" borderId="90" xfId="0" applyNumberFormat="1" applyFill="1" applyBorder="1" applyAlignment="1" applyProtection="1">
      <alignment horizontal="center" vertical="center"/>
    </xf>
    <xf numFmtId="0" fontId="0" fillId="0" borderId="152" xfId="0" applyNumberFormat="1" applyFill="1" applyBorder="1" applyAlignment="1">
      <alignment horizontal="center" vertical="center"/>
    </xf>
    <xf numFmtId="0" fontId="0" fillId="0" borderId="150" xfId="0" applyNumberFormat="1" applyFill="1" applyBorder="1" applyAlignment="1">
      <alignment horizontal="center" vertical="center"/>
    </xf>
    <xf numFmtId="0" fontId="0" fillId="0" borderId="157" xfId="0" applyNumberFormat="1" applyFill="1" applyBorder="1" applyAlignment="1">
      <alignment horizontal="center" vertical="center"/>
    </xf>
    <xf numFmtId="0" fontId="0" fillId="0" borderId="151" xfId="0" applyNumberFormat="1" applyFill="1" applyBorder="1" applyAlignment="1">
      <alignment horizontal="center" vertical="center"/>
    </xf>
    <xf numFmtId="0" fontId="0" fillId="0" borderId="158" xfId="0" applyNumberFormat="1" applyFill="1" applyBorder="1" applyAlignment="1">
      <alignment horizontal="center" vertical="center"/>
    </xf>
    <xf numFmtId="0" fontId="0" fillId="0" borderId="155" xfId="0" applyNumberFormat="1" applyFill="1" applyBorder="1" applyAlignment="1">
      <alignment horizontal="center" vertical="center"/>
    </xf>
    <xf numFmtId="0" fontId="0" fillId="0" borderId="153" xfId="0" applyNumberFormat="1" applyFill="1" applyBorder="1" applyAlignment="1">
      <alignment horizontal="center" vertical="center"/>
    </xf>
    <xf numFmtId="0" fontId="0" fillId="0" borderId="156" xfId="0" applyNumberFormat="1" applyFill="1" applyBorder="1" applyAlignment="1">
      <alignment horizontal="center" vertical="center"/>
    </xf>
    <xf numFmtId="0" fontId="0" fillId="0" borderId="154" xfId="0" applyNumberFormat="1" applyFill="1" applyBorder="1" applyAlignment="1">
      <alignment horizontal="center" vertical="center"/>
    </xf>
    <xf numFmtId="0" fontId="2" fillId="0" borderId="155" xfId="47" applyNumberFormat="1" applyFill="1" applyBorder="1" applyAlignment="1">
      <alignment horizontal="center" vertical="center"/>
    </xf>
    <xf numFmtId="0" fontId="2" fillId="0" borderId="156" xfId="47" applyNumberFormat="1" applyFill="1" applyBorder="1" applyAlignment="1">
      <alignment horizontal="center" vertical="center"/>
    </xf>
    <xf numFmtId="0" fontId="0" fillId="24" borderId="149" xfId="0" applyFill="1" applyBorder="1" applyAlignment="1"/>
    <xf numFmtId="0" fontId="0" fillId="24" borderId="150" xfId="0" applyFill="1" applyBorder="1" applyAlignment="1"/>
    <xf numFmtId="49" fontId="0" fillId="0" borderId="151" xfId="0" applyNumberFormat="1" applyFill="1" applyBorder="1" applyAlignment="1">
      <alignment horizontal="center" vertical="center"/>
    </xf>
    <xf numFmtId="49" fontId="0" fillId="0" borderId="152" xfId="0" applyNumberFormat="1" applyFill="1" applyBorder="1" applyAlignment="1">
      <alignment horizontal="center" vertical="center"/>
    </xf>
    <xf numFmtId="49" fontId="0" fillId="0" borderId="150" xfId="0" applyNumberFormat="1" applyFill="1" applyBorder="1" applyAlignment="1">
      <alignment horizontal="center" vertical="center"/>
    </xf>
    <xf numFmtId="49" fontId="0" fillId="0" borderId="151" xfId="0" applyNumberFormat="1" applyFill="1" applyBorder="1" applyAlignment="1"/>
    <xf numFmtId="49" fontId="0" fillId="0" borderId="152" xfId="0" applyNumberFormat="1" applyFill="1" applyBorder="1" applyAlignment="1"/>
    <xf numFmtId="49" fontId="0" fillId="0" borderId="152" xfId="0" applyNumberFormat="1" applyFill="1" applyBorder="1" applyAlignment="1">
      <alignment horizontal="left" vertical="center"/>
    </xf>
    <xf numFmtId="49" fontId="0" fillId="0" borderId="150" xfId="0" applyNumberFormat="1" applyFill="1" applyBorder="1" applyAlignment="1">
      <alignment horizontal="left" vertical="center"/>
    </xf>
    <xf numFmtId="49" fontId="0" fillId="0" borderId="153" xfId="0" applyNumberFormat="1" applyFill="1" applyBorder="1" applyAlignment="1"/>
    <xf numFmtId="0" fontId="0" fillId="30" borderId="30" xfId="0" applyNumberFormat="1" applyFill="1" applyBorder="1" applyAlignment="1">
      <alignment horizontal="center" vertical="center"/>
    </xf>
    <xf numFmtId="0" fontId="0" fillId="30" borderId="91" xfId="0" applyNumberFormat="1" applyFill="1" applyBorder="1" applyAlignment="1">
      <alignment horizontal="center" vertical="center"/>
    </xf>
    <xf numFmtId="0" fontId="0" fillId="30" borderId="109" xfId="0" applyNumberFormat="1" applyFill="1" applyBorder="1" applyAlignment="1">
      <alignment horizontal="center" vertical="center"/>
    </xf>
    <xf numFmtId="0" fontId="0" fillId="30" borderId="92" xfId="0" applyNumberFormat="1" applyFill="1" applyBorder="1" applyAlignment="1">
      <alignment horizontal="center" vertical="center"/>
    </xf>
    <xf numFmtId="0" fontId="0" fillId="30" borderId="93" xfId="0" applyNumberFormat="1" applyFill="1" applyBorder="1" applyAlignment="1">
      <alignment horizontal="center" vertical="center"/>
    </xf>
    <xf numFmtId="0" fontId="0" fillId="30" borderId="89" xfId="0" applyNumberFormat="1" applyFill="1" applyBorder="1" applyAlignment="1">
      <alignment horizontal="center" vertical="center"/>
    </xf>
    <xf numFmtId="0" fontId="0" fillId="30" borderId="90" xfId="0" applyNumberFormat="1" applyFill="1" applyBorder="1" applyAlignment="1">
      <alignment horizontal="center" vertical="center"/>
    </xf>
    <xf numFmtId="0" fontId="2" fillId="30" borderId="109" xfId="47" applyNumberFormat="1" applyFill="1" applyBorder="1" applyAlignment="1">
      <alignment horizontal="center" vertical="center"/>
    </xf>
    <xf numFmtId="0" fontId="2" fillId="30" borderId="89" xfId="47" applyNumberFormat="1" applyFill="1" applyBorder="1" applyAlignment="1">
      <alignment horizontal="center" vertical="center"/>
    </xf>
    <xf numFmtId="49" fontId="0" fillId="30" borderId="109" xfId="0" applyNumberFormat="1" applyFill="1" applyBorder="1" applyAlignment="1">
      <alignment horizontal="center" vertical="center"/>
    </xf>
    <xf numFmtId="49" fontId="0" fillId="30" borderId="89" xfId="0" applyNumberFormat="1" applyFill="1" applyBorder="1" applyAlignment="1">
      <alignment horizontal="center" vertical="center"/>
    </xf>
    <xf numFmtId="49" fontId="0" fillId="30" borderId="28" xfId="0" applyNumberFormat="1" applyFill="1" applyBorder="1" applyAlignment="1">
      <alignment horizontal="center" vertical="center"/>
    </xf>
    <xf numFmtId="0" fontId="0" fillId="30" borderId="28" xfId="0" applyNumberFormat="1" applyFill="1" applyBorder="1" applyAlignment="1">
      <alignment horizontal="center" vertical="center"/>
    </xf>
    <xf numFmtId="0" fontId="0" fillId="30" borderId="29" xfId="0" applyNumberFormat="1" applyFill="1" applyBorder="1" applyAlignment="1">
      <alignment horizontal="center" vertical="center"/>
    </xf>
    <xf numFmtId="0" fontId="0" fillId="30" borderId="27" xfId="0" applyFill="1" applyBorder="1" applyAlignment="1"/>
    <xf numFmtId="0" fontId="0" fillId="30" borderId="91" xfId="0" applyFill="1" applyBorder="1" applyAlignment="1"/>
    <xf numFmtId="49" fontId="0" fillId="30" borderId="92" xfId="0" applyNumberFormat="1" applyFill="1" applyBorder="1" applyAlignment="1">
      <alignment horizontal="center" vertical="center"/>
    </xf>
    <xf numFmtId="49" fontId="0" fillId="30" borderId="30" xfId="0" applyNumberFormat="1" applyFill="1" applyBorder="1" applyAlignment="1">
      <alignment horizontal="center" vertical="center"/>
    </xf>
    <xf numFmtId="49" fontId="0" fillId="30" borderId="91" xfId="0" applyNumberFormat="1" applyFill="1" applyBorder="1" applyAlignment="1">
      <alignment horizontal="center" vertical="center"/>
    </xf>
    <xf numFmtId="49" fontId="0" fillId="30" borderId="92" xfId="0" applyNumberFormat="1" applyFill="1" applyBorder="1" applyAlignment="1"/>
    <xf numFmtId="49" fontId="0" fillId="30" borderId="30" xfId="0" applyNumberFormat="1" applyFill="1" applyBorder="1" applyAlignment="1"/>
    <xf numFmtId="49" fontId="0" fillId="30" borderId="30" xfId="0" applyNumberFormat="1" applyFill="1" applyBorder="1" applyAlignment="1">
      <alignment horizontal="left" vertical="center"/>
    </xf>
    <xf numFmtId="49" fontId="0" fillId="30" borderId="91" xfId="0" applyNumberFormat="1" applyFill="1" applyBorder="1" applyAlignment="1">
      <alignment horizontal="left" vertical="center"/>
    </xf>
    <xf numFmtId="49" fontId="0" fillId="30" borderId="93" xfId="0" applyNumberFormat="1" applyFill="1" applyBorder="1" applyAlignment="1"/>
    <xf numFmtId="176" fontId="0" fillId="30" borderId="148" xfId="0" applyNumberFormat="1" applyFill="1" applyBorder="1" applyAlignment="1">
      <alignment horizontal="center" vertical="center"/>
    </xf>
    <xf numFmtId="0" fontId="0" fillId="30" borderId="38" xfId="0" applyNumberFormat="1" applyFill="1" applyBorder="1" applyAlignment="1">
      <alignment horizontal="center" vertical="center"/>
    </xf>
    <xf numFmtId="0" fontId="0" fillId="30" borderId="86" xfId="0" applyNumberFormat="1" applyFill="1" applyBorder="1" applyAlignment="1">
      <alignment horizontal="center" vertical="center"/>
    </xf>
    <xf numFmtId="0" fontId="0" fillId="30" borderId="40" xfId="0" applyNumberFormat="1" applyFill="1" applyBorder="1" applyAlignment="1">
      <alignment horizontal="center" vertical="center"/>
    </xf>
    <xf numFmtId="0" fontId="0" fillId="30" borderId="39" xfId="0" applyNumberFormat="1" applyFill="1" applyBorder="1" applyAlignment="1">
      <alignment horizontal="center" vertical="center"/>
    </xf>
    <xf numFmtId="0" fontId="0" fillId="30" borderId="85" xfId="0" applyNumberFormat="1" applyFill="1" applyBorder="1" applyAlignment="1">
      <alignment horizontal="center" vertical="center"/>
    </xf>
    <xf numFmtId="0" fontId="0" fillId="30" borderId="107" xfId="0" applyNumberFormat="1" applyFill="1" applyBorder="1" applyAlignment="1">
      <alignment horizontal="center" vertical="center"/>
    </xf>
    <xf numFmtId="0" fontId="0" fillId="30" borderId="87" xfId="0" applyNumberFormat="1" applyFill="1" applyBorder="1" applyAlignment="1">
      <alignment horizontal="center" vertical="center"/>
    </xf>
    <xf numFmtId="0" fontId="0" fillId="30" borderId="83" xfId="0" applyNumberFormat="1" applyFill="1" applyBorder="1" applyAlignment="1">
      <alignment horizontal="center" vertical="center"/>
    </xf>
    <xf numFmtId="176" fontId="0" fillId="30" borderId="147" xfId="0" applyNumberFormat="1" applyFill="1" applyBorder="1" applyAlignment="1">
      <alignment horizontal="center" vertical="center"/>
    </xf>
    <xf numFmtId="0" fontId="2" fillId="30" borderId="107" xfId="47" applyNumberFormat="1" applyFill="1" applyBorder="1" applyAlignment="1">
      <alignment horizontal="center" vertical="center"/>
    </xf>
    <xf numFmtId="0" fontId="2" fillId="30" borderId="83" xfId="47" applyNumberFormat="1" applyFill="1" applyBorder="1" applyAlignment="1">
      <alignment horizontal="center" vertical="center"/>
    </xf>
    <xf numFmtId="0" fontId="0" fillId="30" borderId="84" xfId="0" applyNumberFormat="1" applyFill="1" applyBorder="1" applyAlignment="1">
      <alignment horizontal="center" vertical="center"/>
    </xf>
    <xf numFmtId="49" fontId="0" fillId="30" borderId="107" xfId="0" applyNumberFormat="1" applyFill="1" applyBorder="1" applyAlignment="1">
      <alignment horizontal="center" vertical="center"/>
    </xf>
    <xf numFmtId="49" fontId="0" fillId="30" borderId="83" xfId="0" applyNumberFormat="1" applyFill="1" applyBorder="1" applyAlignment="1">
      <alignment horizontal="center" vertical="center"/>
    </xf>
    <xf numFmtId="49" fontId="0" fillId="30" borderId="38" xfId="0" applyNumberFormat="1" applyFill="1" applyBorder="1" applyAlignment="1">
      <alignment horizontal="center" vertical="center"/>
    </xf>
    <xf numFmtId="0" fontId="0" fillId="30" borderId="37" xfId="0" applyFill="1" applyBorder="1" applyAlignment="1"/>
    <xf numFmtId="0" fontId="0" fillId="30" borderId="85" xfId="0" applyFill="1" applyBorder="1" applyAlignment="1"/>
    <xf numFmtId="49" fontId="0" fillId="30" borderId="86" xfId="0" applyNumberFormat="1" applyFill="1" applyBorder="1" applyAlignment="1">
      <alignment horizontal="center" vertical="center"/>
    </xf>
    <xf numFmtId="49" fontId="0" fillId="30" borderId="40" xfId="0" applyNumberFormat="1" applyFill="1" applyBorder="1" applyAlignment="1">
      <alignment horizontal="center" vertical="center"/>
    </xf>
    <xf numFmtId="49" fontId="0" fillId="30" borderId="85" xfId="0" applyNumberFormat="1" applyFill="1" applyBorder="1" applyAlignment="1">
      <alignment horizontal="center" vertical="center"/>
    </xf>
    <xf numFmtId="49" fontId="0" fillId="30" borderId="86" xfId="0" applyNumberFormat="1" applyFill="1" applyBorder="1" applyAlignment="1">
      <alignment horizontal="left" vertical="center"/>
    </xf>
    <xf numFmtId="49" fontId="0" fillId="30" borderId="40" xfId="0" applyNumberFormat="1" applyFill="1" applyBorder="1" applyAlignment="1">
      <alignment horizontal="left" vertical="center"/>
    </xf>
    <xf numFmtId="49" fontId="0" fillId="30" borderId="85" xfId="0" applyNumberFormat="1" applyFill="1" applyBorder="1" applyAlignment="1">
      <alignment horizontal="left" vertical="center"/>
    </xf>
    <xf numFmtId="49" fontId="0" fillId="30" borderId="87" xfId="0" applyNumberFormat="1" applyFill="1" applyBorder="1" applyAlignment="1">
      <alignment horizontal="left" vertical="center"/>
    </xf>
    <xf numFmtId="0" fontId="5" fillId="24" borderId="13" xfId="0" applyFont="1" applyFill="1" applyBorder="1" applyAlignment="1">
      <alignment horizontal="center" vertical="center"/>
    </xf>
    <xf numFmtId="0" fontId="0" fillId="24" borderId="13" xfId="0" applyFill="1" applyBorder="1" applyAlignment="1">
      <alignment horizontal="center" vertical="center"/>
    </xf>
    <xf numFmtId="0" fontId="5" fillId="24" borderId="122" xfId="0" applyFont="1" applyFill="1" applyBorder="1" applyAlignment="1">
      <alignment horizontal="center" vertical="center"/>
    </xf>
    <xf numFmtId="0" fontId="5" fillId="24" borderId="52" xfId="0" applyFont="1" applyFill="1" applyBorder="1" applyAlignment="1">
      <alignment horizontal="center" vertical="center" wrapText="1" shrinkToFit="1"/>
    </xf>
    <xf numFmtId="0" fontId="5" fillId="24" borderId="53" xfId="0" applyFont="1" applyFill="1" applyBorder="1" applyAlignment="1">
      <alignment horizontal="center" vertical="center" shrinkToFit="1"/>
    </xf>
    <xf numFmtId="0" fontId="5" fillId="24" borderId="54" xfId="0" applyFont="1" applyFill="1" applyBorder="1" applyAlignment="1">
      <alignment horizontal="center" vertical="center" shrinkToFit="1"/>
    </xf>
    <xf numFmtId="0" fontId="5" fillId="24" borderId="57" xfId="0" applyFont="1" applyFill="1" applyBorder="1" applyAlignment="1">
      <alignment horizontal="center" vertical="center" shrinkToFit="1"/>
    </xf>
    <xf numFmtId="0" fontId="5" fillId="24" borderId="45" xfId="0" applyFont="1" applyFill="1" applyBorder="1" applyAlignment="1">
      <alignment horizontal="center" vertical="center" shrinkToFit="1"/>
    </xf>
    <xf numFmtId="0" fontId="5" fillId="24" borderId="58" xfId="0" applyFont="1" applyFill="1" applyBorder="1" applyAlignment="1">
      <alignment horizontal="center" vertical="center" shrinkToFit="1"/>
    </xf>
    <xf numFmtId="0" fontId="0" fillId="24" borderId="103" xfId="0" applyFill="1" applyBorder="1" applyAlignment="1">
      <alignment horizontal="center" vertical="center" wrapText="1"/>
    </xf>
    <xf numFmtId="0" fontId="0" fillId="24" borderId="104" xfId="0" applyFill="1" applyBorder="1" applyAlignment="1">
      <alignment horizontal="center" vertical="center"/>
    </xf>
    <xf numFmtId="0" fontId="0" fillId="24" borderId="105" xfId="0" applyFill="1" applyBorder="1" applyAlignment="1">
      <alignment horizontal="center" vertical="center"/>
    </xf>
    <xf numFmtId="0" fontId="0" fillId="24" borderId="55" xfId="0" applyFill="1" applyBorder="1" applyAlignment="1">
      <alignment horizontal="center" vertical="center"/>
    </xf>
    <xf numFmtId="0" fontId="0" fillId="24" borderId="0" xfId="0" applyFill="1" applyBorder="1" applyAlignment="1">
      <alignment horizontal="center" vertical="center"/>
    </xf>
    <xf numFmtId="0" fontId="0" fillId="24" borderId="56" xfId="0" applyFill="1" applyBorder="1" applyAlignment="1">
      <alignment horizontal="center" vertical="center"/>
    </xf>
    <xf numFmtId="0" fontId="0" fillId="24" borderId="79" xfId="0" applyFill="1" applyBorder="1" applyAlignment="1">
      <alignment horizontal="center" vertical="center"/>
    </xf>
    <xf numFmtId="0" fontId="0" fillId="24" borderId="10" xfId="0" applyFill="1" applyBorder="1" applyAlignment="1">
      <alignment horizontal="center" vertical="center"/>
    </xf>
    <xf numFmtId="0" fontId="0" fillId="24" borderId="78" xfId="0" applyFill="1" applyBorder="1" applyAlignment="1">
      <alignment horizontal="center" vertical="center"/>
    </xf>
    <xf numFmtId="0" fontId="0" fillId="24" borderId="100" xfId="0" applyFill="1" applyBorder="1" applyAlignment="1">
      <alignment horizontal="center" vertical="center"/>
    </xf>
    <xf numFmtId="0" fontId="0" fillId="24" borderId="11" xfId="0" applyFill="1" applyBorder="1" applyAlignment="1">
      <alignment horizontal="center" vertical="center"/>
    </xf>
    <xf numFmtId="0" fontId="0" fillId="24" borderId="15" xfId="0" applyFill="1" applyBorder="1" applyAlignment="1">
      <alignment horizontal="center" vertical="center"/>
    </xf>
    <xf numFmtId="0" fontId="0" fillId="32" borderId="100"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1" fillId="34" borderId="0" xfId="0" applyFont="1" applyFill="1" applyAlignment="1">
      <alignment horizontal="center"/>
    </xf>
    <xf numFmtId="0" fontId="1" fillId="34" borderId="134" xfId="0" applyFont="1" applyFill="1" applyBorder="1" applyAlignment="1">
      <alignment horizontal="center"/>
    </xf>
    <xf numFmtId="0" fontId="0" fillId="24" borderId="101" xfId="0" applyFill="1" applyBorder="1" applyAlignment="1">
      <alignment horizontal="center" vertical="center"/>
    </xf>
    <xf numFmtId="0" fontId="0" fillId="24" borderId="100" xfId="0" applyFill="1" applyBorder="1" applyAlignment="1"/>
    <xf numFmtId="0" fontId="0" fillId="24" borderId="17" xfId="0" applyFill="1" applyBorder="1" applyAlignment="1">
      <alignment horizontal="center" vertical="center"/>
    </xf>
    <xf numFmtId="0" fontId="0" fillId="24" borderId="11" xfId="0" applyFill="1" applyBorder="1" applyAlignment="1"/>
    <xf numFmtId="0" fontId="0" fillId="24" borderId="19" xfId="0" applyFill="1" applyBorder="1" applyAlignment="1">
      <alignment horizontal="center" vertical="center"/>
    </xf>
    <xf numFmtId="0" fontId="0" fillId="24" borderId="15" xfId="0" applyFill="1" applyBorder="1" applyAlignment="1"/>
    <xf numFmtId="0" fontId="0" fillId="24" borderId="102" xfId="0" applyFill="1" applyBorder="1" applyAlignment="1"/>
    <xf numFmtId="0" fontId="0" fillId="24" borderId="13" xfId="0" applyFill="1" applyBorder="1" applyAlignment="1"/>
    <xf numFmtId="0" fontId="0" fillId="24" borderId="100" xfId="0" applyFill="1" applyBorder="1" applyAlignment="1">
      <alignment horizontal="center" vertical="center" wrapText="1"/>
    </xf>
    <xf numFmtId="49" fontId="0" fillId="24" borderId="100"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108" xfId="0" applyFill="1" applyBorder="1" applyAlignment="1">
      <alignment horizontal="center" vertical="center"/>
    </xf>
    <xf numFmtId="0" fontId="5" fillId="24" borderId="53" xfId="0" applyFont="1" applyFill="1" applyBorder="1" applyAlignment="1">
      <alignment horizontal="center" vertical="center" wrapText="1" shrinkToFit="1"/>
    </xf>
    <xf numFmtId="0" fontId="5" fillId="24" borderId="80"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0" fillId="32" borderId="11" xfId="0" applyFill="1" applyBorder="1" applyAlignment="1"/>
    <xf numFmtId="0" fontId="33" fillId="24" borderId="139" xfId="0" applyFont="1" applyFill="1" applyBorder="1" applyAlignment="1">
      <alignment horizontal="center" vertical="center"/>
    </xf>
    <xf numFmtId="0" fontId="33" fillId="24" borderId="140" xfId="0" applyFont="1" applyFill="1" applyBorder="1" applyAlignment="1">
      <alignment horizontal="center" vertical="center"/>
    </xf>
    <xf numFmtId="0" fontId="33" fillId="24" borderId="141" xfId="0" applyFont="1" applyFill="1" applyBorder="1" applyAlignment="1">
      <alignment horizontal="center" vertical="center"/>
    </xf>
    <xf numFmtId="0" fontId="33" fillId="24" borderId="142" xfId="0" applyFont="1" applyFill="1" applyBorder="1" applyAlignment="1">
      <alignment horizontal="center" vertical="center"/>
    </xf>
    <xf numFmtId="0" fontId="33" fillId="24" borderId="0" xfId="0" applyFont="1" applyFill="1" applyBorder="1" applyAlignment="1">
      <alignment horizontal="center" vertical="center"/>
    </xf>
    <xf numFmtId="0" fontId="33" fillId="24" borderId="143" xfId="0" applyFont="1" applyFill="1" applyBorder="1" applyAlignment="1">
      <alignment horizontal="center" vertical="center"/>
    </xf>
    <xf numFmtId="0" fontId="33" fillId="24" borderId="144" xfId="0" applyFont="1" applyFill="1" applyBorder="1" applyAlignment="1">
      <alignment horizontal="center" vertical="center"/>
    </xf>
    <xf numFmtId="0" fontId="33" fillId="24" borderId="145" xfId="0" applyFont="1" applyFill="1" applyBorder="1" applyAlignment="1">
      <alignment horizontal="center" vertical="center"/>
    </xf>
    <xf numFmtId="0" fontId="33" fillId="24" borderId="146" xfId="0" applyFont="1" applyFill="1" applyBorder="1" applyAlignment="1">
      <alignment horizontal="center" vertical="center"/>
    </xf>
    <xf numFmtId="0" fontId="0" fillId="24" borderId="49" xfId="0" applyFont="1" applyFill="1" applyBorder="1" applyAlignment="1">
      <alignment horizontal="center" vertical="center" wrapText="1" shrinkToFit="1"/>
    </xf>
    <xf numFmtId="0" fontId="0" fillId="24" borderId="50" xfId="0" applyFont="1" applyFill="1" applyBorder="1" applyAlignment="1">
      <alignment horizontal="center" vertical="center" shrinkToFit="1"/>
    </xf>
    <xf numFmtId="0" fontId="0" fillId="24" borderId="51" xfId="0" applyFont="1" applyFill="1" applyBorder="1" applyAlignment="1">
      <alignment horizontal="center" vertical="center" shrinkToFit="1"/>
    </xf>
    <xf numFmtId="31" fontId="0" fillId="24" borderId="11" xfId="0" applyNumberFormat="1" applyFill="1" applyBorder="1" applyAlignment="1">
      <alignment horizontal="center" vertical="center"/>
    </xf>
    <xf numFmtId="49" fontId="0" fillId="24" borderId="92" xfId="0" applyNumberFormat="1" applyFill="1" applyBorder="1" applyAlignment="1">
      <alignment horizontal="center" vertical="center"/>
    </xf>
    <xf numFmtId="49" fontId="0" fillId="24" borderId="30" xfId="0" applyNumberFormat="1" applyFill="1" applyBorder="1" applyAlignment="1">
      <alignment horizontal="center" vertical="center"/>
    </xf>
    <xf numFmtId="0" fontId="0" fillId="0" borderId="49" xfId="0" applyFill="1" applyBorder="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49" fontId="0" fillId="24" borderId="86" xfId="0" applyNumberFormat="1" applyFill="1" applyBorder="1" applyAlignment="1">
      <alignment horizontal="left" vertical="center"/>
    </xf>
    <xf numFmtId="49" fontId="0" fillId="24" borderId="40" xfId="0" applyNumberFormat="1" applyFill="1" applyBorder="1" applyAlignment="1">
      <alignment horizontal="left" vertical="center"/>
    </xf>
    <xf numFmtId="49" fontId="0" fillId="24" borderId="159" xfId="0" applyNumberFormat="1" applyFill="1" applyBorder="1" applyAlignment="1">
      <alignment horizontal="left" vertical="center" shrinkToFit="1"/>
    </xf>
    <xf numFmtId="49" fontId="0" fillId="24" borderId="160" xfId="0" applyNumberFormat="1" applyFill="1" applyBorder="1" applyAlignment="1">
      <alignment horizontal="left" vertical="center" shrinkToFit="1"/>
    </xf>
    <xf numFmtId="49" fontId="0" fillId="24" borderId="138" xfId="0" applyNumberFormat="1" applyFill="1" applyBorder="1" applyAlignment="1">
      <alignment horizontal="left" vertical="center" shrinkToFit="1"/>
    </xf>
    <xf numFmtId="0" fontId="0" fillId="24" borderId="37" xfId="0" applyFill="1" applyBorder="1" applyAlignment="1"/>
    <xf numFmtId="0" fontId="0" fillId="24" borderId="85" xfId="0" applyFill="1" applyBorder="1" applyAlignment="1"/>
    <xf numFmtId="49" fontId="0" fillId="24" borderId="107" xfId="0" applyNumberFormat="1" applyFill="1" applyBorder="1" applyAlignment="1">
      <alignment horizontal="center" vertical="center"/>
    </xf>
    <xf numFmtId="49" fontId="0" fillId="24" borderId="38" xfId="0" applyNumberFormat="1" applyFill="1" applyBorder="1" applyAlignment="1">
      <alignment horizontal="center" vertical="center"/>
    </xf>
    <xf numFmtId="49" fontId="0" fillId="24" borderId="86" xfId="0" applyNumberFormat="1" applyFill="1" applyBorder="1" applyAlignment="1">
      <alignment horizontal="center" vertical="center"/>
    </xf>
    <xf numFmtId="49" fontId="0" fillId="24" borderId="87" xfId="0" applyNumberFormat="1" applyFill="1" applyBorder="1" applyAlignment="1">
      <alignment horizontal="center" vertical="center"/>
    </xf>
    <xf numFmtId="0" fontId="0" fillId="24" borderId="86" xfId="0" applyNumberFormat="1" applyFill="1" applyBorder="1" applyAlignment="1">
      <alignment horizontal="center" vertical="center"/>
    </xf>
    <xf numFmtId="0" fontId="0" fillId="24" borderId="40" xfId="0" applyNumberFormat="1" applyFill="1" applyBorder="1" applyAlignment="1">
      <alignment horizontal="center" vertical="center"/>
    </xf>
    <xf numFmtId="0" fontId="0" fillId="24" borderId="103" xfId="0" applyFill="1" applyBorder="1" applyAlignment="1">
      <alignment horizontal="center" vertical="center"/>
    </xf>
    <xf numFmtId="0" fontId="0" fillId="24" borderId="130" xfId="0" applyFill="1" applyBorder="1" applyAlignment="1">
      <alignment horizontal="center" vertical="center"/>
    </xf>
    <xf numFmtId="0" fontId="0" fillId="24" borderId="64" xfId="0" applyFill="1" applyBorder="1" applyAlignment="1">
      <alignment horizontal="center" vertical="center"/>
    </xf>
    <xf numFmtId="0" fontId="0" fillId="24" borderId="77" xfId="0" applyFill="1" applyBorder="1" applyAlignment="1">
      <alignment horizontal="center" vertical="center"/>
    </xf>
    <xf numFmtId="0" fontId="0" fillId="24" borderId="85" xfId="0" applyNumberFormat="1" applyFill="1" applyBorder="1" applyAlignment="1">
      <alignment horizontal="center" vertical="center"/>
    </xf>
    <xf numFmtId="0" fontId="0" fillId="24" borderId="92" xfId="0" applyNumberFormat="1" applyFill="1" applyBorder="1" applyAlignment="1">
      <alignment horizontal="center" vertical="center"/>
    </xf>
    <xf numFmtId="0" fontId="0" fillId="24" borderId="30" xfId="0" applyNumberFormat="1" applyFill="1" applyBorder="1" applyAlignment="1">
      <alignment horizontal="center" vertical="center"/>
    </xf>
    <xf numFmtId="49" fontId="0" fillId="24" borderId="91" xfId="0" applyNumberFormat="1" applyFill="1" applyBorder="1" applyAlignment="1">
      <alignment horizontal="center" vertical="center"/>
    </xf>
    <xf numFmtId="49" fontId="0" fillId="24" borderId="92" xfId="0" applyNumberFormat="1" applyFill="1" applyBorder="1" applyAlignment="1"/>
    <xf numFmtId="49" fontId="0" fillId="24" borderId="30" xfId="0" applyNumberFormat="1" applyFill="1" applyBorder="1" applyAlignment="1"/>
    <xf numFmtId="49" fontId="0" fillId="24" borderId="87" xfId="0" applyNumberFormat="1" applyFill="1" applyBorder="1" applyAlignment="1">
      <alignment horizontal="left" vertical="center"/>
    </xf>
    <xf numFmtId="0" fontId="0" fillId="24" borderId="84" xfId="0" applyNumberFormat="1" applyFill="1" applyBorder="1" applyAlignment="1">
      <alignment horizontal="center" vertical="center"/>
    </xf>
    <xf numFmtId="49" fontId="0" fillId="24" borderId="93" xfId="0" applyNumberFormat="1" applyFill="1" applyBorder="1" applyAlignment="1">
      <alignment horizontal="left" vertical="center" shrinkToFit="1"/>
    </xf>
    <xf numFmtId="49" fontId="0" fillId="24" borderId="28" xfId="0" applyNumberFormat="1" applyFill="1" applyBorder="1" applyAlignment="1">
      <alignment horizontal="left" vertical="center" shrinkToFit="1"/>
    </xf>
    <xf numFmtId="49" fontId="0" fillId="24" borderId="89" xfId="0" applyNumberFormat="1" applyFill="1" applyBorder="1" applyAlignment="1">
      <alignment horizontal="left" vertical="center" shrinkToFit="1"/>
    </xf>
    <xf numFmtId="49" fontId="0" fillId="24" borderId="93" xfId="0" applyNumberFormat="1" applyFill="1" applyBorder="1" applyAlignment="1"/>
    <xf numFmtId="0" fontId="0" fillId="24" borderId="90" xfId="0" applyNumberFormat="1" applyFill="1" applyBorder="1" applyAlignment="1">
      <alignment horizontal="center" vertical="center"/>
    </xf>
    <xf numFmtId="0" fontId="0" fillId="24" borderId="91" xfId="0" applyNumberFormat="1" applyFill="1" applyBorder="1" applyAlignment="1">
      <alignment horizontal="center" vertical="center"/>
    </xf>
    <xf numFmtId="49" fontId="0" fillId="24" borderId="83" xfId="0" applyNumberFormat="1" applyFill="1" applyBorder="1" applyAlignment="1">
      <alignment horizontal="center" vertical="center"/>
    </xf>
    <xf numFmtId="0" fontId="0" fillId="24" borderId="107" xfId="0" applyNumberFormat="1" applyFill="1" applyBorder="1" applyAlignment="1">
      <alignment horizontal="center" vertical="center"/>
    </xf>
    <xf numFmtId="0" fontId="0" fillId="24" borderId="87"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24" borderId="109" xfId="0" applyNumberFormat="1" applyFill="1" applyBorder="1" applyAlignment="1" applyProtection="1">
      <alignment horizontal="center" vertical="center"/>
    </xf>
    <xf numFmtId="0" fontId="0" fillId="24" borderId="92" xfId="0" applyNumberFormat="1" applyFill="1" applyBorder="1" applyAlignment="1" applyProtection="1">
      <alignment horizontal="center" vertical="center"/>
    </xf>
    <xf numFmtId="0" fontId="0" fillId="24" borderId="39" xfId="0" applyNumberFormat="1" applyFill="1" applyBorder="1" applyAlignment="1">
      <alignment horizontal="center" vertical="center"/>
    </xf>
    <xf numFmtId="0" fontId="0" fillId="24" borderId="29" xfId="0" applyNumberFormat="1" applyFill="1" applyBorder="1" applyAlignment="1">
      <alignment horizontal="center" vertical="center"/>
    </xf>
    <xf numFmtId="0" fontId="0" fillId="24" borderId="109" xfId="0" applyNumberFormat="1" applyFill="1" applyBorder="1" applyAlignment="1">
      <alignment horizontal="center" vertical="center"/>
    </xf>
    <xf numFmtId="0" fontId="0" fillId="24" borderId="93"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132" xfId="0" applyNumberFormat="1" applyFill="1" applyBorder="1" applyAlignment="1">
      <alignment horizontal="center" vertical="center"/>
    </xf>
    <xf numFmtId="0" fontId="0" fillId="24" borderId="93" xfId="0" applyNumberFormat="1" applyFill="1" applyBorder="1" applyAlignment="1" applyProtection="1">
      <alignment horizontal="center" vertical="center"/>
    </xf>
    <xf numFmtId="0" fontId="0" fillId="24" borderId="89" xfId="0" applyNumberFormat="1" applyFill="1" applyBorder="1" applyAlignment="1" applyProtection="1">
      <alignment horizontal="center" vertical="center"/>
    </xf>
    <xf numFmtId="0" fontId="0" fillId="24" borderId="30" xfId="0" applyNumberFormat="1" applyFill="1" applyBorder="1" applyAlignment="1" applyProtection="1">
      <alignment horizontal="center" vertical="center"/>
    </xf>
    <xf numFmtId="0" fontId="0" fillId="24" borderId="91" xfId="0" applyNumberFormat="1" applyFill="1" applyBorder="1" applyAlignment="1" applyProtection="1">
      <alignment horizontal="center" vertical="center"/>
    </xf>
    <xf numFmtId="0" fontId="0" fillId="24" borderId="28" xfId="0" applyNumberFormat="1" applyFill="1" applyBorder="1" applyAlignment="1">
      <alignment horizontal="center" vertical="center"/>
    </xf>
    <xf numFmtId="0" fontId="0" fillId="24" borderId="96" xfId="0" applyNumberFormat="1" applyFill="1" applyBorder="1" applyAlignment="1">
      <alignment horizontal="center" vertical="center"/>
    </xf>
    <xf numFmtId="0" fontId="0" fillId="24" borderId="97" xfId="0" applyNumberFormat="1" applyFill="1" applyBorder="1" applyAlignment="1">
      <alignment horizontal="center" vertical="center"/>
    </xf>
    <xf numFmtId="0" fontId="0" fillId="0" borderId="98" xfId="0" applyNumberFormat="1" applyFill="1" applyBorder="1" applyAlignment="1" applyProtection="1">
      <alignment horizontal="center" vertical="center"/>
    </xf>
    <xf numFmtId="0" fontId="0" fillId="0" borderId="34" xfId="0" applyNumberFormat="1" applyFill="1" applyBorder="1" applyAlignment="1" applyProtection="1">
      <alignment horizontal="center" vertical="center"/>
    </xf>
    <xf numFmtId="0" fontId="0" fillId="24" borderId="34" xfId="0" applyNumberFormat="1" applyFill="1" applyBorder="1" applyAlignment="1">
      <alignment horizontal="center" vertical="center"/>
    </xf>
    <xf numFmtId="0" fontId="0" fillId="24" borderId="33" xfId="0" applyNumberFormat="1" applyFill="1" applyBorder="1" applyAlignment="1">
      <alignment horizontal="center" vertical="center"/>
    </xf>
    <xf numFmtId="49" fontId="0" fillId="24" borderId="98" xfId="0" applyNumberFormat="1" applyFill="1" applyBorder="1" applyAlignment="1"/>
    <xf numFmtId="49" fontId="0" fillId="24" borderId="34" xfId="0" applyNumberFormat="1" applyFill="1" applyBorder="1" applyAlignment="1"/>
    <xf numFmtId="49" fontId="0" fillId="24" borderId="99" xfId="0" applyNumberFormat="1" applyFill="1" applyBorder="1" applyAlignment="1">
      <alignment horizontal="left" vertical="center" shrinkToFit="1"/>
    </xf>
    <xf numFmtId="49" fontId="0" fillId="24" borderId="32" xfId="0" applyNumberFormat="1" applyFill="1" applyBorder="1" applyAlignment="1">
      <alignment horizontal="left" vertical="center" shrinkToFit="1"/>
    </xf>
    <xf numFmtId="49" fontId="0" fillId="24" borderId="95" xfId="0" applyNumberFormat="1" applyFill="1" applyBorder="1" applyAlignment="1">
      <alignment horizontal="left" vertical="center" shrinkToFit="1"/>
    </xf>
    <xf numFmtId="49" fontId="0" fillId="24" borderId="98" xfId="0" applyNumberFormat="1" applyFill="1" applyBorder="1" applyAlignment="1">
      <alignment horizontal="center" vertical="center"/>
    </xf>
    <xf numFmtId="49" fontId="0" fillId="24" borderId="34" xfId="0" applyNumberFormat="1" applyFill="1" applyBorder="1" applyAlignment="1">
      <alignment horizontal="center" vertical="center"/>
    </xf>
    <xf numFmtId="49" fontId="0" fillId="24" borderId="97" xfId="0" applyNumberFormat="1" applyFill="1" applyBorder="1" applyAlignment="1">
      <alignment horizontal="center" vertical="center"/>
    </xf>
    <xf numFmtId="0" fontId="0" fillId="24" borderId="99" xfId="0" applyNumberFormat="1" applyFill="1" applyBorder="1" applyAlignment="1">
      <alignment horizontal="center" vertical="center"/>
    </xf>
    <xf numFmtId="0" fontId="0" fillId="24" borderId="95" xfId="0" applyNumberFormat="1" applyFill="1" applyBorder="1" applyAlignment="1">
      <alignment horizontal="center" vertical="center"/>
    </xf>
    <xf numFmtId="49" fontId="0" fillId="24" borderId="99" xfId="0" applyNumberFormat="1" applyFill="1" applyBorder="1" applyAlignment="1"/>
    <xf numFmtId="0" fontId="0" fillId="24" borderId="98" xfId="0" applyNumberFormat="1" applyFill="1" applyBorder="1" applyAlignment="1">
      <alignment horizontal="center" vertical="center"/>
    </xf>
    <xf numFmtId="0" fontId="0" fillId="0" borderId="11" xfId="0" applyFont="1" applyFill="1" applyBorder="1" applyAlignment="1">
      <alignment horizontal="center" vertical="center"/>
    </xf>
    <xf numFmtId="0" fontId="0" fillId="0" borderId="49" xfId="0"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0" fillId="0" borderId="96" xfId="0" applyNumberFormat="1" applyFill="1" applyBorder="1" applyAlignment="1" applyProtection="1">
      <alignment horizontal="center" vertical="center"/>
    </xf>
    <xf numFmtId="0" fontId="0" fillId="24" borderId="38" xfId="0" applyNumberFormat="1" applyFill="1" applyBorder="1" applyAlignment="1">
      <alignment horizontal="center" vertical="center"/>
    </xf>
    <xf numFmtId="0" fontId="0" fillId="24" borderId="32" xfId="0" applyNumberFormat="1" applyFill="1" applyBorder="1" applyAlignment="1">
      <alignment horizontal="center" vertical="center"/>
    </xf>
    <xf numFmtId="0" fontId="0" fillId="24" borderId="87" xfId="0" applyNumberFormat="1" applyFill="1" applyBorder="1" applyAlignment="1" applyProtection="1">
      <alignment horizontal="center" vertical="center"/>
    </xf>
    <xf numFmtId="0" fontId="0" fillId="24" borderId="83" xfId="0" applyNumberFormat="1" applyFill="1" applyBorder="1" applyAlignment="1" applyProtection="1">
      <alignment horizontal="center" vertical="center"/>
    </xf>
    <xf numFmtId="0" fontId="0" fillId="32" borderId="103" xfId="0" applyFill="1" applyBorder="1" applyAlignment="1">
      <alignment horizontal="center" vertical="center"/>
    </xf>
    <xf numFmtId="0" fontId="0" fillId="32" borderId="105" xfId="0" applyFill="1" applyBorder="1" applyAlignment="1">
      <alignment horizontal="center" vertical="center"/>
    </xf>
    <xf numFmtId="0" fontId="0" fillId="32" borderId="55" xfId="0" applyFill="1" applyBorder="1" applyAlignment="1">
      <alignment horizontal="center" vertical="center"/>
    </xf>
    <xf numFmtId="0" fontId="0" fillId="32" borderId="56" xfId="0" applyFill="1" applyBorder="1" applyAlignment="1">
      <alignment horizontal="center" vertical="center"/>
    </xf>
    <xf numFmtId="0" fontId="0" fillId="32" borderId="79" xfId="0" applyFill="1" applyBorder="1" applyAlignment="1">
      <alignment horizontal="center" vertical="center"/>
    </xf>
    <xf numFmtId="0" fontId="0" fillId="32" borderId="78" xfId="0" applyFill="1" applyBorder="1" applyAlignment="1">
      <alignment horizontal="center" vertical="center"/>
    </xf>
    <xf numFmtId="0" fontId="0" fillId="24" borderId="57" xfId="0" applyFill="1" applyBorder="1" applyAlignment="1">
      <alignment horizontal="center" vertical="center"/>
    </xf>
    <xf numFmtId="0" fontId="0" fillId="24" borderId="45" xfId="0" applyFill="1" applyBorder="1" applyAlignment="1">
      <alignment horizontal="center" vertical="center"/>
    </xf>
    <xf numFmtId="0" fontId="0" fillId="24" borderId="58" xfId="0" applyFill="1" applyBorder="1" applyAlignment="1">
      <alignment horizontal="center" vertical="center"/>
    </xf>
    <xf numFmtId="0" fontId="0" fillId="24" borderId="52" xfId="0" applyFill="1" applyBorder="1" applyAlignment="1">
      <alignment horizontal="center" vertical="center"/>
    </xf>
    <xf numFmtId="0" fontId="0" fillId="24" borderId="53" xfId="0" applyFill="1" applyBorder="1" applyAlignment="1">
      <alignment horizontal="center" vertical="center"/>
    </xf>
    <xf numFmtId="0" fontId="0" fillId="24" borderId="54" xfId="0" applyFill="1" applyBorder="1" applyAlignment="1">
      <alignment horizontal="center" vertical="center"/>
    </xf>
    <xf numFmtId="0" fontId="0" fillId="24" borderId="106" xfId="0" applyFill="1" applyBorder="1" applyAlignment="1">
      <alignment horizontal="center" vertical="center"/>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2" fillId="0" borderId="130" xfId="47" applyBorder="1" applyAlignment="1">
      <alignment horizontal="center" vertical="center"/>
    </xf>
    <xf numFmtId="0" fontId="2" fillId="0" borderId="104" xfId="47" applyBorder="1" applyAlignment="1">
      <alignment horizontal="center" vertical="center"/>
    </xf>
    <xf numFmtId="0" fontId="2" fillId="0" borderId="105" xfId="47" applyBorder="1" applyAlignment="1">
      <alignment horizontal="center" vertical="center"/>
    </xf>
    <xf numFmtId="0" fontId="2" fillId="0" borderId="131" xfId="47" applyBorder="1" applyAlignment="1">
      <alignment horizontal="center" vertical="center"/>
    </xf>
    <xf numFmtId="0" fontId="2" fillId="0" borderId="10" xfId="47" applyBorder="1" applyAlignment="1">
      <alignment horizontal="center" vertical="center"/>
    </xf>
    <xf numFmtId="0" fontId="2" fillId="0" borderId="78" xfId="47" applyBorder="1" applyAlignment="1">
      <alignment horizontal="center" vertical="center"/>
    </xf>
    <xf numFmtId="0" fontId="0" fillId="0" borderId="130" xfId="47" applyFont="1" applyBorder="1" applyAlignment="1">
      <alignment horizontal="center" vertical="center"/>
    </xf>
    <xf numFmtId="0" fontId="0" fillId="0" borderId="104" xfId="47" applyFont="1" applyBorder="1" applyAlignment="1">
      <alignment horizontal="center" vertical="center"/>
    </xf>
    <xf numFmtId="0" fontId="0" fillId="0" borderId="105" xfId="47" applyFont="1" applyBorder="1" applyAlignment="1">
      <alignment horizontal="center" vertical="center"/>
    </xf>
    <xf numFmtId="0" fontId="0" fillId="0" borderId="77" xfId="47" applyFont="1" applyBorder="1" applyAlignment="1">
      <alignment horizontal="center" vertical="center"/>
    </xf>
    <xf numFmtId="0" fontId="0" fillId="0" borderId="10" xfId="47" applyFont="1" applyBorder="1" applyAlignment="1">
      <alignment horizontal="center" vertical="center"/>
    </xf>
    <xf numFmtId="0" fontId="0" fillId="0" borderId="78" xfId="47" applyFont="1" applyBorder="1" applyAlignment="1">
      <alignment horizontal="center" vertical="center"/>
    </xf>
    <xf numFmtId="0" fontId="2" fillId="0" borderId="69" xfId="47" applyBorder="1" applyAlignment="1">
      <alignment horizontal="left" vertical="center"/>
    </xf>
    <xf numFmtId="0" fontId="2" fillId="0" borderId="70" xfId="47" applyBorder="1" applyAlignment="1">
      <alignment horizontal="left" vertical="center"/>
    </xf>
    <xf numFmtId="0" fontId="2" fillId="0" borderId="71" xfId="47" applyBorder="1" applyAlignment="1">
      <alignment horizontal="left" vertical="center"/>
    </xf>
    <xf numFmtId="0" fontId="2" fillId="0" borderId="49" xfId="47" applyBorder="1" applyAlignment="1">
      <alignment horizontal="left" vertical="center"/>
    </xf>
    <xf numFmtId="0" fontId="2" fillId="0" borderId="50" xfId="47" applyBorder="1" applyAlignment="1">
      <alignment horizontal="left" vertical="center"/>
    </xf>
    <xf numFmtId="0" fontId="2" fillId="0" borderId="66" xfId="47" applyBorder="1" applyAlignment="1">
      <alignment horizontal="left" vertical="center"/>
    </xf>
    <xf numFmtId="0" fontId="2" fillId="0" borderId="19" xfId="47" applyBorder="1" applyAlignment="1">
      <alignment horizontal="center" vertical="center"/>
    </xf>
    <xf numFmtId="0" fontId="2" fillId="0" borderId="21" xfId="47" applyBorder="1" applyAlignment="1">
      <alignment horizontal="center" vertical="center"/>
    </xf>
    <xf numFmtId="0" fontId="2" fillId="0" borderId="113" xfId="47" applyBorder="1" applyAlignment="1">
      <alignment horizontal="center" vertical="center"/>
    </xf>
    <xf numFmtId="0" fontId="2" fillId="0" borderId="49" xfId="47" applyBorder="1" applyAlignment="1"/>
    <xf numFmtId="0" fontId="2" fillId="0" borderId="50" xfId="47" applyBorder="1" applyAlignment="1"/>
    <xf numFmtId="0" fontId="2" fillId="0" borderId="66" xfId="47" applyBorder="1" applyAlignment="1"/>
    <xf numFmtId="0" fontId="2" fillId="0" borderId="69" xfId="47" applyBorder="1" applyAlignment="1"/>
    <xf numFmtId="0" fontId="2" fillId="0" borderId="70" xfId="47" applyBorder="1" applyAlignment="1"/>
    <xf numFmtId="0" fontId="2" fillId="0" borderId="71" xfId="47" applyBorder="1" applyAlignment="1"/>
    <xf numFmtId="0" fontId="2" fillId="0" borderId="19" xfId="47" applyBorder="1" applyAlignment="1">
      <alignment horizontal="center" vertical="center" shrinkToFit="1"/>
    </xf>
    <xf numFmtId="0" fontId="2" fillId="0" borderId="21" xfId="47" applyBorder="1" applyAlignment="1">
      <alignment horizontal="center" vertical="center" shrinkToFit="1"/>
    </xf>
    <xf numFmtId="0" fontId="2" fillId="0" borderId="24" xfId="47" applyBorder="1" applyAlignment="1">
      <alignment horizontal="center" vertical="center" shrinkToFit="1"/>
    </xf>
    <xf numFmtId="0" fontId="2" fillId="0" borderId="72" xfId="47" applyBorder="1" applyAlignment="1">
      <alignment horizontal="center" vertical="center"/>
    </xf>
    <xf numFmtId="0" fontId="2" fillId="0" borderId="64" xfId="47" applyBorder="1" applyAlignment="1">
      <alignment horizontal="center" vertical="center"/>
    </xf>
    <xf numFmtId="0" fontId="2" fillId="0" borderId="110" xfId="47" applyBorder="1" applyAlignment="1"/>
    <xf numFmtId="0" fontId="2" fillId="0" borderId="111" xfId="47" applyBorder="1" applyAlignment="1"/>
    <xf numFmtId="0" fontId="2" fillId="0" borderId="138" xfId="47" applyBorder="1" applyAlignment="1">
      <alignment horizontal="center" vertical="center"/>
    </xf>
    <xf numFmtId="0" fontId="2" fillId="0" borderId="56" xfId="47" applyBorder="1" applyAlignment="1">
      <alignment horizontal="center" vertical="center"/>
    </xf>
    <xf numFmtId="0" fontId="2" fillId="0" borderId="58" xfId="47" applyBorder="1" applyAlignment="1">
      <alignment horizontal="center" vertical="center"/>
    </xf>
    <xf numFmtId="0" fontId="2" fillId="24" borderId="101" xfId="47" applyFill="1" applyBorder="1" applyAlignment="1"/>
    <xf numFmtId="0" fontId="2" fillId="24" borderId="100" xfId="47" applyFill="1" applyBorder="1" applyAlignment="1"/>
    <xf numFmtId="0" fontId="2" fillId="24" borderId="116" xfId="47" applyFill="1" applyBorder="1" applyAlignment="1"/>
    <xf numFmtId="0" fontId="2" fillId="24" borderId="117" xfId="47" applyFont="1" applyFill="1" applyBorder="1" applyAlignment="1">
      <alignment horizontal="center" wrapText="1" shrinkToFit="1"/>
    </xf>
    <xf numFmtId="0" fontId="2" fillId="24" borderId="42" xfId="47" applyFont="1" applyFill="1" applyBorder="1" applyAlignment="1">
      <alignment horizontal="center" wrapText="1" shrinkToFit="1"/>
    </xf>
    <xf numFmtId="0" fontId="2" fillId="24" borderId="43" xfId="47" applyFont="1" applyFill="1" applyBorder="1" applyAlignment="1">
      <alignment horizontal="center" wrapText="1" shrinkToFit="1"/>
    </xf>
    <xf numFmtId="0" fontId="2" fillId="0" borderId="81" xfId="47" applyBorder="1" applyAlignment="1">
      <alignment horizontal="center" vertical="center"/>
    </xf>
    <xf numFmtId="0" fontId="2" fillId="24" borderId="17" xfId="47" applyFill="1" applyBorder="1" applyAlignment="1"/>
    <xf numFmtId="0" fontId="2" fillId="24" borderId="11" xfId="47" applyFill="1" applyBorder="1" applyAlignment="1"/>
    <xf numFmtId="0" fontId="2" fillId="24" borderId="118" xfId="47" applyFill="1" applyBorder="1" applyAlignment="1"/>
    <xf numFmtId="31" fontId="2" fillId="24" borderId="51" xfId="47" applyNumberFormat="1" applyFill="1" applyBorder="1" applyAlignment="1">
      <alignment horizontal="center" wrapText="1"/>
    </xf>
    <xf numFmtId="0" fontId="2" fillId="24" borderId="11" xfId="47" applyFill="1" applyBorder="1" applyAlignment="1">
      <alignment horizontal="center" wrapText="1"/>
    </xf>
    <xf numFmtId="0" fontId="2" fillId="24" borderId="18" xfId="47" applyFill="1" applyBorder="1" applyAlignment="1">
      <alignment horizontal="center" wrapText="1"/>
    </xf>
    <xf numFmtId="0" fontId="2" fillId="0" borderId="112" xfId="47" applyBorder="1" applyAlignment="1"/>
    <xf numFmtId="0" fontId="0" fillId="24" borderId="17" xfId="47" applyFont="1" applyFill="1" applyBorder="1" applyAlignment="1"/>
    <xf numFmtId="0" fontId="2" fillId="0" borderId="73" xfId="47" applyBorder="1" applyAlignment="1">
      <alignment horizontal="center" vertical="center"/>
    </xf>
    <xf numFmtId="0" fontId="2" fillId="0" borderId="51" xfId="47" applyBorder="1" applyAlignment="1">
      <alignment horizontal="center" vertical="center"/>
    </xf>
    <xf numFmtId="0" fontId="2" fillId="24" borderId="113" xfId="47" applyFill="1" applyBorder="1" applyAlignment="1"/>
    <xf numFmtId="0" fontId="2" fillId="24" borderId="16" xfId="47" applyFill="1" applyBorder="1" applyAlignment="1"/>
    <xf numFmtId="0" fontId="2" fillId="24" borderId="119" xfId="47" applyFill="1" applyBorder="1" applyAlignment="1"/>
    <xf numFmtId="0" fontId="2" fillId="24" borderId="120" xfId="47" applyFill="1" applyBorder="1" applyAlignment="1">
      <alignment horizontal="center" shrinkToFit="1"/>
    </xf>
    <xf numFmtId="0" fontId="2" fillId="24" borderId="50" xfId="47" applyFill="1" applyBorder="1" applyAlignment="1">
      <alignment horizontal="center" shrinkToFit="1"/>
    </xf>
    <xf numFmtId="0" fontId="2" fillId="24" borderId="66" xfId="47" applyFill="1" applyBorder="1" applyAlignment="1">
      <alignment horizontal="center" shrinkToFit="1"/>
    </xf>
    <xf numFmtId="0" fontId="2" fillId="24" borderId="19" xfId="47" applyFill="1" applyBorder="1" applyAlignment="1"/>
    <xf numFmtId="0" fontId="2" fillId="24" borderId="15" xfId="47" applyFill="1" applyBorder="1" applyAlignment="1"/>
    <xf numFmtId="0" fontId="2" fillId="24" borderId="115" xfId="47" applyFill="1" applyBorder="1" applyAlignment="1"/>
    <xf numFmtId="49" fontId="0" fillId="0" borderId="49" xfId="0" applyNumberFormat="1" applyFill="1" applyBorder="1" applyAlignment="1">
      <alignment horizontal="center" vertical="center" shrinkToFit="1"/>
    </xf>
    <xf numFmtId="0" fontId="0" fillId="0" borderId="50" xfId="0" applyNumberFormat="1" applyFill="1" applyBorder="1" applyAlignment="1">
      <alignment horizontal="center" vertical="center" shrinkToFit="1"/>
    </xf>
    <xf numFmtId="0" fontId="0" fillId="0" borderId="51" xfId="0" applyNumberFormat="1" applyFill="1" applyBorder="1" applyAlignment="1">
      <alignment horizontal="center" vertical="center" shrinkToFit="1"/>
    </xf>
    <xf numFmtId="49" fontId="0" fillId="32" borderId="49" xfId="0" applyNumberFormat="1" applyFill="1" applyBorder="1" applyAlignment="1">
      <alignment horizontal="center" vertical="center" shrinkToFit="1"/>
    </xf>
    <xf numFmtId="49" fontId="0" fillId="32" borderId="50" xfId="0" applyNumberFormat="1" applyFill="1" applyBorder="1" applyAlignment="1">
      <alignment horizontal="center" vertical="center" shrinkToFit="1"/>
    </xf>
    <xf numFmtId="49" fontId="0" fillId="32" borderId="51" xfId="0" applyNumberFormat="1" applyFill="1" applyBorder="1" applyAlignment="1">
      <alignment horizontal="center" vertical="center" shrinkToFit="1"/>
    </xf>
    <xf numFmtId="0" fontId="0" fillId="0" borderId="49" xfId="0" applyNumberFormat="1" applyFont="1" applyFill="1" applyBorder="1" applyAlignment="1">
      <alignment horizontal="center" vertical="center" shrinkToFit="1"/>
    </xf>
    <xf numFmtId="0" fontId="0" fillId="0" borderId="50" xfId="0" applyNumberFormat="1" applyFont="1" applyFill="1" applyBorder="1" applyAlignment="1">
      <alignment horizontal="center" vertical="center" shrinkToFit="1"/>
    </xf>
    <xf numFmtId="0" fontId="0" fillId="0" borderId="66" xfId="0" applyNumberFormat="1" applyFont="1" applyFill="1" applyBorder="1" applyAlignment="1">
      <alignment horizontal="center" vertical="center" shrinkToFit="1"/>
    </xf>
    <xf numFmtId="49" fontId="2" fillId="24" borderId="30" xfId="47" applyNumberFormat="1" applyFill="1" applyBorder="1" applyAlignment="1">
      <alignment horizontal="center" vertical="center"/>
    </xf>
    <xf numFmtId="0" fontId="2" fillId="24" borderId="30" xfId="47" applyNumberFormat="1" applyFill="1" applyBorder="1" applyAlignment="1">
      <alignment horizontal="center" vertical="center"/>
    </xf>
    <xf numFmtId="0" fontId="2" fillId="24" borderId="91" xfId="47" applyNumberFormat="1" applyFill="1" applyBorder="1" applyAlignment="1">
      <alignment horizontal="center" vertical="center"/>
    </xf>
    <xf numFmtId="0" fontId="2" fillId="24" borderId="73" xfId="47" applyFill="1" applyBorder="1" applyAlignment="1">
      <alignment horizontal="left"/>
    </xf>
    <xf numFmtId="0" fontId="2" fillId="24" borderId="50" xfId="47" applyFill="1" applyBorder="1" applyAlignment="1">
      <alignment horizontal="left"/>
    </xf>
    <xf numFmtId="0" fontId="2" fillId="24" borderId="114" xfId="47" applyFill="1" applyBorder="1" applyAlignment="1">
      <alignment horizontal="left"/>
    </xf>
    <xf numFmtId="0" fontId="2" fillId="0" borderId="19" xfId="47" applyFont="1" applyBorder="1" applyAlignment="1">
      <alignment horizontal="center" vertical="center"/>
    </xf>
    <xf numFmtId="0" fontId="2" fillId="0" borderId="24" xfId="47" applyBorder="1" applyAlignment="1">
      <alignment horizontal="center" vertical="center"/>
    </xf>
    <xf numFmtId="0" fontId="2" fillId="0" borderId="52" xfId="47" applyBorder="1" applyAlignment="1"/>
    <xf numFmtId="0" fontId="2" fillId="0" borderId="53" xfId="47" applyBorder="1" applyAlignment="1"/>
    <xf numFmtId="0" fontId="2" fillId="0" borderId="63" xfId="47" applyBorder="1" applyAlignment="1">
      <alignment horizontal="center" vertical="center"/>
    </xf>
    <xf numFmtId="0" fontId="2" fillId="0" borderId="44" xfId="47" applyBorder="1" applyAlignment="1">
      <alignment horizontal="center" vertical="center"/>
    </xf>
    <xf numFmtId="49" fontId="2" fillId="24" borderId="40" xfId="47" applyNumberFormat="1" applyFill="1" applyBorder="1" applyAlignment="1">
      <alignment horizontal="center" vertical="center"/>
    </xf>
    <xf numFmtId="0" fontId="2" fillId="24" borderId="40" xfId="47" applyNumberFormat="1" applyFill="1" applyBorder="1" applyAlignment="1">
      <alignment horizontal="center" vertical="center"/>
    </xf>
    <xf numFmtId="0" fontId="2" fillId="24" borderId="85" xfId="47" applyNumberFormat="1" applyFill="1" applyBorder="1" applyAlignment="1">
      <alignment horizontal="center" vertical="center"/>
    </xf>
    <xf numFmtId="49" fontId="2" fillId="24" borderId="86" xfId="47" applyNumberFormat="1" applyFill="1" applyBorder="1" applyAlignment="1">
      <alignment horizontal="left" vertical="center" shrinkToFit="1"/>
    </xf>
    <xf numFmtId="0" fontId="2" fillId="24" borderId="40" xfId="47" applyNumberFormat="1" applyFill="1" applyBorder="1" applyAlignment="1">
      <alignment horizontal="left" vertical="center" shrinkToFit="1"/>
    </xf>
    <xf numFmtId="49" fontId="2" fillId="24" borderId="40" xfId="47" applyNumberFormat="1" applyFill="1" applyBorder="1" applyAlignment="1">
      <alignment horizontal="left" vertical="center" shrinkToFit="1"/>
    </xf>
    <xf numFmtId="0" fontId="2" fillId="24" borderId="85" xfId="47" applyNumberFormat="1" applyFill="1" applyBorder="1" applyAlignment="1">
      <alignment horizontal="left" vertical="center" shrinkToFit="1"/>
    </xf>
    <xf numFmtId="0" fontId="2" fillId="24" borderId="87" xfId="47" applyNumberFormat="1" applyFill="1" applyBorder="1" applyAlignment="1">
      <alignment horizontal="left" vertical="center" shrinkToFit="1"/>
    </xf>
    <xf numFmtId="0" fontId="2" fillId="0" borderId="17" xfId="47" applyBorder="1" applyAlignment="1">
      <alignment horizontal="center" vertical="center"/>
    </xf>
    <xf numFmtId="0" fontId="2" fillId="0" borderId="11" xfId="47" applyBorder="1" applyAlignment="1">
      <alignment horizontal="center" vertical="center"/>
    </xf>
    <xf numFmtId="0" fontId="2" fillId="0" borderId="11" xfId="47" applyBorder="1" applyAlignment="1"/>
    <xf numFmtId="0" fontId="2" fillId="0" borderId="18" xfId="47" applyBorder="1" applyAlignment="1"/>
    <xf numFmtId="0" fontId="2" fillId="24" borderId="84" xfId="47" applyNumberFormat="1" applyFill="1" applyBorder="1" applyAlignment="1">
      <alignment horizontal="center" vertical="center"/>
    </xf>
    <xf numFmtId="0" fontId="2" fillId="0" borderId="74" xfId="47" applyBorder="1" applyAlignment="1">
      <alignment horizontal="center" vertical="center"/>
    </xf>
    <xf numFmtId="0" fontId="2" fillId="0" borderId="75" xfId="47" applyBorder="1" applyAlignment="1">
      <alignment horizontal="center" vertical="center"/>
    </xf>
    <xf numFmtId="0" fontId="2" fillId="0" borderId="110" xfId="47" applyBorder="1" applyAlignment="1">
      <alignment horizontal="left" vertical="center"/>
    </xf>
    <xf numFmtId="0" fontId="2" fillId="0" borderId="111" xfId="47" applyBorder="1" applyAlignment="1">
      <alignment horizontal="left" vertical="center"/>
    </xf>
    <xf numFmtId="0" fontId="2" fillId="0" borderId="112" xfId="47" applyBorder="1" applyAlignment="1">
      <alignment horizontal="left" vertical="center"/>
    </xf>
    <xf numFmtId="0" fontId="2" fillId="0" borderId="76" xfId="47" applyBorder="1" applyAlignment="1">
      <alignment horizontal="center" vertical="center"/>
    </xf>
    <xf numFmtId="49" fontId="2" fillId="24" borderId="92" xfId="47" applyNumberFormat="1" applyFill="1" applyBorder="1" applyAlignment="1">
      <alignment horizontal="center" vertical="center"/>
    </xf>
    <xf numFmtId="0" fontId="5" fillId="24" borderId="123" xfId="0" applyFont="1" applyFill="1" applyBorder="1" applyAlignment="1">
      <alignment horizontal="center" vertical="center"/>
    </xf>
    <xf numFmtId="0" fontId="2" fillId="0" borderId="80" xfId="47" applyBorder="1" applyAlignment="1"/>
    <xf numFmtId="0" fontId="2" fillId="24" borderId="109" xfId="47" applyNumberFormat="1" applyFill="1" applyBorder="1" applyAlignment="1">
      <alignment horizontal="center" vertical="center"/>
    </xf>
    <xf numFmtId="0" fontId="2" fillId="24" borderId="89" xfId="47" applyNumberFormat="1" applyFill="1" applyBorder="1" applyAlignment="1">
      <alignment horizontal="center" vertical="center"/>
    </xf>
    <xf numFmtId="0" fontId="2" fillId="24" borderId="29" xfId="47" applyNumberFormat="1" applyFill="1" applyBorder="1" applyAlignment="1">
      <alignment horizontal="center" vertical="center"/>
    </xf>
    <xf numFmtId="0" fontId="2" fillId="24" borderId="51" xfId="47"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2" fillId="24" borderId="44" xfId="47" applyFill="1" applyBorder="1" applyAlignment="1">
      <alignment shrinkToFit="1"/>
    </xf>
    <xf numFmtId="0" fontId="2" fillId="24" borderId="45" xfId="47" applyFill="1" applyBorder="1" applyAlignment="1">
      <alignment shrinkToFit="1"/>
    </xf>
    <xf numFmtId="0" fontId="2" fillId="24" borderId="121" xfId="47" applyFill="1" applyBorder="1" applyAlignment="1">
      <alignment shrinkToFit="1"/>
    </xf>
    <xf numFmtId="0" fontId="2" fillId="24" borderId="107"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0" borderId="86" xfId="47" applyNumberFormat="1" applyFill="1" applyBorder="1" applyAlignment="1">
      <alignment horizontal="center" vertical="center"/>
    </xf>
    <xf numFmtId="0" fontId="2" fillId="0" borderId="40" xfId="47" applyNumberFormat="1" applyFill="1" applyBorder="1" applyAlignment="1">
      <alignment horizontal="center" vertical="center"/>
    </xf>
    <xf numFmtId="0" fontId="2" fillId="24" borderId="90" xfId="47" applyNumberFormat="1" applyFill="1" applyBorder="1" applyAlignment="1">
      <alignment horizontal="center" vertical="center"/>
    </xf>
    <xf numFmtId="49" fontId="2" fillId="24" borderId="86" xfId="47" applyNumberFormat="1" applyFill="1" applyBorder="1" applyAlignment="1">
      <alignment horizontal="center" vertical="center"/>
    </xf>
    <xf numFmtId="0" fontId="2" fillId="24" borderId="37" xfId="47" applyFill="1" applyBorder="1" applyAlignment="1"/>
    <xf numFmtId="0" fontId="2" fillId="24" borderId="85" xfId="47" applyFill="1" applyBorder="1" applyAlignment="1"/>
    <xf numFmtId="0" fontId="2" fillId="24" borderId="27" xfId="47" applyFill="1" applyBorder="1" applyAlignment="1"/>
    <xf numFmtId="0" fontId="2" fillId="24" borderId="91" xfId="47" applyFill="1" applyBorder="1" applyAlignment="1"/>
    <xf numFmtId="49" fontId="2" fillId="24" borderId="84" xfId="47" applyNumberFormat="1" applyFill="1" applyBorder="1" applyAlignment="1">
      <alignment horizontal="center" vertical="center"/>
    </xf>
    <xf numFmtId="49" fontId="2" fillId="24" borderId="30" xfId="47" applyNumberFormat="1" applyFill="1" applyBorder="1" applyAlignment="1">
      <alignment horizontal="left" vertical="center" shrinkToFit="1"/>
    </xf>
    <xf numFmtId="0" fontId="2" fillId="24" borderId="30" xfId="47" applyNumberFormat="1" applyFill="1" applyBorder="1" applyAlignment="1">
      <alignment horizontal="left" vertical="center" shrinkToFit="1"/>
    </xf>
    <xf numFmtId="0" fontId="2" fillId="24" borderId="91" xfId="47" applyNumberFormat="1" applyFill="1" applyBorder="1" applyAlignment="1">
      <alignment horizontal="left" vertical="center" shrinkToFit="1"/>
    </xf>
    <xf numFmtId="49" fontId="2" fillId="24" borderId="92" xfId="47" applyNumberFormat="1" applyFill="1" applyBorder="1" applyAlignment="1">
      <alignment shrinkToFit="1"/>
    </xf>
    <xf numFmtId="0" fontId="2" fillId="24" borderId="30" xfId="47" applyNumberFormat="1" applyFill="1" applyBorder="1" applyAlignment="1">
      <alignment shrinkToFit="1"/>
    </xf>
    <xf numFmtId="0" fontId="2" fillId="24" borderId="93" xfId="47" applyNumberFormat="1" applyFill="1" applyBorder="1" applyAlignment="1">
      <alignment shrinkToFit="1"/>
    </xf>
    <xf numFmtId="0" fontId="2" fillId="0" borderId="90" xfId="47" applyNumberFormat="1" applyFill="1" applyBorder="1" applyAlignment="1">
      <alignment horizontal="center" vertical="center"/>
    </xf>
    <xf numFmtId="0" fontId="2" fillId="0" borderId="30" xfId="47" applyNumberFormat="1" applyFill="1" applyBorder="1" applyAlignment="1">
      <alignment horizontal="center" vertical="center"/>
    </xf>
    <xf numFmtId="0" fontId="2" fillId="0" borderId="92" xfId="47" applyNumberFormat="1" applyFill="1" applyBorder="1" applyAlignment="1">
      <alignment horizontal="center" vertical="center"/>
    </xf>
    <xf numFmtId="0" fontId="2" fillId="0" borderId="28" xfId="47" applyNumberFormat="1" applyFill="1" applyBorder="1" applyAlignment="1">
      <alignment horizontal="center" vertical="center"/>
    </xf>
    <xf numFmtId="0" fontId="2" fillId="24" borderId="124" xfId="47" applyFill="1" applyBorder="1" applyAlignment="1"/>
    <xf numFmtId="0" fontId="2" fillId="24" borderId="12" xfId="47" applyFill="1" applyBorder="1" applyAlignment="1"/>
    <xf numFmtId="0" fontId="2" fillId="24" borderId="125" xfId="47" applyFill="1" applyBorder="1" applyAlignment="1"/>
    <xf numFmtId="0" fontId="2" fillId="24" borderId="68" xfId="47" applyFill="1" applyBorder="1" applyAlignment="1">
      <alignment horizontal="center" shrinkToFit="1"/>
    </xf>
    <xf numFmtId="0" fontId="2" fillId="24" borderId="12" xfId="47" applyFill="1" applyBorder="1" applyAlignment="1">
      <alignment horizontal="center" shrinkToFit="1"/>
    </xf>
    <xf numFmtId="0" fontId="2" fillId="24" borderId="59" xfId="47" applyFill="1" applyBorder="1" applyAlignment="1">
      <alignment horizontal="center" shrinkToFit="1"/>
    </xf>
    <xf numFmtId="0" fontId="2" fillId="24" borderId="39" xfId="47" applyNumberFormat="1" applyFill="1" applyBorder="1" applyAlignment="1">
      <alignment horizontal="center" vertical="center"/>
    </xf>
    <xf numFmtId="49" fontId="2" fillId="24" borderId="90" xfId="47" applyNumberFormat="1" applyFill="1" applyBorder="1" applyAlignment="1">
      <alignment horizontal="center" vertical="center"/>
    </xf>
    <xf numFmtId="0" fontId="2" fillId="24" borderId="92" xfId="47" applyNumberFormat="1" applyFill="1" applyBorder="1" applyAlignment="1">
      <alignment horizontal="center" vertical="center"/>
    </xf>
    <xf numFmtId="0" fontId="2" fillId="0" borderId="84" xfId="47" applyNumberFormat="1" applyFill="1" applyBorder="1" applyAlignment="1">
      <alignment horizontal="center" vertical="center"/>
    </xf>
    <xf numFmtId="0" fontId="2" fillId="0" borderId="57" xfId="47" applyBorder="1" applyAlignment="1"/>
    <xf numFmtId="0" fontId="2" fillId="0" borderId="45" xfId="47" applyBorder="1" applyAlignment="1"/>
    <xf numFmtId="0" fontId="2" fillId="0" borderId="46" xfId="47" applyBorder="1" applyAlignment="1"/>
    <xf numFmtId="0" fontId="2" fillId="24" borderId="93" xfId="47" applyNumberFormat="1" applyFill="1" applyBorder="1" applyAlignment="1">
      <alignment horizontal="center" vertical="center"/>
    </xf>
    <xf numFmtId="0" fontId="2" fillId="24" borderId="31" xfId="47" applyFill="1" applyBorder="1" applyAlignment="1"/>
    <xf numFmtId="0" fontId="2" fillId="24" borderId="97" xfId="47" applyFill="1" applyBorder="1" applyAlignment="1"/>
    <xf numFmtId="49" fontId="2" fillId="24" borderId="98" xfId="47" applyNumberFormat="1" applyFill="1" applyBorder="1" applyAlignment="1">
      <alignment horizontal="center" vertical="center"/>
    </xf>
    <xf numFmtId="0" fontId="2" fillId="24" borderId="34" xfId="47" applyNumberFormat="1" applyFill="1" applyBorder="1" applyAlignment="1">
      <alignment horizontal="center" vertical="center"/>
    </xf>
    <xf numFmtId="49" fontId="2" fillId="24" borderId="34" xfId="47" applyNumberFormat="1" applyFill="1" applyBorder="1" applyAlignment="1">
      <alignment horizontal="center" vertical="center"/>
    </xf>
    <xf numFmtId="0" fontId="2" fillId="24" borderId="97" xfId="47" applyNumberFormat="1" applyFill="1" applyBorder="1" applyAlignment="1">
      <alignment horizontal="center" vertical="center"/>
    </xf>
    <xf numFmtId="49" fontId="2" fillId="24" borderId="98" xfId="47" applyNumberFormat="1" applyFill="1" applyBorder="1" applyAlignment="1">
      <alignment shrinkToFit="1"/>
    </xf>
    <xf numFmtId="0" fontId="2" fillId="24" borderId="34" xfId="47" applyNumberFormat="1" applyFill="1" applyBorder="1" applyAlignment="1">
      <alignment shrinkToFit="1"/>
    </xf>
    <xf numFmtId="49" fontId="2" fillId="24" borderId="34" xfId="47" applyNumberFormat="1" applyFill="1" applyBorder="1" applyAlignment="1">
      <alignment horizontal="left" vertical="center" shrinkToFit="1"/>
    </xf>
    <xf numFmtId="0" fontId="2" fillId="24" borderId="34" xfId="47" applyNumberFormat="1" applyFill="1" applyBorder="1" applyAlignment="1">
      <alignment horizontal="left" vertical="center" shrinkToFit="1"/>
    </xf>
    <xf numFmtId="0" fontId="2" fillId="24" borderId="97" xfId="47" applyNumberFormat="1" applyFill="1" applyBorder="1" applyAlignment="1">
      <alignment horizontal="left" vertical="center" shrinkToFit="1"/>
    </xf>
    <xf numFmtId="0" fontId="2" fillId="24" borderId="99" xfId="47" applyNumberFormat="1" applyFill="1" applyBorder="1" applyAlignment="1">
      <alignment shrinkToFit="1"/>
    </xf>
    <xf numFmtId="49" fontId="2" fillId="24" borderId="96" xfId="47" applyNumberFormat="1" applyFill="1" applyBorder="1" applyAlignment="1">
      <alignment horizontal="center" vertical="center"/>
    </xf>
    <xf numFmtId="0" fontId="2" fillId="24" borderId="126"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0" borderId="96" xfId="47" applyNumberFormat="1" applyFill="1" applyBorder="1" applyAlignment="1">
      <alignment horizontal="center" vertical="center"/>
    </xf>
    <xf numFmtId="0" fontId="2" fillId="0" borderId="34" xfId="47" applyNumberFormat="1" applyFill="1" applyBorder="1" applyAlignment="1">
      <alignment horizontal="center" vertical="center"/>
    </xf>
    <xf numFmtId="0" fontId="2" fillId="0" borderId="98" xfId="47" applyNumberFormat="1" applyFill="1" applyBorder="1" applyAlignment="1">
      <alignment horizontal="center" vertical="center"/>
    </xf>
    <xf numFmtId="0" fontId="2" fillId="24" borderId="33"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0" fillId="24" borderId="126" xfId="0" applyNumberFormat="1" applyFill="1" applyBorder="1" applyAlignment="1">
      <alignment horizontal="center" vertical="center"/>
    </xf>
    <xf numFmtId="0" fontId="2" fillId="24" borderId="98" xfId="47" applyNumberFormat="1" applyFill="1" applyBorder="1" applyAlignment="1">
      <alignment horizontal="center" vertical="center"/>
    </xf>
    <xf numFmtId="0" fontId="2" fillId="24" borderId="99" xfId="47" applyNumberFormat="1" applyFill="1" applyBorder="1" applyAlignment="1">
      <alignment horizontal="center" vertical="center"/>
    </xf>
    <xf numFmtId="0" fontId="2" fillId="0" borderId="12" xfId="47" applyBorder="1" applyAlignment="1"/>
    <xf numFmtId="0" fontId="2" fillId="0" borderId="59" xfId="47" applyBorder="1" applyAlignment="1"/>
    <xf numFmtId="0" fontId="2" fillId="0" borderId="65" xfId="47" applyBorder="1" applyAlignment="1">
      <alignment horizontal="center" vertical="center"/>
    </xf>
    <xf numFmtId="0" fontId="2" fillId="0" borderId="57" xfId="47" applyBorder="1" applyAlignment="1">
      <alignment horizontal="left" vertical="center"/>
    </xf>
    <xf numFmtId="0" fontId="2" fillId="0" borderId="45" xfId="47" applyBorder="1" applyAlignment="1">
      <alignment horizontal="left" vertical="center"/>
    </xf>
    <xf numFmtId="0" fontId="2" fillId="0" borderId="46" xfId="47" applyBorder="1" applyAlignment="1">
      <alignment horizontal="left" vertical="center"/>
    </xf>
    <xf numFmtId="0" fontId="2" fillId="0" borderId="124" xfId="47" applyBorder="1" applyAlignment="1">
      <alignment horizontal="center" vertical="center"/>
    </xf>
    <xf numFmtId="0" fontId="2" fillId="0" borderId="12" xfId="47" applyBorder="1" applyAlignment="1">
      <alignment horizontal="center" vertical="center"/>
    </xf>
    <xf numFmtId="0" fontId="2" fillId="0" borderId="54" xfId="47" applyFont="1" applyBorder="1" applyAlignment="1">
      <alignment horizontal="center" vertical="center"/>
    </xf>
    <xf numFmtId="0" fontId="2" fillId="0" borderId="135" xfId="47" applyBorder="1" applyAlignment="1">
      <alignment horizontal="center" vertical="center"/>
    </xf>
    <xf numFmtId="0" fontId="2" fillId="0" borderId="54" xfId="47" applyBorder="1" applyAlignment="1">
      <alignment horizontal="center" vertical="center"/>
    </xf>
    <xf numFmtId="0" fontId="2" fillId="24" borderId="86"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24" borderId="73" xfId="47" applyFill="1" applyBorder="1" applyAlignment="1">
      <alignment horizontal="left" vertical="center"/>
    </xf>
    <xf numFmtId="0" fontId="2" fillId="24" borderId="50" xfId="47" applyFill="1" applyBorder="1" applyAlignment="1">
      <alignment horizontal="left" vertical="center"/>
    </xf>
    <xf numFmtId="0" fontId="2" fillId="24" borderId="51" xfId="47" applyFill="1" applyBorder="1" applyAlignment="1">
      <alignment horizontal="left" vertical="center"/>
    </xf>
    <xf numFmtId="0" fontId="2" fillId="24" borderId="17" xfId="47" applyFill="1" applyBorder="1" applyAlignment="1">
      <alignment horizontal="left" vertical="center"/>
    </xf>
    <xf numFmtId="0" fontId="2" fillId="24" borderId="11" xfId="47" applyFill="1" applyBorder="1" applyAlignment="1">
      <alignment horizontal="left" vertical="center"/>
    </xf>
    <xf numFmtId="5" fontId="2" fillId="24" borderId="11" xfId="47" applyNumberFormat="1" applyFill="1" applyBorder="1" applyAlignment="1"/>
    <xf numFmtId="5" fontId="2" fillId="24" borderId="18" xfId="47" applyNumberFormat="1" applyFill="1" applyBorder="1" applyAlignment="1"/>
    <xf numFmtId="31" fontId="2" fillId="24" borderId="51" xfId="47" applyNumberFormat="1" applyFill="1" applyBorder="1" applyAlignment="1">
      <alignment horizontal="center"/>
    </xf>
    <xf numFmtId="0" fontId="0" fillId="24" borderId="113" xfId="47" applyFont="1" applyFill="1" applyBorder="1" applyAlignment="1"/>
    <xf numFmtId="0" fontId="0" fillId="24" borderId="41" xfId="47" applyFont="1" applyFill="1" applyBorder="1" applyAlignment="1">
      <alignment horizontal="center" vertical="center"/>
    </xf>
    <xf numFmtId="0" fontId="2" fillId="24" borderId="42" xfId="47" applyFill="1" applyBorder="1" applyAlignment="1">
      <alignment horizontal="center" vertical="center"/>
    </xf>
    <xf numFmtId="0" fontId="2" fillId="24" borderId="43" xfId="47" applyFill="1" applyBorder="1" applyAlignment="1">
      <alignment horizontal="center" vertical="center"/>
    </xf>
    <xf numFmtId="0" fontId="2" fillId="24" borderId="77" xfId="47" applyFill="1" applyBorder="1" applyAlignment="1">
      <alignment horizontal="center" vertical="center"/>
    </xf>
    <xf numFmtId="0" fontId="2" fillId="24" borderId="10" xfId="47" applyFill="1" applyBorder="1" applyAlignment="1">
      <alignment horizontal="center" vertical="center"/>
    </xf>
    <xf numFmtId="0" fontId="2" fillId="24" borderId="78" xfId="47" applyFill="1" applyBorder="1" applyAlignment="1">
      <alignment horizontal="center" vertical="center"/>
    </xf>
    <xf numFmtId="0" fontId="2" fillId="24" borderId="79" xfId="47" applyFill="1" applyBorder="1" applyAlignment="1">
      <alignment horizontal="center" vertical="center"/>
    </xf>
    <xf numFmtId="0" fontId="0" fillId="24" borderId="50" xfId="47" applyFont="1" applyFill="1" applyBorder="1" applyAlignment="1">
      <alignment horizontal="center" vertical="center"/>
    </xf>
    <xf numFmtId="0" fontId="2" fillId="24" borderId="50" xfId="47" applyFill="1" applyBorder="1" applyAlignment="1">
      <alignment horizontal="center" vertical="center"/>
    </xf>
    <xf numFmtId="0" fontId="2" fillId="24" borderId="51" xfId="47" applyFill="1" applyBorder="1" applyAlignment="1">
      <alignment horizontal="center" vertical="center"/>
    </xf>
    <xf numFmtId="0" fontId="2" fillId="24" borderId="49" xfId="47" applyFill="1" applyBorder="1" applyAlignment="1">
      <alignment horizontal="center" vertical="center"/>
    </xf>
    <xf numFmtId="5" fontId="2" fillId="24" borderId="49" xfId="47" applyNumberFormat="1" applyFill="1" applyBorder="1" applyAlignment="1"/>
    <xf numFmtId="5" fontId="2" fillId="24" borderId="50" xfId="47" applyNumberFormat="1" applyFill="1" applyBorder="1" applyAlignment="1"/>
    <xf numFmtId="5" fontId="2" fillId="24" borderId="66" xfId="47" applyNumberFormat="1" applyFill="1" applyBorder="1" applyAlignment="1"/>
    <xf numFmtId="0" fontId="0" fillId="24" borderId="51" xfId="47" applyFont="1" applyFill="1" applyBorder="1" applyAlignment="1">
      <alignment horizontal="center" vertical="center"/>
    </xf>
    <xf numFmtId="0" fontId="2" fillId="24" borderId="11" xfId="47" applyFill="1" applyBorder="1" applyAlignment="1">
      <alignment horizontal="center" vertical="center"/>
    </xf>
    <xf numFmtId="0" fontId="2" fillId="24" borderId="11" xfId="47" applyNumberFormat="1" applyFill="1" applyBorder="1" applyAlignment="1">
      <alignment horizontal="center" vertical="center"/>
    </xf>
    <xf numFmtId="0" fontId="0" fillId="24" borderId="11" xfId="47" applyFont="1" applyFill="1" applyBorder="1" applyAlignment="1">
      <alignment horizontal="center" vertical="center" wrapText="1"/>
    </xf>
    <xf numFmtId="0" fontId="2" fillId="24" borderId="73" xfId="47" applyFont="1" applyFill="1" applyBorder="1" applyAlignment="1">
      <alignment horizontal="center" vertical="center" shrinkToFit="1"/>
    </xf>
    <xf numFmtId="0" fontId="2" fillId="24" borderId="50" xfId="47" applyFont="1" applyFill="1" applyBorder="1" applyAlignment="1">
      <alignment horizontal="center" vertical="center" shrinkToFit="1"/>
    </xf>
    <xf numFmtId="0" fontId="2" fillId="24" borderId="51" xfId="47" applyFont="1" applyFill="1" applyBorder="1" applyAlignment="1">
      <alignment horizontal="center" vertical="center" shrinkToFit="1"/>
    </xf>
    <xf numFmtId="0" fontId="2" fillId="24" borderId="11" xfId="47" applyNumberFormat="1" applyFont="1" applyFill="1" applyBorder="1" applyAlignment="1">
      <alignment horizontal="center" vertical="center"/>
    </xf>
    <xf numFmtId="0" fontId="2" fillId="24" borderId="11" xfId="47" applyFont="1" applyFill="1" applyBorder="1" applyAlignment="1">
      <alignment horizontal="center" vertical="center"/>
    </xf>
    <xf numFmtId="5" fontId="10" fillId="24" borderId="11" xfId="47" applyNumberFormat="1" applyFont="1" applyFill="1" applyBorder="1" applyAlignment="1"/>
    <xf numFmtId="5" fontId="10" fillId="24" borderId="18" xfId="47" applyNumberFormat="1" applyFont="1" applyFill="1" applyBorder="1" applyAlignment="1"/>
    <xf numFmtId="0" fontId="0" fillId="24" borderId="73" xfId="47" applyFont="1" applyFill="1" applyBorder="1" applyAlignment="1">
      <alignment horizontal="center" vertical="center" shrinkToFit="1"/>
    </xf>
    <xf numFmtId="0" fontId="0" fillId="24" borderId="50" xfId="47" applyFont="1" applyFill="1" applyBorder="1" applyAlignment="1">
      <alignment horizontal="center" vertical="center" shrinkToFit="1"/>
    </xf>
    <xf numFmtId="0" fontId="0" fillId="24" borderId="51" xfId="47" applyFont="1" applyFill="1" applyBorder="1" applyAlignment="1">
      <alignment horizontal="center" vertical="center" shrinkToFit="1"/>
    </xf>
    <xf numFmtId="0" fontId="2" fillId="24" borderId="81" xfId="47" applyFill="1" applyBorder="1" applyAlignment="1">
      <alignment horizontal="center" vertical="center"/>
    </xf>
    <xf numFmtId="0" fontId="2" fillId="24" borderId="74" xfId="47" applyFill="1" applyBorder="1" applyAlignment="1">
      <alignment horizontal="left" vertical="center"/>
    </xf>
    <xf numFmtId="0" fontId="2" fillId="24" borderId="111" xfId="47" applyFill="1" applyBorder="1" applyAlignment="1">
      <alignment horizontal="left" vertical="center"/>
    </xf>
    <xf numFmtId="0" fontId="2" fillId="24" borderId="75" xfId="47" applyFill="1" applyBorder="1" applyAlignment="1">
      <alignment horizontal="left" vertical="center"/>
    </xf>
    <xf numFmtId="0" fontId="0" fillId="24" borderId="111" xfId="47" applyFont="1" applyFill="1" applyBorder="1" applyAlignment="1">
      <alignment horizontal="center" vertical="center"/>
    </xf>
    <xf numFmtId="0" fontId="2" fillId="24" borderId="111" xfId="47" applyFill="1" applyBorder="1" applyAlignment="1">
      <alignment horizontal="center" vertical="center"/>
    </xf>
    <xf numFmtId="0" fontId="2" fillId="24" borderId="75" xfId="47" applyFill="1" applyBorder="1" applyAlignment="1">
      <alignment horizontal="center" vertical="center"/>
    </xf>
    <xf numFmtId="0" fontId="2" fillId="24" borderId="110" xfId="47" applyFill="1" applyBorder="1" applyAlignment="1">
      <alignment horizontal="center" vertical="center" wrapText="1"/>
    </xf>
    <xf numFmtId="0" fontId="2" fillId="24" borderId="111" xfId="47" applyFill="1" applyBorder="1" applyAlignment="1">
      <alignment horizontal="center" vertical="center" wrapText="1"/>
    </xf>
    <xf numFmtId="0" fontId="2" fillId="24" borderId="75" xfId="47" applyFill="1" applyBorder="1" applyAlignment="1">
      <alignment horizontal="center" vertical="center" wrapText="1"/>
    </xf>
    <xf numFmtId="0" fontId="2" fillId="24" borderId="110" xfId="47" applyFill="1" applyBorder="1" applyAlignment="1">
      <alignment horizontal="center" vertical="center"/>
    </xf>
    <xf numFmtId="5" fontId="2" fillId="24" borderId="110" xfId="47" applyNumberFormat="1" applyFill="1" applyBorder="1" applyAlignment="1"/>
    <xf numFmtId="5" fontId="2" fillId="24" borderId="111" xfId="47" applyNumberFormat="1" applyFill="1" applyBorder="1" applyAlignment="1"/>
    <xf numFmtId="5" fontId="2" fillId="24" borderId="112" xfId="47" applyNumberFormat="1" applyFill="1" applyBorder="1" applyAlignment="1"/>
    <xf numFmtId="0" fontId="2" fillId="24" borderId="44" xfId="47" applyFill="1" applyBorder="1" applyAlignment="1">
      <alignment horizontal="left" vertical="center"/>
    </xf>
    <xf numFmtId="0" fontId="2" fillId="24" borderId="45" xfId="47" applyFill="1" applyBorder="1" applyAlignment="1">
      <alignment horizontal="left" vertical="center"/>
    </xf>
    <xf numFmtId="0" fontId="2" fillId="24" borderId="58" xfId="47" applyFill="1" applyBorder="1" applyAlignment="1">
      <alignment horizontal="left" vertical="center"/>
    </xf>
    <xf numFmtId="0" fontId="0" fillId="24" borderId="45" xfId="47" applyFont="1" applyFill="1" applyBorder="1" applyAlignment="1">
      <alignment horizontal="center" vertical="center"/>
    </xf>
    <xf numFmtId="0" fontId="2" fillId="24" borderId="45" xfId="47" applyFill="1" applyBorder="1" applyAlignment="1">
      <alignment horizontal="center" vertical="center"/>
    </xf>
    <xf numFmtId="0" fontId="2" fillId="24" borderId="58" xfId="47" applyFill="1" applyBorder="1" applyAlignment="1">
      <alignment horizontal="center" vertical="center"/>
    </xf>
    <xf numFmtId="0" fontId="2" fillId="24" borderId="57" xfId="47" applyFill="1" applyBorder="1" applyAlignment="1">
      <alignment horizontal="center" vertical="center" wrapText="1"/>
    </xf>
    <xf numFmtId="0" fontId="2" fillId="24" borderId="45" xfId="47" applyFill="1" applyBorder="1" applyAlignment="1">
      <alignment horizontal="center" vertical="center" wrapText="1"/>
    </xf>
    <xf numFmtId="0" fontId="2" fillId="24" borderId="58" xfId="47" applyFill="1" applyBorder="1" applyAlignment="1">
      <alignment horizontal="center" vertical="center" wrapText="1"/>
    </xf>
    <xf numFmtId="0" fontId="2" fillId="24" borderId="57" xfId="47" applyFill="1" applyBorder="1" applyAlignment="1">
      <alignment horizontal="center" vertical="center"/>
    </xf>
    <xf numFmtId="5" fontId="2" fillId="24" borderId="57" xfId="47" applyNumberFormat="1" applyFill="1" applyBorder="1" applyAlignment="1"/>
    <xf numFmtId="5" fontId="2" fillId="24" borderId="45" xfId="47" applyNumberFormat="1" applyFill="1" applyBorder="1" applyAlignment="1"/>
    <xf numFmtId="5" fontId="2" fillId="24" borderId="46" xfId="47" applyNumberFormat="1" applyFill="1" applyBorder="1" applyAlignment="1"/>
    <xf numFmtId="0" fontId="2" fillId="28" borderId="67" xfId="47" applyFill="1" applyBorder="1" applyAlignment="1">
      <alignment horizontal="center" vertical="center"/>
    </xf>
    <xf numFmtId="0" fontId="2" fillId="28" borderId="70" xfId="47" applyFill="1" applyBorder="1" applyAlignment="1">
      <alignment horizontal="center" vertical="center"/>
    </xf>
    <xf numFmtId="0" fontId="2" fillId="28" borderId="68" xfId="47" applyFill="1" applyBorder="1" applyAlignment="1">
      <alignment horizontal="center" vertical="center"/>
    </xf>
    <xf numFmtId="0" fontId="2" fillId="28" borderId="133" xfId="47" applyFill="1" applyBorder="1" applyAlignment="1">
      <alignment horizontal="center" vertical="center"/>
    </xf>
    <xf numFmtId="0" fontId="2" fillId="28" borderId="134" xfId="47" applyFill="1" applyBorder="1" applyAlignment="1">
      <alignment horizontal="center" vertical="center"/>
    </xf>
    <xf numFmtId="0" fontId="2" fillId="28" borderId="135" xfId="47" applyFill="1" applyBorder="1" applyAlignment="1">
      <alignment horizontal="center" vertical="center"/>
    </xf>
    <xf numFmtId="5" fontId="2" fillId="28" borderId="25" xfId="47" applyNumberFormat="1" applyFill="1" applyBorder="1" applyAlignment="1">
      <alignment vertical="center"/>
    </xf>
    <xf numFmtId="0" fontId="2" fillId="28" borderId="25" xfId="47" applyFill="1" applyBorder="1" applyAlignment="1">
      <alignment vertical="center"/>
    </xf>
    <xf numFmtId="0" fontId="2" fillId="28" borderId="26" xfId="47" applyFill="1" applyBorder="1" applyAlignment="1">
      <alignment vertical="center"/>
    </xf>
    <xf numFmtId="49" fontId="0" fillId="24" borderId="103" xfId="0" applyNumberFormat="1" applyFill="1" applyBorder="1" applyAlignment="1">
      <alignment horizontal="center" vertical="center"/>
    </xf>
    <xf numFmtId="49" fontId="0" fillId="24" borderId="104" xfId="0" applyNumberFormat="1" applyFill="1" applyBorder="1" applyAlignment="1">
      <alignment horizontal="center" vertical="center"/>
    </xf>
    <xf numFmtId="49" fontId="0" fillId="24" borderId="105" xfId="0" applyNumberFormat="1" applyFill="1" applyBorder="1" applyAlignment="1">
      <alignment horizontal="center" vertical="center"/>
    </xf>
    <xf numFmtId="49" fontId="0" fillId="24" borderId="55" xfId="0" applyNumberFormat="1" applyFill="1" applyBorder="1" applyAlignment="1">
      <alignment horizontal="center" vertical="center"/>
    </xf>
    <xf numFmtId="49" fontId="0" fillId="24" borderId="0" xfId="0" applyNumberFormat="1" applyFill="1" applyBorder="1" applyAlignment="1">
      <alignment horizontal="center" vertical="center"/>
    </xf>
    <xf numFmtId="49" fontId="0" fillId="24" borderId="56" xfId="0" applyNumberFormat="1" applyFill="1" applyBorder="1" applyAlignment="1">
      <alignment horizontal="center" vertical="center"/>
    </xf>
    <xf numFmtId="49" fontId="0" fillId="24" borderId="79" xfId="0" applyNumberFormat="1" applyFill="1" applyBorder="1" applyAlignment="1">
      <alignment horizontal="center" vertical="center"/>
    </xf>
    <xf numFmtId="49" fontId="0" fillId="24" borderId="10" xfId="0" applyNumberFormat="1" applyFill="1" applyBorder="1" applyAlignment="1">
      <alignment horizontal="center" vertical="center"/>
    </xf>
    <xf numFmtId="49" fontId="0" fillId="24" borderId="78" xfId="0" applyNumberFormat="1" applyFill="1" applyBorder="1" applyAlignment="1">
      <alignment horizontal="center" vertical="center"/>
    </xf>
    <xf numFmtId="0" fontId="5" fillId="24" borderId="137" xfId="0" applyFont="1" applyFill="1" applyBorder="1" applyAlignment="1">
      <alignment horizontal="center" vertical="center"/>
    </xf>
    <xf numFmtId="0" fontId="0" fillId="27" borderId="34" xfId="0" applyNumberFormat="1" applyFill="1" applyBorder="1" applyAlignment="1">
      <alignment horizontal="center" vertical="center" shrinkToFit="1"/>
    </xf>
    <xf numFmtId="0" fontId="0" fillId="27" borderId="99" xfId="0" applyNumberFormat="1" applyFill="1" applyBorder="1" applyAlignment="1">
      <alignment horizontal="center" vertical="center" shrinkToFit="1"/>
    </xf>
    <xf numFmtId="0" fontId="0" fillId="27" borderId="92" xfId="0" applyNumberFormat="1" applyFill="1" applyBorder="1" applyAlignment="1" applyProtection="1">
      <alignment horizontal="center" vertical="center"/>
      <protection locked="0"/>
    </xf>
    <xf numFmtId="0" fontId="0" fillId="27" borderId="28" xfId="0" applyNumberFormat="1" applyFill="1" applyBorder="1" applyAlignment="1" applyProtection="1">
      <alignment horizontal="center" vertical="center"/>
      <protection locked="0"/>
    </xf>
    <xf numFmtId="0" fontId="0" fillId="27" borderId="29" xfId="0" applyNumberFormat="1" applyFill="1" applyBorder="1" applyAlignment="1" applyProtection="1">
      <alignment horizontal="center" vertical="center"/>
      <protection locked="0"/>
    </xf>
    <xf numFmtId="0" fontId="0" fillId="27" borderId="30" xfId="0" applyNumberFormat="1" applyFill="1" applyBorder="1" applyAlignment="1">
      <alignment horizontal="center" vertical="center" shrinkToFit="1"/>
    </xf>
    <xf numFmtId="0" fontId="0" fillId="27" borderId="93" xfId="0" applyNumberFormat="1" applyFill="1" applyBorder="1" applyAlignment="1">
      <alignment horizontal="center" vertical="center" shrinkToFit="1"/>
    </xf>
    <xf numFmtId="0" fontId="5" fillId="24" borderId="47" xfId="0" applyFont="1" applyFill="1" applyBorder="1" applyAlignment="1">
      <alignment horizontal="center" vertical="center" shrinkToFit="1"/>
    </xf>
    <xf numFmtId="0" fontId="0" fillId="24" borderId="127" xfId="0" applyFill="1" applyBorder="1" applyAlignment="1">
      <alignment shrinkToFit="1"/>
    </xf>
    <xf numFmtId="0" fontId="5" fillId="24" borderId="128" xfId="0" applyFont="1" applyFill="1" applyBorder="1" applyAlignment="1">
      <alignment horizontal="center" vertical="center" shrinkToFit="1"/>
    </xf>
    <xf numFmtId="0" fontId="0" fillId="24" borderId="129" xfId="0" applyFill="1" applyBorder="1" applyAlignment="1">
      <alignment horizontal="center" vertical="center" shrinkToFit="1"/>
    </xf>
    <xf numFmtId="0" fontId="0" fillId="27" borderId="86"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39" xfId="0" applyNumberFormat="1" applyFill="1" applyBorder="1" applyAlignment="1" applyProtection="1">
      <alignment horizontal="center" vertical="center"/>
      <protection locked="0"/>
    </xf>
    <xf numFmtId="0" fontId="0" fillId="27" borderId="40" xfId="0" applyNumberFormat="1" applyFill="1" applyBorder="1" applyAlignment="1">
      <alignment horizontal="center" vertical="center" shrinkToFit="1"/>
    </xf>
    <xf numFmtId="0" fontId="0" fillId="27" borderId="87" xfId="0" applyNumberFormat="1" applyFill="1" applyBorder="1" applyAlignment="1">
      <alignment horizontal="center" vertical="center" shrinkToFit="1"/>
    </xf>
    <xf numFmtId="0" fontId="0" fillId="27" borderId="98" xfId="0" applyNumberFormat="1" applyFill="1" applyBorder="1" applyAlignment="1" applyProtection="1">
      <alignment horizontal="center" vertical="center"/>
      <protection locked="0"/>
    </xf>
    <xf numFmtId="0" fontId="0" fillId="27" borderId="32" xfId="0" applyNumberFormat="1" applyFill="1" applyBorder="1" applyAlignment="1" applyProtection="1">
      <alignment horizontal="center" vertical="center"/>
      <protection locked="0"/>
    </xf>
    <xf numFmtId="0" fontId="0" fillId="27" borderId="33" xfId="0" applyNumberFormat="1" applyFill="1" applyBorder="1" applyAlignment="1" applyProtection="1">
      <alignment horizontal="center" vertical="center"/>
      <protection locked="0"/>
    </xf>
    <xf numFmtId="0" fontId="0" fillId="24" borderId="11" xfId="0" applyFill="1" applyBorder="1" applyAlignment="1">
      <alignment horizontal="center" vertical="center" shrinkToFit="1"/>
    </xf>
    <xf numFmtId="49" fontId="0" fillId="0" borderId="50" xfId="0" applyNumberFormat="1" applyFill="1" applyBorder="1" applyAlignment="1">
      <alignment horizontal="center" vertical="center" shrinkToFit="1"/>
    </xf>
    <xf numFmtId="49" fontId="0" fillId="0" borderId="51" xfId="0" applyNumberFormat="1" applyFill="1" applyBorder="1" applyAlignment="1">
      <alignment horizontal="center" vertical="center" shrinkToFit="1"/>
    </xf>
    <xf numFmtId="0" fontId="0" fillId="0" borderId="15" xfId="47" applyFont="1" applyBorder="1" applyAlignment="1">
      <alignment horizontal="center" vertical="center"/>
    </xf>
    <xf numFmtId="0" fontId="0" fillId="0" borderId="16" xfId="47" applyFont="1" applyBorder="1" applyAlignment="1">
      <alignment horizontal="center" vertical="center"/>
    </xf>
    <xf numFmtId="0" fontId="0" fillId="0" borderId="20" xfId="47" applyFont="1" applyBorder="1" applyAlignment="1">
      <alignment horizontal="center" vertical="center"/>
    </xf>
    <xf numFmtId="0" fontId="0" fillId="0" borderId="136" xfId="47" applyFont="1" applyBorder="1" applyAlignment="1">
      <alignment horizontal="center" vertical="center"/>
    </xf>
    <xf numFmtId="0" fontId="2" fillId="0" borderId="63" xfId="47" applyFont="1" applyBorder="1" applyAlignment="1">
      <alignment horizontal="center" vertical="center" shrinkToFit="1"/>
    </xf>
    <xf numFmtId="0" fontId="2" fillId="0" borderId="53" xfId="47" applyFont="1" applyBorder="1" applyAlignment="1">
      <alignment horizontal="center" vertical="center" shrinkToFit="1"/>
    </xf>
    <xf numFmtId="0" fontId="2" fillId="0" borderId="80" xfId="47" applyFont="1" applyBorder="1" applyAlignment="1">
      <alignment horizontal="center" vertical="center" shrinkToFit="1"/>
    </xf>
    <xf numFmtId="0" fontId="2" fillId="0" borderId="45" xfId="47" applyFont="1" applyBorder="1" applyAlignment="1">
      <alignment horizontal="center" vertical="center" shrinkToFit="1"/>
    </xf>
    <xf numFmtId="0" fontId="2" fillId="0" borderId="46" xfId="47" applyFont="1" applyBorder="1" applyAlignment="1">
      <alignment horizontal="center" vertical="center" shrinkToFit="1"/>
    </xf>
    <xf numFmtId="0" fontId="2" fillId="24" borderId="100" xfId="47" applyFill="1" applyBorder="1" applyAlignment="1">
      <alignment horizontal="center" vertical="center"/>
    </xf>
    <xf numFmtId="0" fontId="2" fillId="24" borderId="101" xfId="47" applyFill="1" applyBorder="1" applyAlignment="1">
      <alignment horizontal="center" vertical="center"/>
    </xf>
    <xf numFmtId="0" fontId="2" fillId="24" borderId="17" xfId="47" applyFill="1" applyBorder="1" applyAlignment="1">
      <alignment horizontal="center" vertical="center"/>
    </xf>
    <xf numFmtId="0" fontId="2" fillId="24" borderId="102" xfId="47" applyFill="1" applyBorder="1" applyAlignment="1"/>
    <xf numFmtId="0" fontId="2" fillId="24" borderId="13" xfId="47" applyFill="1" applyBorder="1" applyAlignment="1"/>
    <xf numFmtId="49" fontId="2" fillId="24" borderId="100"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2" fillId="24" borderId="13" xfId="47" applyFill="1" applyBorder="1" applyAlignment="1">
      <alignment horizontal="center" vertical="center"/>
    </xf>
    <xf numFmtId="0" fontId="0" fillId="24" borderId="103" xfId="47" applyFont="1" applyFill="1" applyBorder="1" applyAlignment="1">
      <alignment horizontal="center" vertical="center"/>
    </xf>
    <xf numFmtId="0" fontId="2" fillId="24" borderId="104" xfId="47" applyFill="1" applyBorder="1" applyAlignment="1">
      <alignment horizontal="center" vertical="center"/>
    </xf>
    <xf numFmtId="0" fontId="2" fillId="24" borderId="105" xfId="47" applyFill="1" applyBorder="1" applyAlignment="1">
      <alignment horizontal="center" vertical="center"/>
    </xf>
    <xf numFmtId="0" fontId="2" fillId="24" borderId="55" xfId="47" applyFill="1" applyBorder="1" applyAlignment="1">
      <alignment horizontal="center" vertical="center"/>
    </xf>
    <xf numFmtId="0" fontId="2" fillId="24" borderId="0" xfId="47" applyFill="1" applyBorder="1" applyAlignment="1">
      <alignment horizontal="center" vertical="center"/>
    </xf>
    <xf numFmtId="0" fontId="2" fillId="24" borderId="56" xfId="47" applyFill="1" applyBorder="1" applyAlignment="1">
      <alignment horizontal="center" vertical="center"/>
    </xf>
    <xf numFmtId="0" fontId="0" fillId="31" borderId="38" xfId="0" applyNumberFormat="1" applyFill="1" applyBorder="1" applyAlignment="1" applyProtection="1">
      <alignment horizontal="center" vertical="center" shrinkToFit="1"/>
      <protection locked="0"/>
    </xf>
    <xf numFmtId="0" fontId="0" fillId="31" borderId="83" xfId="0" applyNumberFormat="1" applyFill="1" applyBorder="1" applyAlignment="1" applyProtection="1">
      <alignment horizontal="center" vertical="center" shrinkToFit="1"/>
      <protection locked="0"/>
    </xf>
    <xf numFmtId="0" fontId="0" fillId="24" borderId="100" xfId="47" applyFont="1" applyFill="1" applyBorder="1" applyAlignment="1">
      <alignment horizontal="center" vertical="center"/>
    </xf>
    <xf numFmtId="0" fontId="2" fillId="24" borderId="106" xfId="47" applyFill="1" applyBorder="1" applyAlignment="1">
      <alignment horizontal="center" vertical="center"/>
    </xf>
    <xf numFmtId="0" fontId="2" fillId="24" borderId="123" xfId="47" applyFill="1" applyBorder="1" applyAlignment="1">
      <alignment horizontal="center" vertical="center"/>
    </xf>
    <xf numFmtId="0" fontId="0" fillId="31" borderId="28" xfId="0" applyNumberFormat="1" applyFill="1" applyBorder="1" applyAlignment="1" applyProtection="1">
      <alignment horizontal="center" vertical="center" shrinkToFit="1"/>
      <protection locked="0"/>
    </xf>
    <xf numFmtId="0" fontId="0" fillId="31" borderId="89" xfId="0" applyNumberFormat="1" applyFill="1" applyBorder="1" applyAlignment="1" applyProtection="1">
      <alignment horizontal="center" vertical="center" shrinkToFit="1"/>
      <protection locked="0"/>
    </xf>
    <xf numFmtId="0" fontId="0" fillId="31" borderId="88" xfId="0" applyNumberFormat="1" applyFill="1" applyBorder="1" applyAlignment="1" applyProtection="1">
      <alignment horizontal="center" vertical="center" shrinkToFit="1"/>
      <protection locked="0"/>
    </xf>
    <xf numFmtId="0" fontId="0" fillId="31" borderId="94" xfId="0" applyNumberFormat="1" applyFill="1" applyBorder="1" applyAlignment="1" applyProtection="1">
      <alignment horizontal="center" vertical="center" shrinkToFit="1"/>
      <protection locked="0"/>
    </xf>
    <xf numFmtId="0" fontId="0" fillId="31" borderId="95" xfId="0" applyNumberFormat="1" applyFill="1" applyBorder="1" applyAlignment="1" applyProtection="1">
      <alignment horizontal="center" vertical="center" shrinkToFit="1"/>
      <protection locked="0"/>
    </xf>
    <xf numFmtId="0" fontId="0" fillId="31" borderId="32" xfId="0" applyNumberFormat="1" applyFill="1" applyBorder="1" applyAlignment="1" applyProtection="1">
      <alignment horizontal="center" vertical="center" shrinkToFit="1"/>
      <protection locked="0"/>
    </xf>
    <xf numFmtId="0" fontId="0" fillId="31" borderId="82" xfId="0" applyNumberFormat="1" applyFill="1" applyBorder="1" applyAlignment="1" applyProtection="1">
      <alignment horizontal="center" vertical="center" shrinkToFit="1"/>
      <protection locked="0"/>
    </xf>
    <xf numFmtId="0" fontId="2" fillId="24" borderId="37" xfId="47" applyFill="1" applyBorder="1" applyAlignment="1">
      <alignment shrinkToFit="1"/>
    </xf>
    <xf numFmtId="0" fontId="2" fillId="24" borderId="85" xfId="47" applyFill="1" applyBorder="1" applyAlignment="1">
      <alignment shrinkToFit="1"/>
    </xf>
    <xf numFmtId="49" fontId="2" fillId="24" borderId="86" xfId="47" applyNumberFormat="1" applyFill="1" applyBorder="1" applyAlignment="1">
      <alignment horizontal="center" vertical="center" shrinkToFit="1"/>
    </xf>
    <xf numFmtId="0" fontId="2" fillId="24" borderId="40" xfId="47" applyNumberFormat="1" applyFill="1" applyBorder="1" applyAlignment="1">
      <alignment horizontal="center" vertical="center" shrinkToFit="1"/>
    </xf>
    <xf numFmtId="49" fontId="2" fillId="24" borderId="40" xfId="47" applyNumberFormat="1" applyFill="1" applyBorder="1" applyAlignment="1">
      <alignment horizontal="center" vertical="center" shrinkToFit="1"/>
    </xf>
    <xf numFmtId="0" fontId="2" fillId="24" borderId="85" xfId="47" applyNumberFormat="1" applyFill="1" applyBorder="1" applyAlignment="1">
      <alignment horizontal="center" vertical="center" shrinkToFit="1"/>
    </xf>
    <xf numFmtId="49" fontId="2" fillId="24" borderId="84" xfId="47" applyNumberFormat="1" applyFill="1" applyBorder="1" applyAlignment="1">
      <alignment horizontal="center" vertical="center" shrinkToFit="1"/>
    </xf>
    <xf numFmtId="0" fontId="0" fillId="24" borderId="107" xfId="0" applyNumberFormat="1" applyFill="1" applyBorder="1" applyAlignment="1">
      <alignment horizontal="center" vertical="center" shrinkToFit="1"/>
    </xf>
    <xf numFmtId="0" fontId="0" fillId="24" borderId="38" xfId="0" applyNumberFormat="1" applyFill="1" applyBorder="1" applyAlignment="1">
      <alignment horizontal="center" vertical="center" shrinkToFit="1"/>
    </xf>
    <xf numFmtId="0" fontId="2" fillId="24" borderId="27" xfId="47" applyFill="1" applyBorder="1" applyAlignment="1">
      <alignment shrinkToFit="1"/>
    </xf>
    <xf numFmtId="0" fontId="2" fillId="24" borderId="91" xfId="47" applyFill="1" applyBorder="1" applyAlignment="1">
      <alignment shrinkToFit="1"/>
    </xf>
    <xf numFmtId="49" fontId="2" fillId="24" borderId="92" xfId="47" applyNumberFormat="1" applyFill="1" applyBorder="1" applyAlignment="1">
      <alignment horizontal="center" vertical="center" shrinkToFit="1"/>
    </xf>
    <xf numFmtId="0" fontId="2" fillId="24" borderId="30" xfId="47" applyNumberFormat="1" applyFill="1" applyBorder="1" applyAlignment="1">
      <alignment horizontal="center" vertical="center" shrinkToFit="1"/>
    </xf>
    <xf numFmtId="49" fontId="2" fillId="24" borderId="30" xfId="47" applyNumberFormat="1" applyFill="1" applyBorder="1" applyAlignment="1">
      <alignment horizontal="center" vertical="center" shrinkToFit="1"/>
    </xf>
    <xf numFmtId="0" fontId="2" fillId="24" borderId="91" xfId="47" applyNumberFormat="1" applyFill="1" applyBorder="1" applyAlignment="1">
      <alignment horizontal="center" vertical="center" shrinkToFit="1"/>
    </xf>
    <xf numFmtId="49" fontId="2" fillId="24" borderId="90" xfId="47" applyNumberFormat="1" applyFill="1" applyBorder="1" applyAlignment="1">
      <alignment horizontal="center" vertical="center" shrinkToFit="1"/>
    </xf>
    <xf numFmtId="0" fontId="0" fillId="24" borderId="109" xfId="0" applyNumberFormat="1" applyFill="1" applyBorder="1" applyAlignment="1">
      <alignment horizontal="center" vertical="center" shrinkToFit="1"/>
    </xf>
    <xf numFmtId="0" fontId="0" fillId="24" borderId="28" xfId="0" applyNumberFormat="1" applyFill="1" applyBorder="1" applyAlignment="1">
      <alignment horizontal="center" vertical="center" shrinkToFit="1"/>
    </xf>
    <xf numFmtId="0" fontId="2" fillId="24" borderId="31" xfId="47" applyFill="1" applyBorder="1" applyAlignment="1">
      <alignment shrinkToFit="1"/>
    </xf>
    <xf numFmtId="0" fontId="2" fillId="24" borderId="97" xfId="47" applyFill="1" applyBorder="1" applyAlignment="1">
      <alignment shrinkToFit="1"/>
    </xf>
    <xf numFmtId="49" fontId="2" fillId="24" borderId="98" xfId="47" applyNumberFormat="1" applyFill="1" applyBorder="1" applyAlignment="1">
      <alignment horizontal="center" vertical="center" shrinkToFit="1"/>
    </xf>
    <xf numFmtId="0" fontId="2" fillId="24" borderId="34" xfId="47" applyNumberFormat="1" applyFill="1" applyBorder="1" applyAlignment="1">
      <alignment horizontal="center" vertical="center" shrinkToFit="1"/>
    </xf>
    <xf numFmtId="49" fontId="2" fillId="24" borderId="34" xfId="47" applyNumberFormat="1" applyFill="1" applyBorder="1" applyAlignment="1">
      <alignment horizontal="center" vertical="center" shrinkToFit="1"/>
    </xf>
    <xf numFmtId="0" fontId="2" fillId="24" borderId="97" xfId="47" applyNumberFormat="1" applyFill="1" applyBorder="1" applyAlignment="1">
      <alignment horizontal="center" vertical="center" shrinkToFit="1"/>
    </xf>
    <xf numFmtId="49" fontId="2" fillId="24" borderId="96" xfId="47" applyNumberFormat="1" applyFill="1" applyBorder="1" applyAlignment="1">
      <alignment horizontal="center" vertical="center" shrinkToFit="1"/>
    </xf>
    <xf numFmtId="0" fontId="0" fillId="24" borderId="126" xfId="0" applyNumberFormat="1" applyFill="1" applyBorder="1" applyAlignment="1">
      <alignment horizontal="center" vertical="center" shrinkToFit="1"/>
    </xf>
    <xf numFmtId="0" fontId="0" fillId="24" borderId="32" xfId="0" applyNumberFormat="1" applyFill="1" applyBorder="1" applyAlignment="1">
      <alignment horizontal="center" vertical="center" shrinkToFit="1"/>
    </xf>
  </cellXfs>
  <cellStyles count="4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_Book1" xfId="47" xr:uid="{00000000-0005-0000-0000-00002F000000}"/>
  </cellStyles>
  <dxfs count="2">
    <dxf>
      <fill>
        <patternFill>
          <bgColor theme="0" tint="-0.34998626667073579"/>
        </patternFill>
      </fill>
    </dxf>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31</xdr:row>
      <xdr:rowOff>19050</xdr:rowOff>
    </xdr:from>
    <xdr:to>
      <xdr:col>24</xdr:col>
      <xdr:colOff>104775</xdr:colOff>
      <xdr:row>43</xdr:row>
      <xdr:rowOff>0</xdr:rowOff>
    </xdr:to>
    <xdr:pic>
      <xdr:nvPicPr>
        <xdr:cNvPr id="13420" name="Picture 1">
          <a:extLst>
            <a:ext uri="{FF2B5EF4-FFF2-40B4-BE49-F238E27FC236}">
              <a16:creationId xmlns:a16="http://schemas.microsoft.com/office/drawing/2014/main" id="{00000000-0008-0000-0000-00006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170</xdr:row>
      <xdr:rowOff>76200</xdr:rowOff>
    </xdr:from>
    <xdr:to>
      <xdr:col>14</xdr:col>
      <xdr:colOff>28575</xdr:colOff>
      <xdr:row>171</xdr:row>
      <xdr:rowOff>85725</xdr:rowOff>
    </xdr:to>
    <xdr:sp macro="" textlink="">
      <xdr:nvSpPr>
        <xdr:cNvPr id="13421" name="AutoShape 2">
          <a:extLst>
            <a:ext uri="{FF2B5EF4-FFF2-40B4-BE49-F238E27FC236}">
              <a16:creationId xmlns:a16="http://schemas.microsoft.com/office/drawing/2014/main" id="{00000000-0008-0000-0000-00006D340000}"/>
            </a:ext>
          </a:extLst>
        </xdr:cNvPr>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170</xdr:row>
      <xdr:rowOff>76200</xdr:rowOff>
    </xdr:from>
    <xdr:to>
      <xdr:col>24</xdr:col>
      <xdr:colOff>38100</xdr:colOff>
      <xdr:row>171</xdr:row>
      <xdr:rowOff>85725</xdr:rowOff>
    </xdr:to>
    <xdr:sp macro="" textlink="">
      <xdr:nvSpPr>
        <xdr:cNvPr id="13422" name="AutoShape 3">
          <a:extLst>
            <a:ext uri="{FF2B5EF4-FFF2-40B4-BE49-F238E27FC236}">
              <a16:creationId xmlns:a16="http://schemas.microsoft.com/office/drawing/2014/main" id="{00000000-0008-0000-0000-00006E340000}"/>
            </a:ext>
          </a:extLst>
        </xdr:cNvPr>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170</xdr:row>
      <xdr:rowOff>85725</xdr:rowOff>
    </xdr:from>
    <xdr:to>
      <xdr:col>34</xdr:col>
      <xdr:colOff>28575</xdr:colOff>
      <xdr:row>171</xdr:row>
      <xdr:rowOff>95250</xdr:rowOff>
    </xdr:to>
    <xdr:sp macro="" textlink="">
      <xdr:nvSpPr>
        <xdr:cNvPr id="13423" name="AutoShape 4">
          <a:extLst>
            <a:ext uri="{FF2B5EF4-FFF2-40B4-BE49-F238E27FC236}">
              <a16:creationId xmlns:a16="http://schemas.microsoft.com/office/drawing/2014/main" id="{00000000-0008-0000-0000-00006F340000}"/>
            </a:ext>
          </a:extLst>
        </xdr:cNvPr>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170</xdr:row>
      <xdr:rowOff>76200</xdr:rowOff>
    </xdr:from>
    <xdr:to>
      <xdr:col>44</xdr:col>
      <xdr:colOff>38100</xdr:colOff>
      <xdr:row>171</xdr:row>
      <xdr:rowOff>85725</xdr:rowOff>
    </xdr:to>
    <xdr:sp macro="" textlink="">
      <xdr:nvSpPr>
        <xdr:cNvPr id="13424" name="AutoShape 5">
          <a:extLst>
            <a:ext uri="{FF2B5EF4-FFF2-40B4-BE49-F238E27FC236}">
              <a16:creationId xmlns:a16="http://schemas.microsoft.com/office/drawing/2014/main" id="{00000000-0008-0000-0000-000070340000}"/>
            </a:ext>
          </a:extLst>
        </xdr:cNvPr>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92</xdr:row>
      <xdr:rowOff>28575</xdr:rowOff>
    </xdr:from>
    <xdr:to>
      <xdr:col>25</xdr:col>
      <xdr:colOff>161925</xdr:colOff>
      <xdr:row>108</xdr:row>
      <xdr:rowOff>0</xdr:rowOff>
    </xdr:to>
    <xdr:sp macro="" textlink="">
      <xdr:nvSpPr>
        <xdr:cNvPr id="13425" name="AutoShape 6">
          <a:extLst>
            <a:ext uri="{FF2B5EF4-FFF2-40B4-BE49-F238E27FC236}">
              <a16:creationId xmlns:a16="http://schemas.microsoft.com/office/drawing/2014/main" id="{00000000-0008-0000-0000-00007134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133350</xdr:colOff>
      <xdr:row>170</xdr:row>
      <xdr:rowOff>76200</xdr:rowOff>
    </xdr:from>
    <xdr:to>
      <xdr:col>55</xdr:col>
      <xdr:colOff>38100</xdr:colOff>
      <xdr:row>171</xdr:row>
      <xdr:rowOff>85725</xdr:rowOff>
    </xdr:to>
    <xdr:sp macro="" textlink="">
      <xdr:nvSpPr>
        <xdr:cNvPr id="14" name="AutoShape 5">
          <a:extLst>
            <a:ext uri="{FF2B5EF4-FFF2-40B4-BE49-F238E27FC236}">
              <a16:creationId xmlns:a16="http://schemas.microsoft.com/office/drawing/2014/main" id="{00000000-0008-0000-0000-00000E000000}"/>
            </a:ext>
          </a:extLst>
        </xdr:cNvPr>
        <xdr:cNvSpPr>
          <a:spLocks noChangeArrowheads="1"/>
        </xdr:cNvSpPr>
      </xdr:nvSpPr>
      <xdr:spPr bwMode="auto">
        <a:xfrm>
          <a:off x="7816850" y="302863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76200</xdr:colOff>
      <xdr:row>67</xdr:row>
      <xdr:rowOff>161925</xdr:rowOff>
    </xdr:from>
    <xdr:to>
      <xdr:col>10</xdr:col>
      <xdr:colOff>0</xdr:colOff>
      <xdr:row>73</xdr:row>
      <xdr:rowOff>95250</xdr:rowOff>
    </xdr:to>
    <xdr:grpSp>
      <xdr:nvGrpSpPr>
        <xdr:cNvPr id="9" name="Group 61">
          <a:extLst>
            <a:ext uri="{FF2B5EF4-FFF2-40B4-BE49-F238E27FC236}">
              <a16:creationId xmlns:a16="http://schemas.microsoft.com/office/drawing/2014/main" id="{24FF3C9F-BC56-4155-915A-358087DC4BE1}"/>
            </a:ext>
          </a:extLst>
        </xdr:cNvPr>
        <xdr:cNvGrpSpPr>
          <a:grpSpLocks/>
        </xdr:cNvGrpSpPr>
      </xdr:nvGrpSpPr>
      <xdr:grpSpPr bwMode="auto">
        <a:xfrm>
          <a:off x="915811" y="12248092"/>
          <a:ext cx="897467" cy="906991"/>
          <a:chOff x="98" y="1197"/>
          <a:chExt cx="105" cy="101"/>
        </a:xfrm>
      </xdr:grpSpPr>
      <xdr:grpSp>
        <xdr:nvGrpSpPr>
          <xdr:cNvPr id="10" name="Group 62">
            <a:extLst>
              <a:ext uri="{FF2B5EF4-FFF2-40B4-BE49-F238E27FC236}">
                <a16:creationId xmlns:a16="http://schemas.microsoft.com/office/drawing/2014/main" id="{0627F099-F8DF-4BA7-BA2B-B9384E95B52D}"/>
              </a:ext>
            </a:extLst>
          </xdr:cNvPr>
          <xdr:cNvGrpSpPr>
            <a:grpSpLocks/>
          </xdr:cNvGrpSpPr>
        </xdr:nvGrpSpPr>
        <xdr:grpSpPr bwMode="auto">
          <a:xfrm>
            <a:off x="98" y="1197"/>
            <a:ext cx="105" cy="101"/>
            <a:chOff x="98" y="1197"/>
            <a:chExt cx="105" cy="101"/>
          </a:xfrm>
        </xdr:grpSpPr>
        <xdr:sp macro="" textlink="">
          <xdr:nvSpPr>
            <xdr:cNvPr id="12" name="Oval 63">
              <a:extLst>
                <a:ext uri="{FF2B5EF4-FFF2-40B4-BE49-F238E27FC236}">
                  <a16:creationId xmlns:a16="http://schemas.microsoft.com/office/drawing/2014/main" id="{0EDC1E04-900B-413C-A243-C1E23E094BCD}"/>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 name="Oval 64">
              <a:extLst>
                <a:ext uri="{FF2B5EF4-FFF2-40B4-BE49-F238E27FC236}">
                  <a16:creationId xmlns:a16="http://schemas.microsoft.com/office/drawing/2014/main" id="{B5F89167-8232-4884-9ABB-F7971BEA49C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5" name="Oval 65">
              <a:extLst>
                <a:ext uri="{FF2B5EF4-FFF2-40B4-BE49-F238E27FC236}">
                  <a16:creationId xmlns:a16="http://schemas.microsoft.com/office/drawing/2014/main" id="{FE4F52E0-3210-4891-B36F-11ADF70B1D58}"/>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1" name="Text Box 9">
            <a:extLst>
              <a:ext uri="{FF2B5EF4-FFF2-40B4-BE49-F238E27FC236}">
                <a16:creationId xmlns:a16="http://schemas.microsoft.com/office/drawing/2014/main" id="{5143D1BE-F831-4204-A7D5-2A9838EF20EA}"/>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99"/>
                </a:solidFill>
                <a:latin typeface="ＭＳ Ｐゴシック"/>
                <a:ea typeface="+mn-ea"/>
              </a:rPr>
              <a:t>第</a:t>
            </a:r>
            <a:r>
              <a:rPr lang="en-US" altLang="ja-JP" sz="600" b="0" i="0" u="none" strike="noStrike" baseline="0">
                <a:solidFill>
                  <a:srgbClr val="000099"/>
                </a:solidFill>
                <a:latin typeface="ＭＳ Ｐゴシック"/>
                <a:ea typeface="+mn-ea"/>
              </a:rPr>
              <a:t>98</a:t>
            </a:r>
            <a:r>
              <a:rPr lang="ja-JP" altLang="en-US" sz="600" b="0" i="0" u="none" strike="noStrike" baseline="0">
                <a:solidFill>
                  <a:srgbClr val="000099"/>
                </a:solidFill>
                <a:latin typeface="ＭＳ Ｐゴシック"/>
                <a:ea typeface="+mn-ea"/>
              </a:rPr>
              <a:t>回日本選手権</a:t>
            </a:r>
            <a:endParaRPr lang="en-US" altLang="ja-JP" sz="600" b="0" i="0" u="none" strike="noStrike" baseline="0">
              <a:solidFill>
                <a:srgbClr val="000099"/>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k-go/Documents/AS2021/&#37117;&#27700;&#21332;/2020CC_AS_entry&#65288;&#12501;&#12522;&#12540;&#26085;&#26412;&#36984;&#25163;&#27177;&#30906;&#35469;&#34920;&#2018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マニュアル"/>
      <sheetName val="記入例"/>
      <sheetName val="入力シート"/>
      <sheetName val="確認シート（印刷版_種目別入力_印刷版）"/>
      <sheetName val="出場資格確認書（入力_印刷版）"/>
      <sheetName val="プログラム並確認シート（入力_印刷版）"/>
      <sheetName val="WORK"/>
      <sheetName val="リスト"/>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P251"/>
  <sheetViews>
    <sheetView tabSelected="1" zoomScale="90" zoomScaleNormal="90" workbookViewId="0">
      <selection sqref="A1:BC1"/>
    </sheetView>
  </sheetViews>
  <sheetFormatPr defaultColWidth="13" defaultRowHeight="13" x14ac:dyDescent="0.2"/>
  <cols>
    <col min="1" max="1" width="5" style="15" customWidth="1"/>
    <col min="2" max="81" width="2.36328125" style="15" customWidth="1"/>
    <col min="82" max="16384" width="13" style="15"/>
  </cols>
  <sheetData>
    <row r="1" spans="1:55" ht="81" customHeight="1" x14ac:dyDescent="0.4">
      <c r="A1" s="277" t="s">
        <v>278</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row>
    <row r="2" spans="1:55" ht="16.5" x14ac:dyDescent="0.25">
      <c r="A2" s="156">
        <v>43177</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row>
    <row r="3" spans="1:55" ht="16.5" x14ac:dyDescent="0.25">
      <c r="B3" s="229" t="s">
        <v>457</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row>
    <row r="4" spans="1:55" ht="20.25" customHeight="1" x14ac:dyDescent="0.2"/>
    <row r="5" spans="1:55" ht="19" x14ac:dyDescent="0.3">
      <c r="A5" s="40" t="s">
        <v>54</v>
      </c>
    </row>
    <row r="6" spans="1:55" ht="19" x14ac:dyDescent="0.3">
      <c r="A6" s="40"/>
    </row>
    <row r="7" spans="1:55" x14ac:dyDescent="0.2">
      <c r="A7" s="15" t="s">
        <v>154</v>
      </c>
    </row>
    <row r="8" spans="1:55" x14ac:dyDescent="0.2">
      <c r="B8" s="17" t="s">
        <v>283</v>
      </c>
      <c r="C8" s="15" t="s">
        <v>284</v>
      </c>
    </row>
    <row r="9" spans="1:55" x14ac:dyDescent="0.2">
      <c r="B9" s="16"/>
    </row>
    <row r="10" spans="1:55" x14ac:dyDescent="0.2">
      <c r="A10" s="15" t="s">
        <v>160</v>
      </c>
      <c r="B10" s="16"/>
    </row>
    <row r="11" spans="1:55" x14ac:dyDescent="0.2">
      <c r="B11" s="17" t="s">
        <v>101</v>
      </c>
      <c r="C11" s="15" t="s">
        <v>55</v>
      </c>
    </row>
    <row r="12" spans="1:55" x14ac:dyDescent="0.2">
      <c r="B12" s="17"/>
    </row>
    <row r="13" spans="1:55" x14ac:dyDescent="0.2">
      <c r="B13" s="16" t="s">
        <v>102</v>
      </c>
      <c r="C13" s="15" t="s">
        <v>156</v>
      </c>
    </row>
    <row r="14" spans="1:55" x14ac:dyDescent="0.2">
      <c r="B14" s="16" t="s">
        <v>102</v>
      </c>
      <c r="C14" t="s">
        <v>458</v>
      </c>
    </row>
    <row r="15" spans="1:55" x14ac:dyDescent="0.2">
      <c r="B15" s="16" t="s">
        <v>103</v>
      </c>
      <c r="C15" s="15" t="s">
        <v>56</v>
      </c>
    </row>
    <row r="16" spans="1:55" x14ac:dyDescent="0.2">
      <c r="B16" s="16" t="s">
        <v>104</v>
      </c>
      <c r="C16" s="15" t="s">
        <v>57</v>
      </c>
    </row>
    <row r="17" spans="1:4" x14ac:dyDescent="0.2">
      <c r="B17" s="16" t="s">
        <v>105</v>
      </c>
      <c r="C17" s="15" t="s">
        <v>58</v>
      </c>
    </row>
    <row r="18" spans="1:4" x14ac:dyDescent="0.2">
      <c r="B18" s="16"/>
    </row>
    <row r="19" spans="1:4" x14ac:dyDescent="0.2">
      <c r="B19" s="16"/>
    </row>
    <row r="20" spans="1:4" x14ac:dyDescent="0.2">
      <c r="A20" s="15" t="s">
        <v>453</v>
      </c>
      <c r="B20" s="16"/>
    </row>
    <row r="21" spans="1:4" x14ac:dyDescent="0.2">
      <c r="B21" s="17" t="s">
        <v>101</v>
      </c>
      <c r="C21" s="15" t="s">
        <v>155</v>
      </c>
    </row>
    <row r="22" spans="1:4" x14ac:dyDescent="0.2">
      <c r="B22" s="17" t="s">
        <v>106</v>
      </c>
      <c r="C22" s="80" t="s">
        <v>157</v>
      </c>
    </row>
    <row r="23" spans="1:4" x14ac:dyDescent="0.2">
      <c r="B23" s="16"/>
    </row>
    <row r="24" spans="1:4" x14ac:dyDescent="0.2">
      <c r="B24" s="16" t="s">
        <v>105</v>
      </c>
      <c r="C24" s="15" t="s">
        <v>59</v>
      </c>
    </row>
    <row r="25" spans="1:4" x14ac:dyDescent="0.2">
      <c r="B25" s="16" t="s">
        <v>107</v>
      </c>
      <c r="C25" s="15" t="s">
        <v>60</v>
      </c>
    </row>
    <row r="26" spans="1:4" x14ac:dyDescent="0.2">
      <c r="B26" s="16" t="s">
        <v>108</v>
      </c>
      <c r="C26" s="15" t="s">
        <v>61</v>
      </c>
    </row>
    <row r="27" spans="1:4" x14ac:dyDescent="0.2">
      <c r="B27" s="16"/>
      <c r="D27" s="15" t="s">
        <v>62</v>
      </c>
    </row>
    <row r="28" spans="1:4" x14ac:dyDescent="0.2">
      <c r="B28" s="16"/>
      <c r="D28" s="15" t="s">
        <v>63</v>
      </c>
    </row>
    <row r="29" spans="1:4" x14ac:dyDescent="0.2">
      <c r="B29" s="16"/>
      <c r="D29" s="15" t="s">
        <v>109</v>
      </c>
    </row>
    <row r="30" spans="1:4" x14ac:dyDescent="0.2">
      <c r="B30" s="16"/>
    </row>
    <row r="31" spans="1:4" x14ac:dyDescent="0.2">
      <c r="B31" s="16"/>
      <c r="D31" s="15" t="s">
        <v>64</v>
      </c>
    </row>
    <row r="32" spans="1:4" x14ac:dyDescent="0.2">
      <c r="B32" s="16"/>
    </row>
    <row r="33" spans="1:3" x14ac:dyDescent="0.2">
      <c r="B33" s="16"/>
    </row>
    <row r="34" spans="1:3" x14ac:dyDescent="0.2">
      <c r="B34" s="16"/>
    </row>
    <row r="35" spans="1:3" x14ac:dyDescent="0.2">
      <c r="B35" s="16"/>
    </row>
    <row r="36" spans="1:3" x14ac:dyDescent="0.2">
      <c r="B36" s="16"/>
    </row>
    <row r="37" spans="1:3" x14ac:dyDescent="0.2">
      <c r="B37" s="16"/>
    </row>
    <row r="38" spans="1:3" x14ac:dyDescent="0.2">
      <c r="B38" s="16"/>
    </row>
    <row r="39" spans="1:3" x14ac:dyDescent="0.2">
      <c r="B39" s="16"/>
    </row>
    <row r="40" spans="1:3" x14ac:dyDescent="0.2">
      <c r="B40" s="16"/>
    </row>
    <row r="41" spans="1:3" x14ac:dyDescent="0.2">
      <c r="B41" s="16"/>
    </row>
    <row r="42" spans="1:3" x14ac:dyDescent="0.2">
      <c r="B42" s="16"/>
    </row>
    <row r="43" spans="1:3" x14ac:dyDescent="0.2">
      <c r="B43" s="16"/>
    </row>
    <row r="44" spans="1:3" x14ac:dyDescent="0.2">
      <c r="B44" s="16"/>
    </row>
    <row r="45" spans="1:3" x14ac:dyDescent="0.2">
      <c r="A45" t="s">
        <v>470</v>
      </c>
      <c r="B45" s="16"/>
    </row>
    <row r="46" spans="1:3" customFormat="1" x14ac:dyDescent="0.2">
      <c r="B46" s="152" t="s">
        <v>100</v>
      </c>
      <c r="C46" s="153" t="s">
        <v>459</v>
      </c>
    </row>
    <row r="47" spans="1:3" customFormat="1" x14ac:dyDescent="0.2">
      <c r="B47" s="152"/>
      <c r="C47" t="s">
        <v>158</v>
      </c>
    </row>
    <row r="48" spans="1:3" customFormat="1" x14ac:dyDescent="0.2">
      <c r="B48" s="152" t="s">
        <v>100</v>
      </c>
      <c r="C48" t="s">
        <v>159</v>
      </c>
    </row>
    <row r="49" spans="1:33" customFormat="1" x14ac:dyDescent="0.2">
      <c r="B49" s="152" t="s">
        <v>100</v>
      </c>
      <c r="C49" t="s">
        <v>460</v>
      </c>
    </row>
    <row r="50" spans="1:33" customFormat="1" x14ac:dyDescent="0.2">
      <c r="B50" s="152"/>
    </row>
    <row r="51" spans="1:33" customFormat="1" x14ac:dyDescent="0.2">
      <c r="A51" t="s">
        <v>471</v>
      </c>
      <c r="B51" s="18"/>
    </row>
    <row r="52" spans="1:33" customFormat="1" x14ac:dyDescent="0.2">
      <c r="B52" s="152" t="s">
        <v>100</v>
      </c>
      <c r="C52" t="s">
        <v>461</v>
      </c>
    </row>
    <row r="53" spans="1:33" customFormat="1" x14ac:dyDescent="0.2">
      <c r="B53" s="18"/>
      <c r="C53" t="s">
        <v>462</v>
      </c>
    </row>
    <row r="54" spans="1:33" customFormat="1" x14ac:dyDescent="0.2">
      <c r="B54" s="18"/>
      <c r="C54" t="s">
        <v>463</v>
      </c>
    </row>
    <row r="55" spans="1:33" customFormat="1" x14ac:dyDescent="0.2">
      <c r="B55" s="18"/>
    </row>
    <row r="56" spans="1:33" customFormat="1" x14ac:dyDescent="0.2">
      <c r="B56" s="152" t="s">
        <v>100</v>
      </c>
      <c r="C56" s="153" t="s">
        <v>464</v>
      </c>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row>
    <row r="57" spans="1:33" customFormat="1" x14ac:dyDescent="0.2">
      <c r="B57" s="152" t="s">
        <v>100</v>
      </c>
      <c r="C57" t="s">
        <v>465</v>
      </c>
    </row>
    <row r="58" spans="1:33" customFormat="1" x14ac:dyDescent="0.2">
      <c r="B58" s="18"/>
    </row>
    <row r="59" spans="1:33" customFormat="1" x14ac:dyDescent="0.2">
      <c r="C59" s="155" t="s">
        <v>473</v>
      </c>
    </row>
    <row r="60" spans="1:33" customFormat="1" x14ac:dyDescent="0.2"/>
    <row r="61" spans="1:33" customFormat="1" x14ac:dyDescent="0.2">
      <c r="B61" s="152" t="s">
        <v>100</v>
      </c>
      <c r="C61" s="153" t="s">
        <v>466</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row>
    <row r="62" spans="1:33" customFormat="1" x14ac:dyDescent="0.2">
      <c r="B62" s="152" t="s">
        <v>100</v>
      </c>
      <c r="C62" t="s">
        <v>467</v>
      </c>
    </row>
    <row r="63" spans="1:33" customFormat="1" x14ac:dyDescent="0.2">
      <c r="B63" s="152"/>
    </row>
    <row r="64" spans="1:33" customFormat="1" x14ac:dyDescent="0.2">
      <c r="C64" s="155" t="s">
        <v>474</v>
      </c>
    </row>
    <row r="65" spans="1:3" customFormat="1" x14ac:dyDescent="0.2"/>
    <row r="66" spans="1:3" customFormat="1" x14ac:dyDescent="0.2">
      <c r="B66" s="152" t="s">
        <v>100</v>
      </c>
      <c r="C66" t="s">
        <v>468</v>
      </c>
    </row>
    <row r="67" spans="1:3" customFormat="1" x14ac:dyDescent="0.2">
      <c r="B67" s="152" t="s">
        <v>100</v>
      </c>
      <c r="C67" t="s">
        <v>469</v>
      </c>
    </row>
    <row r="68" spans="1:3" customFormat="1" x14ac:dyDescent="0.2">
      <c r="B68" s="152"/>
    </row>
    <row r="69" spans="1:3" customFormat="1" x14ac:dyDescent="0.2"/>
    <row r="70" spans="1:3" customFormat="1" x14ac:dyDescent="0.2"/>
    <row r="71" spans="1:3" customFormat="1" x14ac:dyDescent="0.2"/>
    <row r="72" spans="1:3" customFormat="1" x14ac:dyDescent="0.2"/>
    <row r="73" spans="1:3" customFormat="1" x14ac:dyDescent="0.2"/>
    <row r="74" spans="1:3" customFormat="1" x14ac:dyDescent="0.2"/>
    <row r="75" spans="1:3" customFormat="1" x14ac:dyDescent="0.2">
      <c r="B75" s="18"/>
    </row>
    <row r="76" spans="1:3" x14ac:dyDescent="0.2">
      <c r="B76" s="17"/>
    </row>
    <row r="77" spans="1:3" x14ac:dyDescent="0.2">
      <c r="B77" s="16"/>
    </row>
    <row r="78" spans="1:3" ht="19" x14ac:dyDescent="0.3">
      <c r="A78" s="40" t="s">
        <v>161</v>
      </c>
      <c r="B78" s="16"/>
    </row>
    <row r="79" spans="1:3" x14ac:dyDescent="0.2">
      <c r="B79" s="16"/>
    </row>
    <row r="80" spans="1:3" x14ac:dyDescent="0.2">
      <c r="A80" s="15" t="s">
        <v>65</v>
      </c>
      <c r="B80" s="16"/>
    </row>
    <row r="81" spans="1:94" x14ac:dyDescent="0.2">
      <c r="B81" s="17" t="s">
        <v>100</v>
      </c>
      <c r="C81" s="15" t="s">
        <v>66</v>
      </c>
    </row>
    <row r="82" spans="1:94" customFormat="1" x14ac:dyDescent="0.2">
      <c r="B82" s="18"/>
      <c r="AA82" s="15"/>
      <c r="AB82" s="15"/>
      <c r="AC82" s="15"/>
      <c r="AD82" s="15"/>
      <c r="AE82" s="15"/>
      <c r="AF82" s="15"/>
      <c r="AG82" s="15"/>
      <c r="AH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row>
    <row r="83" spans="1:94" x14ac:dyDescent="0.2">
      <c r="B83" s="16"/>
      <c r="C83" s="15" t="s">
        <v>67</v>
      </c>
    </row>
    <row r="84" spans="1:94" x14ac:dyDescent="0.2">
      <c r="B84" s="16"/>
      <c r="C84" s="174" t="s">
        <v>68</v>
      </c>
      <c r="D84" s="174"/>
      <c r="E84" s="174"/>
      <c r="F84" s="174"/>
      <c r="G84" s="174"/>
      <c r="H84" s="212" t="s">
        <v>475</v>
      </c>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row>
    <row r="85" spans="1:94" ht="13.5" customHeight="1" x14ac:dyDescent="0.2">
      <c r="B85" s="16"/>
      <c r="C85" s="174" t="s">
        <v>69</v>
      </c>
      <c r="D85" s="174"/>
      <c r="E85" s="174"/>
      <c r="F85" s="174"/>
      <c r="G85" s="174"/>
      <c r="H85" s="213" t="s">
        <v>480</v>
      </c>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row>
    <row r="86" spans="1:94" x14ac:dyDescent="0.2">
      <c r="B86" s="16"/>
      <c r="C86" s="174" t="s">
        <v>70</v>
      </c>
      <c r="D86" s="174"/>
      <c r="E86" s="174"/>
      <c r="F86" s="174"/>
      <c r="G86" s="174"/>
      <c r="H86" s="214" t="s">
        <v>476</v>
      </c>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row>
    <row r="87" spans="1:94" x14ac:dyDescent="0.2">
      <c r="B87" s="16"/>
    </row>
    <row r="88" spans="1:94" x14ac:dyDescent="0.2">
      <c r="B88" s="16"/>
    </row>
    <row r="89" spans="1:94" x14ac:dyDescent="0.2">
      <c r="A89" s="15" t="s">
        <v>71</v>
      </c>
      <c r="B89" s="16"/>
    </row>
    <row r="90" spans="1:94" x14ac:dyDescent="0.2">
      <c r="B90" s="17" t="s">
        <v>110</v>
      </c>
      <c r="C90" s="15" t="s">
        <v>427</v>
      </c>
    </row>
    <row r="91" spans="1:94" x14ac:dyDescent="0.2">
      <c r="B91" s="16"/>
    </row>
    <row r="92" spans="1:94" x14ac:dyDescent="0.2">
      <c r="B92" s="16"/>
      <c r="C92" s="15" t="s">
        <v>72</v>
      </c>
    </row>
    <row r="93" spans="1:94" x14ac:dyDescent="0.2">
      <c r="B93" s="16"/>
      <c r="C93" s="174" t="s">
        <v>29</v>
      </c>
      <c r="D93" s="174"/>
      <c r="E93" s="174"/>
      <c r="F93" s="174"/>
      <c r="G93" s="174"/>
      <c r="H93" s="190" t="s">
        <v>279</v>
      </c>
      <c r="I93" s="190"/>
      <c r="J93" s="190"/>
      <c r="K93" s="190"/>
      <c r="L93" s="190"/>
      <c r="M93" s="190"/>
      <c r="N93" s="190"/>
      <c r="O93" s="190"/>
      <c r="P93" s="190"/>
      <c r="Q93" s="190"/>
      <c r="R93" s="190"/>
      <c r="S93" s="190"/>
      <c r="T93" s="190"/>
      <c r="U93" s="190"/>
      <c r="V93" s="190"/>
      <c r="W93" s="190"/>
      <c r="X93" s="190"/>
      <c r="Y93" s="190"/>
      <c r="AA93" s="15" t="s">
        <v>111</v>
      </c>
      <c r="AC93" s="15" t="s">
        <v>230</v>
      </c>
    </row>
    <row r="94" spans="1:94" x14ac:dyDescent="0.2">
      <c r="B94" s="16"/>
      <c r="C94" s="174" t="s">
        <v>223</v>
      </c>
      <c r="D94" s="174"/>
      <c r="E94" s="174"/>
      <c r="F94" s="174"/>
      <c r="G94" s="174"/>
      <c r="H94" s="214" t="s">
        <v>351</v>
      </c>
      <c r="I94" s="214"/>
      <c r="J94" s="214"/>
      <c r="K94" s="214"/>
      <c r="L94" s="214"/>
      <c r="M94" s="214"/>
      <c r="N94" s="214"/>
      <c r="O94" s="214"/>
      <c r="P94" s="214"/>
      <c r="Q94" s="214"/>
      <c r="R94" s="214"/>
      <c r="S94" s="214"/>
      <c r="T94" s="214"/>
      <c r="U94" s="214"/>
      <c r="V94" s="214"/>
      <c r="W94" s="214"/>
      <c r="X94" s="214"/>
      <c r="Y94" s="214"/>
      <c r="AC94" s="15" t="s">
        <v>228</v>
      </c>
    </row>
    <row r="95" spans="1:94" x14ac:dyDescent="0.2">
      <c r="B95" s="16"/>
      <c r="C95" s="174" t="s">
        <v>30</v>
      </c>
      <c r="D95" s="174"/>
      <c r="E95" s="174"/>
      <c r="F95" s="174"/>
      <c r="G95" s="174"/>
      <c r="H95" s="190" t="s">
        <v>73</v>
      </c>
      <c r="I95" s="190"/>
      <c r="J95" s="190"/>
      <c r="K95" s="190"/>
      <c r="L95" s="190"/>
      <c r="M95" s="190"/>
      <c r="N95" s="190"/>
      <c r="O95" s="190"/>
      <c r="P95" s="190"/>
      <c r="Q95" s="190"/>
      <c r="R95" s="190"/>
      <c r="S95" s="190"/>
      <c r="T95" s="190"/>
      <c r="U95" s="190"/>
      <c r="V95" s="190"/>
      <c r="W95" s="190"/>
      <c r="X95" s="190"/>
      <c r="Y95" s="190"/>
      <c r="AC95" s="15" t="s">
        <v>229</v>
      </c>
    </row>
    <row r="96" spans="1:94" x14ac:dyDescent="0.2">
      <c r="B96" s="16"/>
      <c r="C96" s="174" t="s">
        <v>31</v>
      </c>
      <c r="D96" s="174"/>
      <c r="E96" s="174"/>
      <c r="F96" s="174"/>
      <c r="G96" s="174"/>
      <c r="H96" s="261" t="s">
        <v>220</v>
      </c>
      <c r="I96" s="262"/>
      <c r="J96" s="262"/>
      <c r="K96" s="262"/>
      <c r="L96" s="262"/>
      <c r="M96" s="262"/>
      <c r="N96" s="262"/>
      <c r="O96" s="262"/>
      <c r="P96" s="263"/>
      <c r="Q96" s="264" t="s">
        <v>221</v>
      </c>
      <c r="R96" s="265"/>
      <c r="S96" s="266"/>
      <c r="T96" s="267" t="s">
        <v>222</v>
      </c>
      <c r="U96" s="268"/>
      <c r="V96" s="268"/>
      <c r="W96" s="268"/>
      <c r="X96" s="268"/>
      <c r="Y96" s="269"/>
      <c r="AA96" s="15" t="s">
        <v>112</v>
      </c>
      <c r="AC96" s="15" t="s">
        <v>74</v>
      </c>
    </row>
    <row r="97" spans="1:49" x14ac:dyDescent="0.2">
      <c r="B97" s="16"/>
      <c r="C97" s="174" t="s">
        <v>32</v>
      </c>
      <c r="D97" s="174"/>
      <c r="E97" s="174"/>
      <c r="F97" s="174"/>
      <c r="G97" s="174"/>
      <c r="H97" s="211" t="s">
        <v>75</v>
      </c>
      <c r="I97" s="211"/>
      <c r="J97" s="211"/>
      <c r="K97" s="211"/>
      <c r="L97" s="211"/>
      <c r="M97" s="211"/>
      <c r="N97" s="211"/>
      <c r="O97" s="211"/>
      <c r="P97" s="211"/>
      <c r="Q97" s="211"/>
      <c r="R97" s="211"/>
      <c r="S97" s="211"/>
      <c r="T97" s="211"/>
      <c r="U97" s="211"/>
      <c r="V97" s="211"/>
      <c r="W97" s="211"/>
      <c r="X97" s="211"/>
      <c r="Y97" s="211"/>
      <c r="AC97" s="15" t="s">
        <v>227</v>
      </c>
    </row>
    <row r="98" spans="1:49" x14ac:dyDescent="0.2">
      <c r="B98" s="16"/>
      <c r="C98" s="174" t="s">
        <v>33</v>
      </c>
      <c r="D98" s="174"/>
      <c r="E98" s="174"/>
      <c r="F98" s="174"/>
      <c r="G98" s="174"/>
      <c r="H98" s="190" t="s">
        <v>113</v>
      </c>
      <c r="I98" s="190"/>
      <c r="J98" s="190"/>
      <c r="K98" s="190"/>
      <c r="L98" s="190"/>
      <c r="M98" s="190"/>
      <c r="N98" s="190"/>
      <c r="O98" s="190"/>
      <c r="P98" s="190"/>
      <c r="Q98" s="190"/>
      <c r="R98" s="190"/>
      <c r="S98" s="190"/>
      <c r="T98" s="190"/>
      <c r="U98" s="190"/>
      <c r="V98" s="190"/>
      <c r="W98" s="190"/>
      <c r="X98" s="190"/>
      <c r="Y98" s="190"/>
    </row>
    <row r="99" spans="1:49" x14ac:dyDescent="0.2">
      <c r="B99" s="16"/>
      <c r="C99" s="174" t="s">
        <v>34</v>
      </c>
      <c r="D99" s="174"/>
      <c r="E99" s="174"/>
      <c r="F99" s="174"/>
      <c r="G99" s="174"/>
      <c r="H99" s="190" t="s">
        <v>114</v>
      </c>
      <c r="I99" s="190"/>
      <c r="J99" s="190"/>
      <c r="K99" s="190"/>
      <c r="L99" s="190"/>
      <c r="M99" s="190"/>
      <c r="N99" s="190"/>
      <c r="O99" s="190"/>
      <c r="P99" s="190"/>
      <c r="Q99" s="190"/>
      <c r="R99" s="190"/>
      <c r="S99" s="190"/>
      <c r="T99" s="190"/>
      <c r="U99" s="190"/>
      <c r="V99" s="190"/>
      <c r="W99" s="190"/>
      <c r="X99" s="190"/>
      <c r="Y99" s="190"/>
    </row>
    <row r="100" spans="1:49" x14ac:dyDescent="0.2">
      <c r="B100" s="16"/>
      <c r="C100" s="174" t="s">
        <v>35</v>
      </c>
      <c r="D100" s="174"/>
      <c r="E100" s="174"/>
      <c r="F100" s="174"/>
      <c r="G100" s="174"/>
      <c r="H100" s="190" t="s">
        <v>76</v>
      </c>
      <c r="I100" s="190"/>
      <c r="J100" s="190"/>
      <c r="K100" s="190"/>
      <c r="L100" s="190"/>
      <c r="M100" s="190"/>
      <c r="N100" s="190"/>
      <c r="O100" s="190"/>
      <c r="P100" s="190"/>
      <c r="Q100" s="190"/>
      <c r="R100" s="190"/>
      <c r="S100" s="190"/>
      <c r="T100" s="190"/>
      <c r="U100" s="190"/>
      <c r="V100" s="190"/>
      <c r="W100" s="190"/>
      <c r="X100" s="190"/>
      <c r="Y100" s="190"/>
      <c r="Z100" s="19"/>
      <c r="AC100" s="19"/>
      <c r="AD100" s="19"/>
      <c r="AE100" s="20"/>
      <c r="AF100" s="21"/>
      <c r="AG100" s="21"/>
      <c r="AH100" s="21"/>
      <c r="AI100" s="21"/>
    </row>
    <row r="101" spans="1:49" x14ac:dyDescent="0.2">
      <c r="B101" s="16"/>
      <c r="C101" s="174" t="s">
        <v>36</v>
      </c>
      <c r="D101" s="174"/>
      <c r="E101" s="174"/>
      <c r="F101" s="174"/>
      <c r="G101" s="174"/>
      <c r="H101" s="211" t="s">
        <v>77</v>
      </c>
      <c r="I101" s="211"/>
      <c r="J101" s="211"/>
      <c r="K101" s="211"/>
      <c r="L101" s="211"/>
      <c r="M101" s="211"/>
      <c r="N101" s="211"/>
      <c r="O101" s="211"/>
      <c r="P101" s="211"/>
      <c r="Q101" s="211"/>
      <c r="R101" s="211"/>
      <c r="S101" s="211"/>
      <c r="T101" s="211"/>
      <c r="U101" s="211"/>
      <c r="V101" s="211"/>
      <c r="W101" s="211"/>
      <c r="X101" s="211"/>
      <c r="Y101" s="211"/>
      <c r="Z101" s="19"/>
      <c r="AA101" s="15" t="s">
        <v>115</v>
      </c>
      <c r="AC101" s="15" t="s">
        <v>78</v>
      </c>
      <c r="AE101" s="20"/>
      <c r="AF101" s="21"/>
      <c r="AG101" s="21"/>
      <c r="AH101" s="21"/>
      <c r="AI101" s="21"/>
    </row>
    <row r="102" spans="1:49" x14ac:dyDescent="0.2">
      <c r="B102" s="16"/>
      <c r="C102" s="174" t="s">
        <v>116</v>
      </c>
      <c r="D102" s="174"/>
      <c r="E102" s="174"/>
      <c r="F102" s="174"/>
      <c r="G102" s="174"/>
      <c r="H102" s="190" t="s">
        <v>117</v>
      </c>
      <c r="I102" s="190"/>
      <c r="J102" s="190"/>
      <c r="K102" s="190"/>
      <c r="L102" s="190"/>
      <c r="M102" s="190"/>
      <c r="N102" s="190"/>
      <c r="O102" s="190"/>
      <c r="P102" s="190"/>
      <c r="Q102" s="190"/>
      <c r="R102" s="190"/>
      <c r="S102" s="190"/>
      <c r="T102" s="190"/>
      <c r="U102" s="190"/>
      <c r="V102" s="190"/>
      <c r="W102" s="190"/>
      <c r="X102" s="190"/>
      <c r="Y102" s="190"/>
      <c r="Z102" s="19"/>
      <c r="AC102" s="19"/>
      <c r="AD102" s="19"/>
      <c r="AE102" s="20"/>
      <c r="AF102" s="21"/>
      <c r="AG102" s="21"/>
      <c r="AH102" s="21"/>
      <c r="AI102" s="21"/>
    </row>
    <row r="103" spans="1:49" x14ac:dyDescent="0.2">
      <c r="B103" s="16"/>
      <c r="C103" s="174" t="s">
        <v>118</v>
      </c>
      <c r="D103" s="174"/>
      <c r="E103" s="174"/>
      <c r="F103" s="174"/>
      <c r="G103" s="174"/>
      <c r="H103" s="190" t="s">
        <v>79</v>
      </c>
      <c r="I103" s="190"/>
      <c r="J103" s="190"/>
      <c r="K103" s="190"/>
      <c r="L103" s="190"/>
      <c r="M103" s="190"/>
      <c r="N103" s="190"/>
      <c r="O103" s="190"/>
      <c r="P103" s="190"/>
      <c r="Q103" s="190"/>
      <c r="R103" s="190"/>
      <c r="S103" s="190"/>
      <c r="T103" s="190"/>
      <c r="U103" s="190"/>
      <c r="V103" s="190"/>
      <c r="W103" s="190"/>
      <c r="X103" s="190"/>
      <c r="Y103" s="190"/>
      <c r="Z103" s="19"/>
      <c r="AC103" s="19"/>
      <c r="AD103" s="19"/>
      <c r="AE103" s="20"/>
      <c r="AF103" s="21"/>
      <c r="AG103" s="21"/>
      <c r="AH103" s="21"/>
      <c r="AI103" s="21"/>
    </row>
    <row r="104" spans="1:49" x14ac:dyDescent="0.2">
      <c r="B104" s="16"/>
      <c r="C104" s="174" t="s">
        <v>39</v>
      </c>
      <c r="D104" s="174"/>
      <c r="E104" s="174"/>
      <c r="F104" s="174"/>
      <c r="G104" s="174"/>
      <c r="H104" s="190" t="s">
        <v>119</v>
      </c>
      <c r="I104" s="190"/>
      <c r="J104" s="190"/>
      <c r="K104" s="190"/>
      <c r="L104" s="190"/>
      <c r="M104" s="190"/>
      <c r="N104" s="190"/>
      <c r="O104" s="190"/>
      <c r="P104" s="190"/>
      <c r="Q104" s="190"/>
      <c r="R104" s="190"/>
      <c r="S104" s="190"/>
      <c r="T104" s="190"/>
      <c r="U104" s="190"/>
      <c r="V104" s="190"/>
      <c r="W104" s="190"/>
      <c r="X104" s="190"/>
      <c r="Y104" s="190"/>
      <c r="Z104" s="19"/>
      <c r="AC104" s="19"/>
      <c r="AD104" s="19"/>
      <c r="AE104" s="20"/>
      <c r="AF104" s="21"/>
      <c r="AG104" s="21"/>
      <c r="AH104" s="21"/>
      <c r="AI104" s="21"/>
    </row>
    <row r="105" spans="1:49" x14ac:dyDescent="0.2">
      <c r="B105" s="16"/>
      <c r="C105" s="174" t="s">
        <v>120</v>
      </c>
      <c r="D105" s="174"/>
      <c r="E105" s="174"/>
      <c r="F105" s="174"/>
      <c r="G105" s="174"/>
      <c r="H105" s="215" t="s">
        <v>121</v>
      </c>
      <c r="I105" s="216"/>
      <c r="J105" s="216"/>
      <c r="K105" s="216"/>
      <c r="L105" s="216"/>
      <c r="M105" s="216"/>
      <c r="N105" s="216"/>
      <c r="O105" s="216"/>
      <c r="P105" s="216"/>
      <c r="Q105" s="216"/>
      <c r="R105" s="216"/>
      <c r="S105" s="216"/>
      <c r="T105" s="216"/>
      <c r="U105" s="216"/>
      <c r="V105" s="216"/>
      <c r="W105" s="216"/>
      <c r="X105" s="216"/>
      <c r="Y105" s="217"/>
      <c r="Z105" s="19"/>
      <c r="AC105" s="19"/>
      <c r="AD105" s="19"/>
      <c r="AE105" s="20"/>
      <c r="AF105" s="21"/>
      <c r="AG105" s="21"/>
      <c r="AH105" s="21"/>
      <c r="AI105" s="21"/>
    </row>
    <row r="106" spans="1:49" x14ac:dyDescent="0.2">
      <c r="B106" s="16"/>
      <c r="C106" s="19"/>
      <c r="D106" s="19"/>
      <c r="E106" s="19"/>
      <c r="F106" s="19"/>
      <c r="G106" s="19"/>
      <c r="H106" s="22"/>
      <c r="I106" s="22"/>
      <c r="J106" s="22"/>
      <c r="K106" s="22"/>
      <c r="L106" s="22"/>
      <c r="M106" s="22"/>
      <c r="N106" s="22"/>
      <c r="O106" s="22"/>
      <c r="P106" s="22"/>
      <c r="Q106" s="22"/>
      <c r="R106" s="22"/>
      <c r="S106" s="22"/>
      <c r="T106" s="22"/>
      <c r="U106" s="22"/>
      <c r="V106" s="22"/>
      <c r="W106" s="22"/>
      <c r="X106" s="22"/>
      <c r="Y106" s="22"/>
      <c r="Z106" s="19"/>
      <c r="AA106" s="19"/>
      <c r="AB106" s="19"/>
      <c r="AC106" s="19"/>
      <c r="AD106" s="19"/>
      <c r="AE106" s="20"/>
      <c r="AF106" s="21"/>
      <c r="AG106" s="21"/>
      <c r="AH106" s="21"/>
      <c r="AI106" s="21"/>
    </row>
    <row r="107" spans="1:49" x14ac:dyDescent="0.2">
      <c r="B107" s="16"/>
      <c r="C107" s="174" t="s">
        <v>41</v>
      </c>
      <c r="D107" s="174"/>
      <c r="E107" s="174"/>
      <c r="F107" s="174"/>
      <c r="G107" s="174"/>
      <c r="H107" s="190" t="s">
        <v>80</v>
      </c>
      <c r="I107" s="190"/>
      <c r="J107" s="190"/>
      <c r="K107" s="190"/>
      <c r="L107" s="190"/>
      <c r="M107" s="190"/>
      <c r="N107" s="190"/>
      <c r="O107" s="190"/>
      <c r="P107" s="190"/>
      <c r="Q107" s="190"/>
      <c r="R107" s="190"/>
      <c r="S107" s="190"/>
      <c r="T107" s="190"/>
      <c r="U107" s="190"/>
      <c r="V107" s="190"/>
      <c r="W107" s="190"/>
      <c r="X107" s="190"/>
      <c r="Y107" s="190"/>
      <c r="Z107" s="19"/>
      <c r="AA107" s="19"/>
      <c r="AB107" s="19"/>
      <c r="AC107" s="19"/>
      <c r="AD107" s="19"/>
      <c r="AE107" s="20"/>
      <c r="AF107" s="21"/>
      <c r="AG107" s="21"/>
      <c r="AH107" s="21"/>
      <c r="AI107" s="21"/>
    </row>
    <row r="108" spans="1:49" x14ac:dyDescent="0.2">
      <c r="B108" s="16"/>
      <c r="C108" s="174" t="s">
        <v>42</v>
      </c>
      <c r="D108" s="174"/>
      <c r="E108" s="174"/>
      <c r="F108" s="174"/>
      <c r="G108" s="174"/>
      <c r="H108" s="190" t="s">
        <v>305</v>
      </c>
      <c r="I108" s="190"/>
      <c r="J108" s="190"/>
      <c r="K108" s="190"/>
      <c r="L108" s="190"/>
      <c r="M108" s="190"/>
      <c r="N108" s="190"/>
      <c r="O108" s="190"/>
      <c r="P108" s="190"/>
      <c r="Q108" s="190"/>
      <c r="R108" s="190"/>
      <c r="S108" s="190"/>
      <c r="T108" s="190"/>
      <c r="U108" s="190"/>
      <c r="V108" s="190"/>
      <c r="W108" s="190"/>
      <c r="X108" s="190"/>
      <c r="Y108" s="190"/>
      <c r="Z108" s="19"/>
      <c r="AA108" s="19"/>
      <c r="AB108" s="19"/>
      <c r="AC108" s="19"/>
      <c r="AD108" s="19"/>
      <c r="AE108" s="20"/>
      <c r="AF108" s="21"/>
      <c r="AG108" s="21"/>
      <c r="AH108" s="21"/>
      <c r="AI108" s="21"/>
    </row>
    <row r="109" spans="1:49" x14ac:dyDescent="0.2">
      <c r="B109" s="23"/>
      <c r="C109" s="21"/>
      <c r="D109" s="21"/>
      <c r="E109" s="21"/>
      <c r="F109" s="21"/>
      <c r="G109" s="24"/>
      <c r="H109" s="24"/>
      <c r="I109" s="24"/>
      <c r="J109" s="24"/>
      <c r="K109" s="24"/>
      <c r="L109" s="24"/>
      <c r="M109" s="24"/>
      <c r="N109" s="24"/>
      <c r="O109" s="24"/>
      <c r="P109" s="24"/>
      <c r="Q109" s="24"/>
      <c r="R109" s="24"/>
      <c r="S109" s="24"/>
      <c r="T109" s="24"/>
      <c r="U109" s="24"/>
      <c r="V109" s="24"/>
      <c r="W109" s="24"/>
      <c r="X109" s="2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49" x14ac:dyDescent="0.2">
      <c r="A110" s="15" t="s">
        <v>81</v>
      </c>
      <c r="B110" s="23"/>
      <c r="C110" s="21"/>
      <c r="D110" s="21"/>
      <c r="E110" s="21"/>
      <c r="F110" s="21"/>
      <c r="G110" s="24"/>
      <c r="H110" s="24"/>
      <c r="I110" s="24"/>
      <c r="J110" s="24"/>
      <c r="K110" s="24"/>
      <c r="L110" s="24"/>
      <c r="M110" s="24"/>
      <c r="N110" s="24"/>
      <c r="O110" s="24"/>
      <c r="P110" s="24"/>
      <c r="Q110" s="24"/>
      <c r="R110" s="24"/>
      <c r="S110" s="24"/>
      <c r="T110" s="24"/>
      <c r="U110" s="24"/>
      <c r="V110" s="24"/>
      <c r="W110" s="24"/>
      <c r="X110" s="2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49" x14ac:dyDescent="0.2">
      <c r="B111" s="17" t="s">
        <v>122</v>
      </c>
      <c r="C111" s="21" t="s">
        <v>451</v>
      </c>
      <c r="D111" s="21"/>
      <c r="E111" s="21"/>
      <c r="F111" s="21"/>
      <c r="G111" s="24"/>
      <c r="H111" s="24"/>
      <c r="I111" s="24"/>
      <c r="J111" s="24"/>
      <c r="K111" s="24"/>
      <c r="L111" s="24"/>
      <c r="M111" s="24"/>
      <c r="N111" s="24"/>
      <c r="O111" s="24"/>
      <c r="P111" s="24"/>
      <c r="Q111" s="24"/>
      <c r="R111" s="24"/>
      <c r="S111" s="24"/>
      <c r="T111" s="24"/>
      <c r="U111" s="24"/>
      <c r="V111" s="24"/>
      <c r="W111" s="24"/>
      <c r="X111" s="24"/>
      <c r="Y111" s="19"/>
      <c r="Z111" s="19"/>
      <c r="AA111" s="19"/>
      <c r="AB111" s="19"/>
      <c r="AC111" s="19"/>
      <c r="AD111" s="20"/>
      <c r="AE111" s="21"/>
      <c r="AF111" s="21"/>
      <c r="AG111" s="21"/>
      <c r="AH111" s="21"/>
      <c r="AI111" s="21"/>
      <c r="AJ111" s="21"/>
      <c r="AK111" s="21"/>
      <c r="AL111" s="21"/>
      <c r="AM111" s="21"/>
      <c r="AN111" s="21"/>
      <c r="AO111" s="21"/>
      <c r="AP111" s="21"/>
      <c r="AQ111" s="21"/>
      <c r="AR111" s="21"/>
      <c r="AS111" s="21"/>
      <c r="AT111" s="21"/>
      <c r="AU111" s="21"/>
      <c r="AV111" s="21"/>
      <c r="AW111" s="21"/>
    </row>
    <row r="112" spans="1:49" x14ac:dyDescent="0.2">
      <c r="C112" s="21" t="s">
        <v>428</v>
      </c>
      <c r="D112" s="21"/>
      <c r="E112" s="21"/>
      <c r="F112" s="21"/>
      <c r="G112" s="24"/>
      <c r="H112" s="24"/>
      <c r="I112" s="24"/>
      <c r="J112" s="24"/>
      <c r="K112" s="24"/>
      <c r="L112" s="24"/>
      <c r="M112" s="24"/>
      <c r="N112" s="24"/>
      <c r="O112" s="24"/>
      <c r="P112" s="24"/>
      <c r="Q112" s="24"/>
      <c r="R112" s="24"/>
      <c r="S112" s="24"/>
      <c r="T112" s="24"/>
      <c r="U112" s="24"/>
      <c r="V112" s="24"/>
      <c r="W112" s="24"/>
      <c r="X112" s="24"/>
      <c r="Y112" s="19"/>
      <c r="Z112" s="19"/>
      <c r="AA112" s="19"/>
      <c r="AB112" s="19"/>
      <c r="AC112" s="19"/>
      <c r="AD112" s="20"/>
      <c r="AE112" s="21"/>
      <c r="AF112" s="21"/>
      <c r="AG112" s="21"/>
      <c r="AH112" s="21"/>
      <c r="AI112" s="21"/>
      <c r="AJ112" s="21"/>
      <c r="AK112" s="21"/>
      <c r="AL112" s="21"/>
      <c r="AM112" s="21"/>
      <c r="AN112" s="21"/>
      <c r="AO112" s="21"/>
      <c r="AP112" s="21"/>
      <c r="AQ112" s="21"/>
      <c r="AR112" s="21"/>
      <c r="AS112" s="21"/>
      <c r="AT112" s="21"/>
      <c r="AU112" s="21"/>
      <c r="AV112" s="21"/>
      <c r="AW112" s="21"/>
    </row>
    <row r="113" spans="2:49" x14ac:dyDescent="0.2">
      <c r="B113" s="16"/>
      <c r="C113" s="21" t="s">
        <v>82</v>
      </c>
      <c r="D113" s="21"/>
      <c r="E113" s="21"/>
      <c r="F113" s="21"/>
      <c r="G113" s="24"/>
      <c r="H113" s="24"/>
      <c r="I113" s="24"/>
      <c r="J113" s="24"/>
      <c r="K113" s="24"/>
      <c r="L113" s="24"/>
      <c r="M113" s="24"/>
      <c r="N113" s="24"/>
      <c r="O113" s="24"/>
      <c r="P113" s="24"/>
      <c r="Q113" s="24"/>
      <c r="R113" s="24"/>
      <c r="S113" s="24"/>
      <c r="T113" s="24"/>
      <c r="U113" s="24"/>
      <c r="V113" s="24"/>
      <c r="W113" s="24"/>
      <c r="X113" s="24"/>
      <c r="Y113" s="19"/>
      <c r="Z113" s="19"/>
      <c r="AA113" s="19"/>
      <c r="AB113" s="19"/>
      <c r="AC113" s="19"/>
      <c r="AD113" s="20"/>
      <c r="AE113" s="21"/>
      <c r="AF113" s="21"/>
      <c r="AG113" s="21"/>
      <c r="AH113" s="21"/>
      <c r="AI113" s="21"/>
      <c r="AJ113" s="21"/>
      <c r="AK113" s="21"/>
      <c r="AL113" s="21"/>
      <c r="AM113" s="21"/>
      <c r="AN113" s="21"/>
      <c r="AO113" s="21"/>
      <c r="AP113" s="21"/>
      <c r="AQ113" s="21"/>
      <c r="AR113" s="21"/>
      <c r="AS113" s="21"/>
      <c r="AT113" s="21"/>
      <c r="AU113" s="21"/>
      <c r="AV113" s="21"/>
      <c r="AW113" s="21"/>
    </row>
    <row r="114" spans="2:49" x14ac:dyDescent="0.2">
      <c r="D114" s="21"/>
      <c r="E114" s="21"/>
      <c r="F114" s="21"/>
      <c r="G114" s="24"/>
      <c r="H114" s="24"/>
      <c r="I114" s="24"/>
      <c r="J114" s="24"/>
      <c r="K114" s="24"/>
      <c r="L114" s="24"/>
      <c r="M114" s="24"/>
      <c r="N114" s="24"/>
      <c r="O114" s="24"/>
      <c r="P114" s="24"/>
      <c r="Q114" s="24"/>
      <c r="R114" s="24"/>
      <c r="S114" s="24"/>
      <c r="T114" s="24"/>
      <c r="U114" s="24"/>
      <c r="V114" s="24"/>
      <c r="W114" s="24"/>
      <c r="X114" s="24"/>
      <c r="Y114" s="19"/>
      <c r="Z114" s="19"/>
      <c r="AA114" s="19"/>
      <c r="AB114" s="19"/>
      <c r="AC114" s="19"/>
      <c r="AD114" s="20"/>
      <c r="AE114" s="21"/>
      <c r="AF114" s="21"/>
      <c r="AG114" s="21"/>
      <c r="AH114" s="21"/>
      <c r="AI114" s="21"/>
      <c r="AJ114" s="21"/>
      <c r="AK114" s="21"/>
      <c r="AL114" s="21"/>
      <c r="AM114" s="21"/>
      <c r="AN114" s="21"/>
      <c r="AO114" s="21"/>
      <c r="AP114" s="21"/>
      <c r="AQ114" s="21"/>
      <c r="AR114" s="21"/>
      <c r="AS114" s="21"/>
      <c r="AT114" s="21"/>
      <c r="AU114" s="21"/>
      <c r="AV114" s="21"/>
      <c r="AW114" s="21"/>
    </row>
    <row r="115" spans="2:49" x14ac:dyDescent="0.2">
      <c r="B115" s="16" t="s">
        <v>123</v>
      </c>
      <c r="C115" s="21" t="s">
        <v>124</v>
      </c>
      <c r="D115" s="21"/>
      <c r="E115" s="21"/>
      <c r="F115" s="21"/>
      <c r="G115" s="24"/>
      <c r="H115" s="24"/>
      <c r="I115" s="24"/>
      <c r="J115" s="24"/>
      <c r="K115" s="24"/>
      <c r="L115" s="24"/>
      <c r="M115" s="24"/>
      <c r="N115" s="24"/>
      <c r="O115" s="24"/>
      <c r="P115" s="15" t="s">
        <v>125</v>
      </c>
      <c r="Q115" s="24"/>
      <c r="R115" s="25" t="s">
        <v>83</v>
      </c>
      <c r="S115" s="24"/>
      <c r="T115" s="24"/>
      <c r="U115" s="24"/>
      <c r="V115" s="24"/>
      <c r="W115" s="24"/>
      <c r="X115" s="24"/>
      <c r="Y115" s="19"/>
      <c r="Z115" s="19"/>
      <c r="AA115" s="19"/>
      <c r="AB115" s="19"/>
      <c r="AC115" s="19"/>
      <c r="AD115" s="20"/>
      <c r="AE115" s="21"/>
      <c r="AF115" s="21"/>
      <c r="AG115" s="21"/>
      <c r="AH115" s="21"/>
      <c r="AI115" s="21"/>
      <c r="AJ115" s="21"/>
      <c r="AK115" s="21"/>
      <c r="AL115" s="21"/>
      <c r="AM115" s="21"/>
      <c r="AN115" s="21"/>
      <c r="AO115" s="21"/>
      <c r="AP115" s="21"/>
      <c r="AQ115" s="21"/>
      <c r="AR115" s="21"/>
      <c r="AS115" s="21"/>
      <c r="AT115" s="21"/>
      <c r="AU115" s="21"/>
      <c r="AV115" s="21"/>
      <c r="AW115" s="21"/>
    </row>
    <row r="116" spans="2:49" x14ac:dyDescent="0.2">
      <c r="B116" s="16" t="s">
        <v>126</v>
      </c>
      <c r="C116" s="21" t="s">
        <v>127</v>
      </c>
      <c r="D116" s="21"/>
      <c r="E116" s="21"/>
      <c r="F116" s="21"/>
      <c r="G116" s="24"/>
      <c r="H116" s="24"/>
      <c r="I116" s="24"/>
      <c r="J116" s="24"/>
      <c r="K116" s="24"/>
      <c r="L116" s="24"/>
      <c r="M116" s="24"/>
      <c r="N116" s="24"/>
      <c r="O116" s="24"/>
      <c r="P116" s="15" t="s">
        <v>112</v>
      </c>
      <c r="Q116" s="24"/>
      <c r="R116" s="25" t="s">
        <v>454</v>
      </c>
      <c r="S116" s="24"/>
      <c r="T116" s="24"/>
      <c r="U116" s="24"/>
      <c r="V116" s="24"/>
      <c r="W116" s="24"/>
      <c r="X116" s="24"/>
      <c r="Y116" s="19"/>
      <c r="Z116" s="19"/>
      <c r="AA116" s="19"/>
      <c r="AB116" s="19"/>
      <c r="AC116" s="19"/>
      <c r="AD116" s="20"/>
      <c r="AE116" s="21"/>
      <c r="AF116" s="21"/>
      <c r="AG116" s="21"/>
      <c r="AH116" s="21"/>
      <c r="AI116" s="21"/>
      <c r="AJ116" s="21"/>
      <c r="AK116" s="21"/>
      <c r="AL116" s="21"/>
      <c r="AM116" s="21"/>
      <c r="AN116" s="21"/>
      <c r="AO116" s="21"/>
      <c r="AP116" s="21"/>
      <c r="AQ116" s="21"/>
      <c r="AR116" s="21"/>
      <c r="AS116" s="21"/>
      <c r="AT116" s="21"/>
      <c r="AU116" s="21"/>
      <c r="AV116" s="21"/>
      <c r="AW116" s="21"/>
    </row>
    <row r="117" spans="2:49" x14ac:dyDescent="0.2">
      <c r="B117" s="16" t="s">
        <v>343</v>
      </c>
      <c r="C117" s="21" t="s">
        <v>344</v>
      </c>
      <c r="D117" s="21"/>
      <c r="E117" s="21"/>
      <c r="F117" s="21"/>
      <c r="G117" s="115"/>
      <c r="H117" s="115"/>
      <c r="I117" s="115"/>
      <c r="J117" s="115"/>
      <c r="K117" s="115"/>
      <c r="L117" s="115"/>
      <c r="M117" s="115"/>
      <c r="N117" s="115"/>
      <c r="O117" s="115"/>
      <c r="P117" s="15" t="s">
        <v>345</v>
      </c>
      <c r="Q117" s="115"/>
      <c r="R117" s="21" t="s">
        <v>346</v>
      </c>
      <c r="S117" s="115"/>
      <c r="T117" s="115"/>
      <c r="U117" s="115"/>
      <c r="V117" s="115"/>
      <c r="W117" s="115"/>
      <c r="X117" s="115"/>
      <c r="Y117" s="19"/>
      <c r="Z117" s="19"/>
      <c r="AA117" s="19"/>
      <c r="AB117" s="19"/>
      <c r="AC117" s="19"/>
      <c r="AD117" s="20"/>
      <c r="AE117" s="21"/>
      <c r="AF117" s="21"/>
      <c r="AG117" s="21"/>
      <c r="AH117" s="21"/>
      <c r="AI117" s="21"/>
      <c r="AJ117" s="21"/>
      <c r="AK117" s="21"/>
      <c r="AL117" s="21"/>
      <c r="AM117" s="21"/>
      <c r="AN117" s="21"/>
      <c r="AO117" s="21"/>
      <c r="AP117" s="21"/>
      <c r="AQ117" s="21"/>
      <c r="AR117" s="21"/>
      <c r="AS117" s="21"/>
      <c r="AT117" s="21"/>
      <c r="AU117" s="21"/>
      <c r="AV117" s="21"/>
      <c r="AW117" s="21"/>
    </row>
    <row r="118" spans="2:49" x14ac:dyDescent="0.2">
      <c r="B118" s="16" t="s">
        <v>410</v>
      </c>
      <c r="C118" s="92" t="s">
        <v>411</v>
      </c>
      <c r="D118" s="92"/>
      <c r="E118" s="92"/>
      <c r="F118" s="92"/>
      <c r="G118" s="93"/>
      <c r="H118" s="93"/>
      <c r="I118" s="93"/>
      <c r="J118" s="93"/>
      <c r="K118" s="93"/>
      <c r="L118" s="93"/>
      <c r="M118" s="93"/>
      <c r="N118" s="93"/>
      <c r="O118" s="93"/>
      <c r="P118" s="94" t="s">
        <v>412</v>
      </c>
      <c r="Q118" s="93"/>
      <c r="R118" s="92" t="s">
        <v>342</v>
      </c>
      <c r="S118" s="93"/>
      <c r="T118" s="93"/>
      <c r="U118" s="93"/>
      <c r="V118" s="93"/>
      <c r="W118" s="115"/>
      <c r="X118" s="115"/>
      <c r="Y118" s="19"/>
      <c r="Z118" s="19"/>
      <c r="AA118" s="19"/>
      <c r="AB118" s="19"/>
      <c r="AC118" s="19"/>
      <c r="AD118" s="20"/>
      <c r="AE118" s="21"/>
      <c r="AF118" s="21"/>
      <c r="AG118" s="21"/>
      <c r="AH118" s="21"/>
      <c r="AI118" s="21"/>
      <c r="AJ118" s="21"/>
      <c r="AK118" s="21"/>
      <c r="AL118" s="21"/>
      <c r="AM118" s="21"/>
      <c r="AN118" s="21"/>
      <c r="AO118" s="21"/>
      <c r="AP118" s="21"/>
      <c r="AQ118" s="21"/>
      <c r="AR118" s="21"/>
      <c r="AS118" s="21"/>
      <c r="AT118" s="21"/>
      <c r="AU118" s="21"/>
      <c r="AV118" s="21"/>
      <c r="AW118" s="21"/>
    </row>
    <row r="119" spans="2:49" x14ac:dyDescent="0.2">
      <c r="B119" s="16"/>
      <c r="C119" s="92"/>
      <c r="D119" s="92"/>
      <c r="E119" s="92"/>
      <c r="F119" s="92"/>
      <c r="G119" s="93"/>
      <c r="H119" s="93"/>
      <c r="I119" s="93"/>
      <c r="J119" s="93"/>
      <c r="K119" s="93"/>
      <c r="L119" s="93"/>
      <c r="M119" s="93"/>
      <c r="N119" s="93"/>
      <c r="O119" s="93"/>
      <c r="P119" s="94"/>
      <c r="Q119" s="93"/>
      <c r="R119" s="92" t="s">
        <v>413</v>
      </c>
      <c r="S119" s="93"/>
      <c r="T119" s="93"/>
      <c r="U119" s="93"/>
      <c r="V119" s="93"/>
      <c r="W119" s="115"/>
      <c r="X119" s="115"/>
      <c r="Y119" s="19"/>
      <c r="Z119" s="19"/>
      <c r="AA119" s="19"/>
      <c r="AB119" s="19"/>
      <c r="AC119" s="19"/>
      <c r="AD119" s="20"/>
      <c r="AE119" s="21"/>
      <c r="AF119" s="21"/>
      <c r="AG119" s="21"/>
      <c r="AH119" s="21"/>
      <c r="AI119" s="21"/>
      <c r="AJ119" s="21"/>
      <c r="AK119" s="21"/>
      <c r="AL119" s="21"/>
      <c r="AM119" s="21"/>
      <c r="AN119" s="21"/>
      <c r="AO119" s="21"/>
      <c r="AP119" s="21"/>
      <c r="AQ119" s="21"/>
      <c r="AR119" s="21"/>
      <c r="AS119" s="21"/>
      <c r="AT119" s="21"/>
      <c r="AU119" s="21"/>
      <c r="AV119" s="21"/>
      <c r="AW119" s="21"/>
    </row>
    <row r="120" spans="2:49" x14ac:dyDescent="0.2">
      <c r="B120" s="16"/>
      <c r="C120" s="92"/>
      <c r="D120" s="92"/>
      <c r="E120" s="92"/>
      <c r="F120" s="92"/>
      <c r="G120" s="93"/>
      <c r="H120" s="93"/>
      <c r="I120" s="93"/>
      <c r="J120" s="93"/>
      <c r="K120" s="93"/>
      <c r="L120" s="93"/>
      <c r="M120" s="93"/>
      <c r="N120" s="93"/>
      <c r="O120" s="93"/>
      <c r="P120" s="94"/>
      <c r="Q120" s="93"/>
      <c r="R120" s="94"/>
      <c r="S120" s="92" t="s">
        <v>414</v>
      </c>
      <c r="T120" s="93"/>
      <c r="U120" s="93"/>
      <c r="V120" s="93"/>
      <c r="W120" s="115"/>
      <c r="X120" s="115"/>
      <c r="Y120" s="19"/>
      <c r="Z120" s="19"/>
      <c r="AA120" s="19"/>
      <c r="AB120" s="19"/>
      <c r="AC120" s="19"/>
      <c r="AD120" s="20"/>
      <c r="AE120" s="21"/>
      <c r="AF120" s="21"/>
      <c r="AG120" s="21"/>
      <c r="AH120" s="21"/>
      <c r="AI120" s="21"/>
      <c r="AJ120" s="21"/>
      <c r="AK120" s="21"/>
      <c r="AL120" s="21"/>
      <c r="AM120" s="21"/>
      <c r="AN120" s="21"/>
      <c r="AO120" s="21"/>
      <c r="AP120" s="21"/>
      <c r="AQ120" s="21"/>
      <c r="AR120" s="21"/>
      <c r="AS120" s="21"/>
      <c r="AT120" s="21"/>
      <c r="AU120" s="21"/>
      <c r="AV120" s="21"/>
      <c r="AW120" s="21"/>
    </row>
    <row r="121" spans="2:49" x14ac:dyDescent="0.2">
      <c r="B121" s="16" t="s">
        <v>128</v>
      </c>
      <c r="C121" s="21" t="s">
        <v>84</v>
      </c>
      <c r="D121" s="21"/>
      <c r="E121" s="21"/>
      <c r="F121" s="21"/>
      <c r="G121" s="24"/>
      <c r="H121" s="24"/>
      <c r="I121" s="24"/>
      <c r="J121" s="24"/>
      <c r="K121" s="24"/>
      <c r="L121" s="24"/>
      <c r="M121" s="24"/>
      <c r="N121" s="24"/>
      <c r="O121" s="24"/>
      <c r="P121" s="15" t="s">
        <v>129</v>
      </c>
      <c r="Q121" s="24"/>
      <c r="R121" s="25" t="s">
        <v>85</v>
      </c>
      <c r="S121" s="24"/>
      <c r="T121" s="24"/>
      <c r="U121" s="24"/>
      <c r="V121" s="24"/>
      <c r="W121" s="24"/>
      <c r="X121" s="24"/>
      <c r="Y121" s="19"/>
      <c r="Z121" s="19"/>
      <c r="AA121" s="19"/>
      <c r="AB121" s="19"/>
      <c r="AC121" s="19"/>
      <c r="AD121" s="20"/>
      <c r="AE121" s="21"/>
      <c r="AF121" s="21"/>
      <c r="AG121" s="21"/>
      <c r="AH121" s="21"/>
      <c r="AI121" s="21"/>
      <c r="AJ121" s="21"/>
      <c r="AK121" s="21"/>
      <c r="AL121" s="21"/>
      <c r="AM121" s="21"/>
      <c r="AN121" s="21"/>
      <c r="AO121" s="21"/>
      <c r="AP121" s="21"/>
      <c r="AQ121" s="21"/>
      <c r="AR121" s="21"/>
      <c r="AS121" s="21"/>
      <c r="AT121" s="21"/>
      <c r="AU121" s="21"/>
      <c r="AV121" s="21"/>
      <c r="AW121" s="21"/>
    </row>
    <row r="122" spans="2:49" x14ac:dyDescent="0.2">
      <c r="B122" s="16"/>
      <c r="C122" s="21"/>
      <c r="D122" s="21"/>
      <c r="E122" s="21"/>
      <c r="F122" s="21"/>
      <c r="G122" s="24"/>
      <c r="H122" s="24"/>
      <c r="I122" s="24"/>
      <c r="J122" s="24"/>
      <c r="K122" s="24"/>
      <c r="L122" s="24"/>
      <c r="M122" s="24"/>
      <c r="N122" s="24"/>
      <c r="O122" s="24"/>
      <c r="Q122" s="24"/>
      <c r="S122" s="25" t="s">
        <v>202</v>
      </c>
      <c r="T122" s="24"/>
      <c r="U122" s="24"/>
      <c r="V122" s="24"/>
      <c r="W122" s="24"/>
      <c r="X122" s="24"/>
      <c r="Y122" s="19"/>
      <c r="Z122" s="19"/>
      <c r="AA122" s="19"/>
      <c r="AB122" s="19"/>
      <c r="AC122" s="19"/>
      <c r="AD122" s="20"/>
      <c r="AE122" s="21"/>
      <c r="AF122" s="21"/>
      <c r="AG122" s="21"/>
      <c r="AH122" s="21"/>
      <c r="AI122" s="21"/>
      <c r="AJ122" s="21"/>
      <c r="AK122" s="21"/>
      <c r="AL122" s="21"/>
      <c r="AM122" s="21"/>
      <c r="AN122" s="21"/>
      <c r="AO122" s="21"/>
      <c r="AP122" s="21"/>
      <c r="AQ122" s="21"/>
      <c r="AR122" s="21"/>
      <c r="AS122" s="21"/>
      <c r="AT122" s="21"/>
      <c r="AU122" s="21"/>
      <c r="AV122" s="21"/>
      <c r="AW122" s="21"/>
    </row>
    <row r="123" spans="2:49" x14ac:dyDescent="0.2">
      <c r="C123" s="21"/>
      <c r="D123" s="21"/>
      <c r="E123" s="21"/>
      <c r="F123" s="21"/>
      <c r="G123" s="24"/>
      <c r="H123" s="24"/>
      <c r="I123" s="24"/>
      <c r="J123" s="24"/>
      <c r="K123" s="24"/>
      <c r="L123" s="24"/>
      <c r="M123" s="24"/>
      <c r="N123" s="24"/>
      <c r="O123" s="24"/>
      <c r="P123" s="24"/>
      <c r="Q123" s="24"/>
      <c r="R123" s="26" t="s">
        <v>130</v>
      </c>
      <c r="S123" s="24"/>
      <c r="U123" s="24"/>
      <c r="V123" s="24"/>
      <c r="W123" s="24"/>
      <c r="X123" s="24"/>
      <c r="Y123" s="19"/>
      <c r="Z123" s="19"/>
      <c r="AA123" s="19"/>
      <c r="AB123" s="19"/>
      <c r="AC123" s="19"/>
      <c r="AD123" s="20"/>
      <c r="AE123" s="21"/>
      <c r="AF123" s="21"/>
      <c r="AH123" s="21"/>
      <c r="AI123" s="21"/>
      <c r="AJ123" s="21"/>
      <c r="AK123" s="21"/>
      <c r="AL123" s="21"/>
      <c r="AM123" s="21"/>
      <c r="AN123" s="21"/>
      <c r="AO123" s="21"/>
      <c r="AP123" s="21"/>
      <c r="AQ123" s="21"/>
      <c r="AR123" s="21"/>
      <c r="AS123" s="21"/>
      <c r="AT123" s="21"/>
      <c r="AU123" s="21"/>
      <c r="AV123" s="21"/>
      <c r="AW123" s="21"/>
    </row>
    <row r="124" spans="2:49" x14ac:dyDescent="0.2">
      <c r="C124" s="21"/>
      <c r="D124" s="21"/>
      <c r="E124" s="21"/>
      <c r="F124" s="21"/>
      <c r="G124" s="24"/>
      <c r="H124" s="24"/>
      <c r="I124" s="24"/>
      <c r="J124" s="24"/>
      <c r="K124" s="24"/>
      <c r="L124" s="24"/>
      <c r="M124" s="24"/>
      <c r="N124" s="24"/>
      <c r="O124" s="24"/>
      <c r="P124" s="24"/>
      <c r="Q124" s="24"/>
      <c r="R124" s="26"/>
      <c r="S124" s="21" t="s">
        <v>86</v>
      </c>
      <c r="U124" s="24"/>
      <c r="V124" s="24"/>
      <c r="W124" s="24"/>
      <c r="X124" s="24"/>
      <c r="Y124" s="19"/>
      <c r="Z124" s="19"/>
      <c r="AA124" s="19"/>
      <c r="AB124" s="19"/>
      <c r="AC124" s="19"/>
      <c r="AD124" s="20"/>
      <c r="AE124" s="21"/>
      <c r="AF124" s="21"/>
      <c r="AG124" s="21"/>
      <c r="AH124" s="21"/>
      <c r="AI124" s="21"/>
      <c r="AJ124" s="21"/>
      <c r="AK124" s="21"/>
      <c r="AL124" s="21"/>
      <c r="AM124" s="21"/>
      <c r="AN124" s="21"/>
      <c r="AO124" s="21"/>
      <c r="AP124" s="21"/>
      <c r="AQ124" s="21"/>
      <c r="AR124" s="21"/>
      <c r="AS124" s="21"/>
      <c r="AT124" s="21"/>
      <c r="AU124" s="21"/>
      <c r="AV124" s="21"/>
      <c r="AW124" s="21"/>
    </row>
    <row r="125" spans="2:49" s="30" customFormat="1" x14ac:dyDescent="0.2">
      <c r="B125" s="27" t="s">
        <v>131</v>
      </c>
      <c r="C125" s="28" t="s">
        <v>87</v>
      </c>
      <c r="D125" s="28"/>
      <c r="E125" s="28"/>
      <c r="F125" s="28"/>
      <c r="G125" s="29"/>
      <c r="H125" s="29"/>
      <c r="I125" s="29"/>
      <c r="J125" s="29"/>
      <c r="K125" s="29"/>
      <c r="L125" s="29"/>
      <c r="M125" s="29"/>
      <c r="N125" s="29"/>
      <c r="O125" s="29"/>
      <c r="P125" s="30" t="s">
        <v>129</v>
      </c>
      <c r="Q125" s="29"/>
      <c r="R125" s="31" t="s">
        <v>88</v>
      </c>
      <c r="S125" s="29"/>
      <c r="T125" s="29"/>
      <c r="U125" s="29"/>
      <c r="V125" s="29"/>
      <c r="W125" s="29"/>
      <c r="X125" s="29"/>
      <c r="Y125" s="32"/>
      <c r="Z125" s="32"/>
      <c r="AA125" s="32"/>
      <c r="AB125" s="32"/>
      <c r="AC125" s="32"/>
      <c r="AD125" s="33"/>
      <c r="AE125" s="28"/>
      <c r="AF125" s="28"/>
      <c r="AG125" s="28"/>
      <c r="AH125" s="28"/>
      <c r="AI125" s="28"/>
      <c r="AJ125" s="28"/>
      <c r="AK125" s="28"/>
      <c r="AL125" s="28"/>
      <c r="AM125" s="28"/>
      <c r="AN125" s="28"/>
      <c r="AO125" s="28"/>
      <c r="AP125" s="28"/>
      <c r="AQ125" s="28"/>
      <c r="AR125" s="28"/>
      <c r="AS125" s="28"/>
      <c r="AT125" s="28"/>
      <c r="AU125" s="28"/>
      <c r="AV125" s="28"/>
      <c r="AW125" s="28"/>
    </row>
    <row r="126" spans="2:49" x14ac:dyDescent="0.2">
      <c r="B126" s="91" t="s">
        <v>132</v>
      </c>
      <c r="C126" s="92" t="s">
        <v>89</v>
      </c>
      <c r="D126" s="92"/>
      <c r="E126" s="92"/>
      <c r="F126" s="92"/>
      <c r="G126" s="93"/>
      <c r="H126" s="93"/>
      <c r="I126" s="93"/>
      <c r="J126" s="93"/>
      <c r="K126" s="93"/>
      <c r="L126" s="93"/>
      <c r="M126" s="93"/>
      <c r="N126" s="93"/>
      <c r="O126" s="93"/>
      <c r="P126" s="94" t="s">
        <v>133</v>
      </c>
      <c r="Q126" s="93"/>
      <c r="R126" s="95" t="s">
        <v>90</v>
      </c>
      <c r="S126" s="93"/>
      <c r="T126" s="93"/>
      <c r="U126" s="93"/>
      <c r="V126" s="93"/>
      <c r="W126" s="93"/>
      <c r="X126" s="93"/>
      <c r="Y126" s="96"/>
      <c r="Z126" s="96"/>
      <c r="AA126" s="96"/>
      <c r="AB126" s="96"/>
      <c r="AC126" s="96"/>
      <c r="AD126" s="33"/>
      <c r="AE126" s="92"/>
      <c r="AF126" s="92"/>
      <c r="AG126" s="92"/>
      <c r="AH126" s="21"/>
      <c r="AI126" s="21"/>
      <c r="AJ126" s="21"/>
      <c r="AK126" s="21"/>
      <c r="AL126" s="21"/>
      <c r="AM126" s="21"/>
      <c r="AN126" s="21"/>
      <c r="AO126" s="21"/>
      <c r="AP126" s="21"/>
      <c r="AQ126" s="21"/>
      <c r="AR126" s="21"/>
      <c r="AS126" s="21"/>
      <c r="AT126" s="21"/>
      <c r="AU126" s="21"/>
      <c r="AV126" s="21"/>
      <c r="AW126" s="21"/>
    </row>
    <row r="127" spans="2:49" x14ac:dyDescent="0.2">
      <c r="B127" s="91" t="s">
        <v>231</v>
      </c>
      <c r="C127" s="92" t="s">
        <v>232</v>
      </c>
      <c r="D127" s="92"/>
      <c r="E127" s="92"/>
      <c r="F127" s="92"/>
      <c r="G127" s="93"/>
      <c r="H127" s="93"/>
      <c r="I127" s="93"/>
      <c r="J127" s="93"/>
      <c r="K127" s="93"/>
      <c r="L127" s="93"/>
      <c r="M127" s="93"/>
      <c r="N127" s="93"/>
      <c r="O127" s="93"/>
      <c r="P127" s="94" t="s">
        <v>233</v>
      </c>
      <c r="Q127" s="93"/>
      <c r="R127" s="95" t="s">
        <v>234</v>
      </c>
      <c r="S127" s="93"/>
      <c r="T127" s="93"/>
      <c r="U127" s="93"/>
      <c r="V127" s="93"/>
      <c r="W127" s="93"/>
      <c r="X127" s="93"/>
      <c r="Y127" s="96"/>
      <c r="Z127" s="96"/>
      <c r="AA127" s="96"/>
      <c r="AB127" s="96"/>
      <c r="AC127" s="96"/>
      <c r="AD127" s="33"/>
      <c r="AE127" s="92"/>
      <c r="AF127" s="92"/>
      <c r="AG127" s="92"/>
      <c r="AH127" s="21"/>
      <c r="AI127" s="21"/>
      <c r="AJ127" s="21"/>
      <c r="AK127" s="21"/>
      <c r="AL127" s="21"/>
      <c r="AM127" s="21"/>
      <c r="AN127" s="21"/>
      <c r="AO127" s="21"/>
      <c r="AP127" s="21"/>
      <c r="AQ127" s="21"/>
      <c r="AR127" s="21"/>
      <c r="AS127" s="21"/>
      <c r="AT127" s="21"/>
      <c r="AU127" s="21"/>
      <c r="AV127" s="21"/>
      <c r="AW127" s="21"/>
    </row>
    <row r="128" spans="2:49" x14ac:dyDescent="0.2">
      <c r="C128" s="21"/>
      <c r="D128" s="21"/>
      <c r="E128" s="21"/>
      <c r="F128" s="21"/>
      <c r="G128" s="24"/>
      <c r="H128" s="24"/>
      <c r="I128" s="24"/>
      <c r="J128" s="24"/>
      <c r="K128" s="24"/>
      <c r="L128" s="24"/>
      <c r="M128" s="24"/>
      <c r="N128" s="24"/>
      <c r="O128" s="24"/>
      <c r="P128" s="24"/>
      <c r="Q128" s="24"/>
      <c r="R128" s="24"/>
      <c r="S128" s="24"/>
      <c r="T128" s="24"/>
      <c r="U128" s="24"/>
      <c r="V128" s="24"/>
      <c r="W128" s="24"/>
      <c r="X128" s="24"/>
      <c r="Y128" s="19"/>
      <c r="Z128" s="19"/>
      <c r="AA128" s="19"/>
      <c r="AB128" s="19"/>
      <c r="AC128" s="19"/>
      <c r="AD128" s="20"/>
      <c r="AE128" s="21"/>
      <c r="AF128" s="21"/>
      <c r="AG128" s="21"/>
      <c r="AH128" s="21"/>
      <c r="AI128" s="21"/>
      <c r="AJ128" s="21"/>
      <c r="AK128" s="21"/>
      <c r="AL128" s="21"/>
      <c r="AM128" s="21"/>
      <c r="AN128" s="21"/>
      <c r="AO128" s="21"/>
      <c r="AP128" s="21"/>
      <c r="AQ128" s="21"/>
      <c r="AR128" s="21"/>
      <c r="AS128" s="21"/>
      <c r="AT128" s="21"/>
      <c r="AU128" s="21"/>
      <c r="AV128" s="21"/>
      <c r="AW128" s="21"/>
    </row>
    <row r="129" spans="3:53" x14ac:dyDescent="0.2">
      <c r="C129" s="15" t="s">
        <v>72</v>
      </c>
    </row>
    <row r="130" spans="3:53" ht="13.5" customHeight="1" x14ac:dyDescent="0.2">
      <c r="C130" s="201" t="s">
        <v>43</v>
      </c>
      <c r="D130" s="174"/>
      <c r="E130" s="200" t="s">
        <v>419</v>
      </c>
      <c r="F130" s="174"/>
      <c r="G130" s="174"/>
      <c r="H130" s="174"/>
      <c r="I130" s="200" t="s">
        <v>420</v>
      </c>
      <c r="J130" s="174"/>
      <c r="K130" s="174"/>
      <c r="L130" s="174"/>
      <c r="M130" s="218" t="s">
        <v>421</v>
      </c>
      <c r="N130" s="174"/>
      <c r="O130" s="174"/>
      <c r="P130" s="174"/>
      <c r="Q130" s="174"/>
      <c r="R130" s="200" t="s">
        <v>422</v>
      </c>
      <c r="S130" s="201"/>
      <c r="T130" s="201"/>
      <c r="U130" s="201"/>
      <c r="V130" s="201"/>
      <c r="W130" s="201"/>
      <c r="X130" s="201"/>
      <c r="Y130" s="191" t="s">
        <v>409</v>
      </c>
      <c r="Z130" s="192"/>
      <c r="AA130" s="192"/>
      <c r="AB130" s="192"/>
      <c r="AC130" s="192"/>
      <c r="AD130" s="192"/>
      <c r="AE130" s="192"/>
      <c r="AF130" s="192"/>
      <c r="AG130" s="193"/>
      <c r="AH130" s="201" t="s">
        <v>48</v>
      </c>
      <c r="AI130" s="201"/>
      <c r="AJ130" s="201"/>
      <c r="AK130" s="201"/>
      <c r="AL130" s="201"/>
      <c r="AM130" s="201"/>
      <c r="AN130" s="201"/>
      <c r="AO130" s="201"/>
      <c r="AP130" s="201"/>
      <c r="AQ130" s="201" t="s">
        <v>49</v>
      </c>
      <c r="AR130" s="201"/>
      <c r="AS130" s="201" t="s">
        <v>50</v>
      </c>
      <c r="AT130" s="201"/>
      <c r="AU130" s="201"/>
      <c r="AV130" s="201"/>
      <c r="AW130" s="201"/>
      <c r="AX130" s="201"/>
      <c r="AY130" s="201"/>
      <c r="AZ130" s="201" t="s">
        <v>217</v>
      </c>
      <c r="BA130" s="201"/>
    </row>
    <row r="131" spans="3:53" x14ac:dyDescent="0.2">
      <c r="C131" s="201"/>
      <c r="D131" s="174"/>
      <c r="E131" s="201"/>
      <c r="F131" s="174"/>
      <c r="G131" s="174"/>
      <c r="H131" s="174"/>
      <c r="I131" s="201"/>
      <c r="J131" s="174"/>
      <c r="K131" s="174"/>
      <c r="L131" s="174"/>
      <c r="M131" s="219"/>
      <c r="N131" s="174"/>
      <c r="O131" s="174"/>
      <c r="P131" s="174"/>
      <c r="Q131" s="174"/>
      <c r="R131" s="201"/>
      <c r="S131" s="201"/>
      <c r="T131" s="201"/>
      <c r="U131" s="201"/>
      <c r="V131" s="201"/>
      <c r="W131" s="201"/>
      <c r="X131" s="201"/>
      <c r="Y131" s="194"/>
      <c r="Z131" s="195"/>
      <c r="AA131" s="195"/>
      <c r="AB131" s="195"/>
      <c r="AC131" s="195"/>
      <c r="AD131" s="195"/>
      <c r="AE131" s="195"/>
      <c r="AF131" s="195"/>
      <c r="AG131" s="196"/>
      <c r="AH131" s="201"/>
      <c r="AI131" s="201"/>
      <c r="AJ131" s="201"/>
      <c r="AK131" s="201"/>
      <c r="AL131" s="201"/>
      <c r="AM131" s="201"/>
      <c r="AN131" s="201"/>
      <c r="AO131" s="201"/>
      <c r="AP131" s="201"/>
      <c r="AQ131" s="201"/>
      <c r="AR131" s="201"/>
      <c r="AS131" s="201" t="s">
        <v>51</v>
      </c>
      <c r="AT131" s="201"/>
      <c r="AU131" s="201"/>
      <c r="AV131" s="201" t="s">
        <v>52</v>
      </c>
      <c r="AW131" s="201"/>
      <c r="AX131" s="201" t="s">
        <v>53</v>
      </c>
      <c r="AY131" s="201"/>
      <c r="AZ131" s="201"/>
      <c r="BA131" s="201"/>
    </row>
    <row r="132" spans="3:53" x14ac:dyDescent="0.2">
      <c r="C132" s="174"/>
      <c r="D132" s="174"/>
      <c r="E132" s="174"/>
      <c r="F132" s="174"/>
      <c r="G132" s="174"/>
      <c r="H132" s="174"/>
      <c r="I132" s="174"/>
      <c r="J132" s="174"/>
      <c r="K132" s="174"/>
      <c r="L132" s="174"/>
      <c r="M132" s="174"/>
      <c r="N132" s="174"/>
      <c r="O132" s="174"/>
      <c r="P132" s="174"/>
      <c r="Q132" s="174"/>
      <c r="R132" s="201"/>
      <c r="S132" s="201"/>
      <c r="T132" s="201"/>
      <c r="U132" s="201"/>
      <c r="V132" s="201"/>
      <c r="W132" s="201"/>
      <c r="X132" s="201"/>
      <c r="Y132" s="197"/>
      <c r="Z132" s="198"/>
      <c r="AA132" s="198"/>
      <c r="AB132" s="198"/>
      <c r="AC132" s="198"/>
      <c r="AD132" s="198"/>
      <c r="AE132" s="198"/>
      <c r="AF132" s="198"/>
      <c r="AG132" s="199"/>
      <c r="AH132" s="201"/>
      <c r="AI132" s="201"/>
      <c r="AJ132" s="201"/>
      <c r="AK132" s="201"/>
      <c r="AL132" s="201"/>
      <c r="AM132" s="201"/>
      <c r="AN132" s="201"/>
      <c r="AO132" s="201"/>
      <c r="AP132" s="201"/>
      <c r="AQ132" s="201"/>
      <c r="AR132" s="201"/>
      <c r="AS132" s="221"/>
      <c r="AT132" s="221"/>
      <c r="AU132" s="221"/>
      <c r="AV132" s="201"/>
      <c r="AW132" s="201"/>
      <c r="AX132" s="201"/>
      <c r="AY132" s="201"/>
      <c r="AZ132" s="201"/>
      <c r="BA132" s="201"/>
    </row>
    <row r="133" spans="3:53" x14ac:dyDescent="0.2">
      <c r="C133" s="174">
        <v>1</v>
      </c>
      <c r="D133" s="174"/>
      <c r="E133" s="177">
        <v>13</v>
      </c>
      <c r="F133" s="178"/>
      <c r="G133" s="178"/>
      <c r="H133" s="178"/>
      <c r="I133" s="177">
        <v>579</v>
      </c>
      <c r="J133" s="178"/>
      <c r="K133" s="178"/>
      <c r="L133" s="178"/>
      <c r="M133" s="178">
        <v>1047895</v>
      </c>
      <c r="N133" s="178"/>
      <c r="O133" s="178"/>
      <c r="P133" s="178"/>
      <c r="Q133" s="178"/>
      <c r="R133" s="210" t="s">
        <v>212</v>
      </c>
      <c r="S133" s="210"/>
      <c r="T133" s="210"/>
      <c r="U133" s="210"/>
      <c r="V133" s="210"/>
      <c r="W133" s="210"/>
      <c r="X133" s="210"/>
      <c r="Y133" s="171" t="s">
        <v>310</v>
      </c>
      <c r="Z133" s="172"/>
      <c r="AA133" s="172"/>
      <c r="AB133" s="172"/>
      <c r="AC133" s="172"/>
      <c r="AD133" s="172"/>
      <c r="AE133" s="172"/>
      <c r="AF133" s="172"/>
      <c r="AG133" s="173"/>
      <c r="AH133" s="210" t="s">
        <v>328</v>
      </c>
      <c r="AI133" s="210"/>
      <c r="AJ133" s="210"/>
      <c r="AK133" s="210"/>
      <c r="AL133" s="210"/>
      <c r="AM133" s="210"/>
      <c r="AN133" s="210"/>
      <c r="AO133" s="210"/>
      <c r="AP133" s="210"/>
      <c r="AQ133" s="177">
        <v>4</v>
      </c>
      <c r="AR133" s="178"/>
      <c r="AS133" s="220">
        <v>2000</v>
      </c>
      <c r="AT133" s="220"/>
      <c r="AU133" s="220"/>
      <c r="AV133" s="178">
        <v>11</v>
      </c>
      <c r="AW133" s="178"/>
      <c r="AX133" s="178">
        <v>11</v>
      </c>
      <c r="AY133" s="178"/>
      <c r="AZ133" s="178" t="s">
        <v>219</v>
      </c>
      <c r="BA133" s="178"/>
    </row>
    <row r="134" spans="3:53" x14ac:dyDescent="0.2">
      <c r="C134" s="174">
        <v>2</v>
      </c>
      <c r="D134" s="174"/>
      <c r="E134" s="177">
        <v>13</v>
      </c>
      <c r="F134" s="178"/>
      <c r="G134" s="178"/>
      <c r="H134" s="178"/>
      <c r="I134" s="177">
        <v>579</v>
      </c>
      <c r="J134" s="178"/>
      <c r="K134" s="178"/>
      <c r="L134" s="178"/>
      <c r="M134" s="178">
        <v>1047896</v>
      </c>
      <c r="N134" s="178"/>
      <c r="O134" s="178"/>
      <c r="P134" s="178"/>
      <c r="Q134" s="178"/>
      <c r="R134" s="202" t="s">
        <v>91</v>
      </c>
      <c r="S134" s="202"/>
      <c r="T134" s="202"/>
      <c r="U134" s="202"/>
      <c r="V134" s="202"/>
      <c r="W134" s="202"/>
      <c r="X134" s="202"/>
      <c r="Y134" s="171" t="s">
        <v>311</v>
      </c>
      <c r="Z134" s="172"/>
      <c r="AA134" s="172"/>
      <c r="AB134" s="172"/>
      <c r="AC134" s="172"/>
      <c r="AD134" s="172"/>
      <c r="AE134" s="172"/>
      <c r="AF134" s="172"/>
      <c r="AG134" s="173"/>
      <c r="AH134" s="202" t="s">
        <v>329</v>
      </c>
      <c r="AI134" s="202"/>
      <c r="AJ134" s="202"/>
      <c r="AK134" s="202"/>
      <c r="AL134" s="202"/>
      <c r="AM134" s="202"/>
      <c r="AN134" s="202"/>
      <c r="AO134" s="202"/>
      <c r="AP134" s="202"/>
      <c r="AQ134" s="177">
        <v>3</v>
      </c>
      <c r="AR134" s="178"/>
      <c r="AS134" s="220">
        <v>2001</v>
      </c>
      <c r="AT134" s="220"/>
      <c r="AU134" s="220"/>
      <c r="AV134" s="177">
        <v>5</v>
      </c>
      <c r="AW134" s="178"/>
      <c r="AX134" s="177">
        <v>2</v>
      </c>
      <c r="AY134" s="178"/>
      <c r="AZ134" s="178" t="s">
        <v>219</v>
      </c>
      <c r="BA134" s="178"/>
    </row>
    <row r="135" spans="3:53" x14ac:dyDescent="0.2">
      <c r="C135" s="174">
        <v>3</v>
      </c>
      <c r="D135" s="174"/>
      <c r="E135" s="177">
        <v>13</v>
      </c>
      <c r="F135" s="178"/>
      <c r="G135" s="178"/>
      <c r="H135" s="178"/>
      <c r="I135" s="177">
        <v>579</v>
      </c>
      <c r="J135" s="178"/>
      <c r="K135" s="178"/>
      <c r="L135" s="178"/>
      <c r="M135" s="178">
        <v>1047897</v>
      </c>
      <c r="N135" s="178"/>
      <c r="O135" s="178"/>
      <c r="P135" s="178"/>
      <c r="Q135" s="178"/>
      <c r="R135" s="202" t="s">
        <v>211</v>
      </c>
      <c r="S135" s="202"/>
      <c r="T135" s="202"/>
      <c r="U135" s="202"/>
      <c r="V135" s="202"/>
      <c r="W135" s="202"/>
      <c r="X135" s="202"/>
      <c r="Y135" s="171" t="s">
        <v>312</v>
      </c>
      <c r="Z135" s="172"/>
      <c r="AA135" s="172"/>
      <c r="AB135" s="172"/>
      <c r="AC135" s="172"/>
      <c r="AD135" s="172"/>
      <c r="AE135" s="172"/>
      <c r="AF135" s="172"/>
      <c r="AG135" s="173"/>
      <c r="AH135" s="202"/>
      <c r="AI135" s="202"/>
      <c r="AJ135" s="202"/>
      <c r="AK135" s="202"/>
      <c r="AL135" s="202"/>
      <c r="AM135" s="202"/>
      <c r="AN135" s="202"/>
      <c r="AO135" s="202"/>
      <c r="AP135" s="202"/>
      <c r="AQ135" s="177"/>
      <c r="AR135" s="178"/>
      <c r="AS135" s="220">
        <v>1998</v>
      </c>
      <c r="AT135" s="220"/>
      <c r="AU135" s="220"/>
      <c r="AV135" s="177">
        <v>8</v>
      </c>
      <c r="AW135" s="178"/>
      <c r="AX135" s="177">
        <v>3</v>
      </c>
      <c r="AY135" s="178"/>
      <c r="AZ135" s="178" t="s">
        <v>219</v>
      </c>
      <c r="BA135" s="178"/>
    </row>
    <row r="136" spans="3:53" x14ac:dyDescent="0.2">
      <c r="C136" s="174">
        <v>4</v>
      </c>
      <c r="D136" s="174"/>
      <c r="E136" s="177">
        <v>13</v>
      </c>
      <c r="F136" s="178"/>
      <c r="G136" s="178"/>
      <c r="H136" s="178"/>
      <c r="I136" s="177">
        <v>579</v>
      </c>
      <c r="J136" s="178"/>
      <c r="K136" s="178"/>
      <c r="L136" s="178"/>
      <c r="M136" s="178">
        <v>1047898</v>
      </c>
      <c r="N136" s="178"/>
      <c r="O136" s="178"/>
      <c r="P136" s="178"/>
      <c r="Q136" s="178"/>
      <c r="R136" s="202" t="s">
        <v>92</v>
      </c>
      <c r="S136" s="202"/>
      <c r="T136" s="202"/>
      <c r="U136" s="202"/>
      <c r="V136" s="202"/>
      <c r="W136" s="202"/>
      <c r="X136" s="202"/>
      <c r="Y136" s="171" t="s">
        <v>313</v>
      </c>
      <c r="Z136" s="172"/>
      <c r="AA136" s="172"/>
      <c r="AB136" s="172"/>
      <c r="AC136" s="172"/>
      <c r="AD136" s="172"/>
      <c r="AE136" s="172"/>
      <c r="AF136" s="172"/>
      <c r="AG136" s="173"/>
      <c r="AH136" s="202" t="s">
        <v>330</v>
      </c>
      <c r="AI136" s="202"/>
      <c r="AJ136" s="202"/>
      <c r="AK136" s="202"/>
      <c r="AL136" s="202"/>
      <c r="AM136" s="202"/>
      <c r="AN136" s="202"/>
      <c r="AO136" s="202"/>
      <c r="AP136" s="202"/>
      <c r="AQ136" s="177">
        <v>1</v>
      </c>
      <c r="AR136" s="178"/>
      <c r="AS136" s="220">
        <v>2003</v>
      </c>
      <c r="AT136" s="220"/>
      <c r="AU136" s="220"/>
      <c r="AV136" s="177">
        <v>10</v>
      </c>
      <c r="AW136" s="178"/>
      <c r="AX136" s="177">
        <v>4</v>
      </c>
      <c r="AY136" s="178"/>
      <c r="AZ136" s="178" t="s">
        <v>219</v>
      </c>
      <c r="BA136" s="178"/>
    </row>
    <row r="137" spans="3:53" x14ac:dyDescent="0.2">
      <c r="C137" s="174">
        <v>5</v>
      </c>
      <c r="D137" s="174"/>
      <c r="E137" s="177">
        <v>13</v>
      </c>
      <c r="F137" s="178"/>
      <c r="G137" s="178"/>
      <c r="H137" s="178"/>
      <c r="I137" s="177">
        <v>579</v>
      </c>
      <c r="J137" s="178"/>
      <c r="K137" s="178"/>
      <c r="L137" s="178"/>
      <c r="M137" s="178">
        <v>1047899</v>
      </c>
      <c r="N137" s="178"/>
      <c r="O137" s="178"/>
      <c r="P137" s="178"/>
      <c r="Q137" s="178"/>
      <c r="R137" s="202" t="s">
        <v>213</v>
      </c>
      <c r="S137" s="202"/>
      <c r="T137" s="202"/>
      <c r="U137" s="202"/>
      <c r="V137" s="202"/>
      <c r="W137" s="202"/>
      <c r="X137" s="202"/>
      <c r="Y137" s="171" t="s">
        <v>314</v>
      </c>
      <c r="Z137" s="172"/>
      <c r="AA137" s="172"/>
      <c r="AB137" s="172"/>
      <c r="AC137" s="172"/>
      <c r="AD137" s="172"/>
      <c r="AE137" s="172"/>
      <c r="AF137" s="172"/>
      <c r="AG137" s="173"/>
      <c r="AH137" s="202" t="s">
        <v>330</v>
      </c>
      <c r="AI137" s="202"/>
      <c r="AJ137" s="202"/>
      <c r="AK137" s="202"/>
      <c r="AL137" s="202"/>
      <c r="AM137" s="202"/>
      <c r="AN137" s="202"/>
      <c r="AO137" s="202"/>
      <c r="AP137" s="202"/>
      <c r="AQ137" s="177">
        <v>2</v>
      </c>
      <c r="AR137" s="178"/>
      <c r="AS137" s="220">
        <v>2002</v>
      </c>
      <c r="AT137" s="220"/>
      <c r="AU137" s="220"/>
      <c r="AV137" s="177">
        <v>6</v>
      </c>
      <c r="AW137" s="178"/>
      <c r="AX137" s="177">
        <v>5</v>
      </c>
      <c r="AY137" s="178"/>
      <c r="AZ137" s="178" t="s">
        <v>219</v>
      </c>
      <c r="BA137" s="178"/>
    </row>
    <row r="138" spans="3:53" x14ac:dyDescent="0.2">
      <c r="C138" s="174">
        <v>6</v>
      </c>
      <c r="D138" s="174"/>
      <c r="E138" s="177">
        <v>13</v>
      </c>
      <c r="F138" s="178"/>
      <c r="G138" s="178"/>
      <c r="H138" s="178"/>
      <c r="I138" s="177">
        <v>579</v>
      </c>
      <c r="J138" s="178"/>
      <c r="K138" s="178"/>
      <c r="L138" s="178"/>
      <c r="M138" s="178">
        <v>1047900</v>
      </c>
      <c r="N138" s="178"/>
      <c r="O138" s="178"/>
      <c r="P138" s="178"/>
      <c r="Q138" s="178"/>
      <c r="R138" s="202" t="s">
        <v>93</v>
      </c>
      <c r="S138" s="202"/>
      <c r="T138" s="202"/>
      <c r="U138" s="202"/>
      <c r="V138" s="202"/>
      <c r="W138" s="202"/>
      <c r="X138" s="202"/>
      <c r="Y138" s="171" t="s">
        <v>315</v>
      </c>
      <c r="Z138" s="172"/>
      <c r="AA138" s="172"/>
      <c r="AB138" s="172"/>
      <c r="AC138" s="172"/>
      <c r="AD138" s="172"/>
      <c r="AE138" s="172"/>
      <c r="AF138" s="172"/>
      <c r="AG138" s="173"/>
      <c r="AH138" s="223" t="s">
        <v>316</v>
      </c>
      <c r="AI138" s="223"/>
      <c r="AJ138" s="223"/>
      <c r="AK138" s="223"/>
      <c r="AL138" s="223"/>
      <c r="AM138" s="223"/>
      <c r="AN138" s="223"/>
      <c r="AO138" s="223"/>
      <c r="AP138" s="223"/>
      <c r="AQ138" s="222">
        <v>1</v>
      </c>
      <c r="AR138" s="222"/>
      <c r="AS138" s="220">
        <v>2006</v>
      </c>
      <c r="AT138" s="220"/>
      <c r="AU138" s="220"/>
      <c r="AV138" s="177">
        <v>8</v>
      </c>
      <c r="AW138" s="178"/>
      <c r="AX138" s="177">
        <v>6</v>
      </c>
      <c r="AY138" s="178"/>
      <c r="AZ138" s="178" t="s">
        <v>219</v>
      </c>
      <c r="BA138" s="178"/>
    </row>
    <row r="139" spans="3:53" x14ac:dyDescent="0.2">
      <c r="C139" s="174">
        <v>7</v>
      </c>
      <c r="D139" s="174"/>
      <c r="E139" s="177">
        <v>13</v>
      </c>
      <c r="F139" s="178"/>
      <c r="G139" s="178"/>
      <c r="H139" s="178"/>
      <c r="I139" s="177">
        <v>579</v>
      </c>
      <c r="J139" s="178"/>
      <c r="K139" s="178"/>
      <c r="L139" s="178"/>
      <c r="M139" s="178">
        <v>1047901</v>
      </c>
      <c r="N139" s="178"/>
      <c r="O139" s="178"/>
      <c r="P139" s="178"/>
      <c r="Q139" s="178"/>
      <c r="R139" s="202" t="s">
        <v>214</v>
      </c>
      <c r="S139" s="202"/>
      <c r="T139" s="202"/>
      <c r="U139" s="202"/>
      <c r="V139" s="202"/>
      <c r="W139" s="202"/>
      <c r="X139" s="202"/>
      <c r="Y139" s="171" t="s">
        <v>317</v>
      </c>
      <c r="Z139" s="172"/>
      <c r="AA139" s="172"/>
      <c r="AB139" s="172"/>
      <c r="AC139" s="172"/>
      <c r="AD139" s="172"/>
      <c r="AE139" s="172"/>
      <c r="AF139" s="172"/>
      <c r="AG139" s="173"/>
      <c r="AH139" s="223" t="s">
        <v>318</v>
      </c>
      <c r="AI139" s="223"/>
      <c r="AJ139" s="223"/>
      <c r="AK139" s="223"/>
      <c r="AL139" s="223"/>
      <c r="AM139" s="223"/>
      <c r="AN139" s="223"/>
      <c r="AO139" s="223"/>
      <c r="AP139" s="223"/>
      <c r="AQ139" s="222">
        <v>3</v>
      </c>
      <c r="AR139" s="222"/>
      <c r="AS139" s="220">
        <v>2004</v>
      </c>
      <c r="AT139" s="220"/>
      <c r="AU139" s="220"/>
      <c r="AV139" s="177">
        <v>9</v>
      </c>
      <c r="AW139" s="178"/>
      <c r="AX139" s="177">
        <v>7</v>
      </c>
      <c r="AY139" s="178"/>
      <c r="AZ139" s="178" t="s">
        <v>219</v>
      </c>
      <c r="BA139" s="178"/>
    </row>
    <row r="140" spans="3:53" x14ac:dyDescent="0.2">
      <c r="C140" s="174">
        <v>8</v>
      </c>
      <c r="D140" s="174"/>
      <c r="E140" s="177">
        <v>13</v>
      </c>
      <c r="F140" s="178"/>
      <c r="G140" s="178"/>
      <c r="H140" s="178"/>
      <c r="I140" s="177">
        <v>579</v>
      </c>
      <c r="J140" s="178"/>
      <c r="K140" s="178"/>
      <c r="L140" s="178"/>
      <c r="M140" s="177">
        <v>1047902</v>
      </c>
      <c r="N140" s="178"/>
      <c r="O140" s="178"/>
      <c r="P140" s="178"/>
      <c r="Q140" s="178"/>
      <c r="R140" s="202" t="s">
        <v>319</v>
      </c>
      <c r="S140" s="202"/>
      <c r="T140" s="202"/>
      <c r="U140" s="202"/>
      <c r="V140" s="202"/>
      <c r="W140" s="202"/>
      <c r="X140" s="202"/>
      <c r="Y140" s="171" t="s">
        <v>320</v>
      </c>
      <c r="Z140" s="172"/>
      <c r="AA140" s="172"/>
      <c r="AB140" s="172"/>
      <c r="AC140" s="172"/>
      <c r="AD140" s="172"/>
      <c r="AE140" s="172"/>
      <c r="AF140" s="172"/>
      <c r="AG140" s="173"/>
      <c r="AH140" s="223" t="s">
        <v>321</v>
      </c>
      <c r="AI140" s="223"/>
      <c r="AJ140" s="223"/>
      <c r="AK140" s="223"/>
      <c r="AL140" s="223"/>
      <c r="AM140" s="223"/>
      <c r="AN140" s="223"/>
      <c r="AO140" s="223"/>
      <c r="AP140" s="223"/>
      <c r="AQ140" s="222">
        <v>2</v>
      </c>
      <c r="AR140" s="222"/>
      <c r="AS140" s="220">
        <v>2005</v>
      </c>
      <c r="AT140" s="220"/>
      <c r="AU140" s="220"/>
      <c r="AV140" s="177">
        <v>7</v>
      </c>
      <c r="AW140" s="178"/>
      <c r="AX140" s="177">
        <v>8</v>
      </c>
      <c r="AY140" s="178"/>
      <c r="AZ140" s="178" t="s">
        <v>218</v>
      </c>
      <c r="BA140" s="178"/>
    </row>
    <row r="141" spans="3:53" x14ac:dyDescent="0.2">
      <c r="C141" s="174">
        <v>9</v>
      </c>
      <c r="D141" s="174"/>
      <c r="E141" s="177">
        <v>13</v>
      </c>
      <c r="F141" s="178"/>
      <c r="G141" s="178"/>
      <c r="H141" s="178"/>
      <c r="I141" s="177">
        <v>579</v>
      </c>
      <c r="J141" s="178"/>
      <c r="K141" s="178"/>
      <c r="L141" s="178"/>
      <c r="M141" s="178">
        <v>1047903</v>
      </c>
      <c r="N141" s="178"/>
      <c r="O141" s="178"/>
      <c r="P141" s="178"/>
      <c r="Q141" s="178"/>
      <c r="R141" s="202" t="s">
        <v>94</v>
      </c>
      <c r="S141" s="202"/>
      <c r="T141" s="202"/>
      <c r="U141" s="202"/>
      <c r="V141" s="202"/>
      <c r="W141" s="202"/>
      <c r="X141" s="202"/>
      <c r="Y141" s="171" t="s">
        <v>322</v>
      </c>
      <c r="Z141" s="172"/>
      <c r="AA141" s="172"/>
      <c r="AB141" s="172"/>
      <c r="AC141" s="172"/>
      <c r="AD141" s="172"/>
      <c r="AE141" s="172"/>
      <c r="AF141" s="172"/>
      <c r="AG141" s="173"/>
      <c r="AH141" s="223" t="s">
        <v>323</v>
      </c>
      <c r="AI141" s="223"/>
      <c r="AJ141" s="223"/>
      <c r="AK141" s="223"/>
      <c r="AL141" s="223"/>
      <c r="AM141" s="223"/>
      <c r="AN141" s="223"/>
      <c r="AO141" s="223"/>
      <c r="AP141" s="223"/>
      <c r="AQ141" s="222">
        <v>1</v>
      </c>
      <c r="AR141" s="222"/>
      <c r="AS141" s="220">
        <v>2006</v>
      </c>
      <c r="AT141" s="220"/>
      <c r="AU141" s="220"/>
      <c r="AV141" s="177">
        <v>8</v>
      </c>
      <c r="AW141" s="178"/>
      <c r="AX141" s="177">
        <v>9</v>
      </c>
      <c r="AY141" s="178"/>
      <c r="AZ141" s="178" t="s">
        <v>219</v>
      </c>
      <c r="BA141" s="178"/>
    </row>
    <row r="142" spans="3:53" x14ac:dyDescent="0.2">
      <c r="C142" s="174">
        <v>10</v>
      </c>
      <c r="D142" s="174"/>
      <c r="E142" s="177">
        <v>13</v>
      </c>
      <c r="F142" s="178"/>
      <c r="G142" s="178"/>
      <c r="H142" s="178"/>
      <c r="I142" s="177">
        <v>579</v>
      </c>
      <c r="J142" s="178"/>
      <c r="K142" s="178"/>
      <c r="L142" s="178"/>
      <c r="M142" s="178">
        <v>1047904</v>
      </c>
      <c r="N142" s="178"/>
      <c r="O142" s="178"/>
      <c r="P142" s="178"/>
      <c r="Q142" s="178"/>
      <c r="R142" s="202" t="s">
        <v>215</v>
      </c>
      <c r="S142" s="202"/>
      <c r="T142" s="202"/>
      <c r="U142" s="202"/>
      <c r="V142" s="202"/>
      <c r="W142" s="202"/>
      <c r="X142" s="202"/>
      <c r="Y142" s="171" t="s">
        <v>324</v>
      </c>
      <c r="Z142" s="172"/>
      <c r="AA142" s="172"/>
      <c r="AB142" s="172"/>
      <c r="AC142" s="172"/>
      <c r="AD142" s="172"/>
      <c r="AE142" s="172"/>
      <c r="AF142" s="172"/>
      <c r="AG142" s="173"/>
      <c r="AH142" s="223" t="s">
        <v>323</v>
      </c>
      <c r="AI142" s="223"/>
      <c r="AJ142" s="223"/>
      <c r="AK142" s="223"/>
      <c r="AL142" s="223"/>
      <c r="AM142" s="223"/>
      <c r="AN142" s="223"/>
      <c r="AO142" s="223"/>
      <c r="AP142" s="223"/>
      <c r="AQ142" s="222">
        <v>3</v>
      </c>
      <c r="AR142" s="222"/>
      <c r="AS142" s="220">
        <v>2004</v>
      </c>
      <c r="AT142" s="220"/>
      <c r="AU142" s="220"/>
      <c r="AV142" s="177">
        <v>9</v>
      </c>
      <c r="AW142" s="178"/>
      <c r="AX142" s="177">
        <v>10</v>
      </c>
      <c r="AY142" s="178"/>
      <c r="AZ142" s="178" t="s">
        <v>219</v>
      </c>
      <c r="BA142" s="178"/>
    </row>
    <row r="143" spans="3:53" x14ac:dyDescent="0.2">
      <c r="C143" s="174">
        <v>11</v>
      </c>
      <c r="D143" s="174"/>
      <c r="E143" s="177">
        <v>13</v>
      </c>
      <c r="F143" s="178"/>
      <c r="G143" s="178"/>
      <c r="H143" s="178"/>
      <c r="I143" s="177">
        <v>579</v>
      </c>
      <c r="J143" s="178"/>
      <c r="K143" s="178"/>
      <c r="L143" s="178"/>
      <c r="M143" s="177">
        <v>1047998</v>
      </c>
      <c r="N143" s="178"/>
      <c r="O143" s="178"/>
      <c r="P143" s="178"/>
      <c r="Q143" s="178"/>
      <c r="R143" s="202" t="s">
        <v>210</v>
      </c>
      <c r="S143" s="202"/>
      <c r="T143" s="202"/>
      <c r="U143" s="202"/>
      <c r="V143" s="202"/>
      <c r="W143" s="202"/>
      <c r="X143" s="202"/>
      <c r="Y143" s="171" t="s">
        <v>325</v>
      </c>
      <c r="Z143" s="172"/>
      <c r="AA143" s="172"/>
      <c r="AB143" s="172"/>
      <c r="AC143" s="172"/>
      <c r="AD143" s="172"/>
      <c r="AE143" s="172"/>
      <c r="AF143" s="172"/>
      <c r="AG143" s="173"/>
      <c r="AH143" s="223" t="s">
        <v>318</v>
      </c>
      <c r="AI143" s="223"/>
      <c r="AJ143" s="223"/>
      <c r="AK143" s="223"/>
      <c r="AL143" s="223"/>
      <c r="AM143" s="223"/>
      <c r="AN143" s="223"/>
      <c r="AO143" s="223"/>
      <c r="AP143" s="223"/>
      <c r="AQ143" s="222">
        <v>2</v>
      </c>
      <c r="AR143" s="220"/>
      <c r="AS143" s="220">
        <v>2006</v>
      </c>
      <c r="AT143" s="220"/>
      <c r="AU143" s="220"/>
      <c r="AV143" s="177">
        <v>2</v>
      </c>
      <c r="AW143" s="178"/>
      <c r="AX143" s="177">
        <v>3</v>
      </c>
      <c r="AY143" s="178"/>
      <c r="AZ143" s="178" t="s">
        <v>219</v>
      </c>
      <c r="BA143" s="178"/>
    </row>
    <row r="144" spans="3:53" x14ac:dyDescent="0.2">
      <c r="C144" s="174">
        <v>12</v>
      </c>
      <c r="D144" s="174"/>
      <c r="E144" s="177">
        <v>13</v>
      </c>
      <c r="F144" s="178"/>
      <c r="G144" s="178"/>
      <c r="H144" s="178"/>
      <c r="I144" s="177">
        <v>579</v>
      </c>
      <c r="J144" s="178"/>
      <c r="K144" s="178"/>
      <c r="L144" s="178"/>
      <c r="M144" s="177">
        <v>1047999</v>
      </c>
      <c r="N144" s="178"/>
      <c r="O144" s="178"/>
      <c r="P144" s="178"/>
      <c r="Q144" s="178"/>
      <c r="R144" s="202" t="s">
        <v>216</v>
      </c>
      <c r="S144" s="202"/>
      <c r="T144" s="202"/>
      <c r="U144" s="202"/>
      <c r="V144" s="202"/>
      <c r="W144" s="202"/>
      <c r="X144" s="202"/>
      <c r="Y144" s="171" t="s">
        <v>326</v>
      </c>
      <c r="Z144" s="172"/>
      <c r="AA144" s="172"/>
      <c r="AB144" s="172"/>
      <c r="AC144" s="172"/>
      <c r="AD144" s="172"/>
      <c r="AE144" s="172"/>
      <c r="AF144" s="172"/>
      <c r="AG144" s="173"/>
      <c r="AH144" s="223" t="s">
        <v>321</v>
      </c>
      <c r="AI144" s="223"/>
      <c r="AJ144" s="223"/>
      <c r="AK144" s="223"/>
      <c r="AL144" s="223"/>
      <c r="AM144" s="223"/>
      <c r="AN144" s="223"/>
      <c r="AO144" s="223"/>
      <c r="AP144" s="223"/>
      <c r="AQ144" s="222">
        <v>3</v>
      </c>
      <c r="AR144" s="220"/>
      <c r="AS144" s="220">
        <v>2005</v>
      </c>
      <c r="AT144" s="220"/>
      <c r="AU144" s="220"/>
      <c r="AV144" s="177">
        <v>1</v>
      </c>
      <c r="AW144" s="178"/>
      <c r="AX144" s="177">
        <v>1</v>
      </c>
      <c r="AY144" s="178"/>
      <c r="AZ144" s="178" t="s">
        <v>219</v>
      </c>
      <c r="BA144" s="178"/>
    </row>
    <row r="145" spans="1:59" x14ac:dyDescent="0.2">
      <c r="C145" s="21"/>
      <c r="D145" s="21"/>
      <c r="E145" s="36"/>
      <c r="F145" s="36"/>
      <c r="G145" s="36"/>
      <c r="H145" s="36"/>
      <c r="I145" s="36"/>
      <c r="J145" s="36"/>
      <c r="K145" s="36"/>
      <c r="L145" s="36"/>
      <c r="M145" s="36"/>
      <c r="N145" s="36"/>
      <c r="O145" s="36"/>
      <c r="P145" s="36"/>
      <c r="Q145" s="36"/>
      <c r="R145" s="41"/>
      <c r="S145" s="41"/>
      <c r="T145" s="41"/>
      <c r="U145" s="41"/>
      <c r="V145" s="41"/>
      <c r="W145" s="41"/>
      <c r="X145" s="41"/>
      <c r="Y145" s="42"/>
      <c r="Z145" s="42"/>
      <c r="AA145" s="42"/>
      <c r="AB145" s="42"/>
      <c r="AC145" s="42"/>
      <c r="AD145" s="42"/>
      <c r="AE145" s="42"/>
      <c r="AF145" s="42"/>
      <c r="AG145" s="42"/>
      <c r="AH145" s="41"/>
      <c r="AI145" s="41"/>
      <c r="AJ145" s="41"/>
      <c r="AK145" s="41"/>
      <c r="AL145" s="41"/>
      <c r="AM145" s="41"/>
      <c r="AN145" s="41"/>
      <c r="AO145" s="41"/>
      <c r="AP145" s="41"/>
      <c r="AQ145" s="36"/>
      <c r="AR145" s="36"/>
      <c r="AS145" s="36"/>
      <c r="AT145" s="36"/>
      <c r="AU145" s="36"/>
      <c r="AV145" s="36"/>
      <c r="AW145" s="36"/>
      <c r="AX145" s="36"/>
      <c r="AY145" s="36"/>
    </row>
    <row r="146" spans="1:59" x14ac:dyDescent="0.2">
      <c r="C146" s="21"/>
      <c r="D146" s="21"/>
      <c r="E146" s="36"/>
      <c r="F146" s="36"/>
      <c r="G146" s="36"/>
      <c r="H146" s="36"/>
      <c r="I146" s="36"/>
      <c r="J146" s="36"/>
      <c r="K146" s="36"/>
      <c r="L146" s="36"/>
      <c r="M146" s="36"/>
      <c r="N146" s="36"/>
      <c r="O146" s="36"/>
      <c r="P146" s="36"/>
      <c r="Q146" s="36"/>
      <c r="R146" s="41"/>
      <c r="S146" s="41"/>
      <c r="T146" s="41"/>
      <c r="U146" s="41"/>
      <c r="V146" s="41"/>
      <c r="W146" s="41"/>
      <c r="X146" s="41"/>
      <c r="Y146" s="42"/>
      <c r="Z146" s="42"/>
      <c r="AA146" s="42"/>
      <c r="AB146" s="42"/>
      <c r="AC146" s="42"/>
      <c r="AD146" s="42"/>
      <c r="AE146" s="42"/>
      <c r="AF146" s="42"/>
      <c r="AG146" s="42"/>
      <c r="AH146" s="41"/>
      <c r="AI146" s="41"/>
      <c r="AJ146" s="41"/>
      <c r="AK146" s="41"/>
      <c r="AL146" s="41"/>
      <c r="AM146" s="41"/>
      <c r="AN146" s="41"/>
      <c r="AO146" s="41"/>
      <c r="AP146" s="41"/>
      <c r="AQ146" s="36"/>
      <c r="AR146" s="36"/>
      <c r="AS146" s="36"/>
      <c r="AT146" s="36"/>
      <c r="AU146" s="36"/>
      <c r="AV146" s="36"/>
      <c r="AW146" s="36"/>
      <c r="AX146" s="36"/>
      <c r="AY146" s="36"/>
    </row>
    <row r="147" spans="1:59" x14ac:dyDescent="0.2">
      <c r="A147" s="15" t="s">
        <v>134</v>
      </c>
    </row>
    <row r="148" spans="1:59" x14ac:dyDescent="0.2">
      <c r="B148" s="17" t="s">
        <v>106</v>
      </c>
      <c r="C148" s="15" t="s">
        <v>95</v>
      </c>
    </row>
    <row r="149" spans="1:59" x14ac:dyDescent="0.2">
      <c r="C149" s="15" t="s">
        <v>96</v>
      </c>
    </row>
    <row r="150" spans="1:59" x14ac:dyDescent="0.2">
      <c r="C150" s="15" t="s">
        <v>341</v>
      </c>
    </row>
    <row r="151" spans="1:59" x14ac:dyDescent="0.2">
      <c r="C151" s="15" t="s">
        <v>309</v>
      </c>
    </row>
    <row r="152" spans="1:59" x14ac:dyDescent="0.2">
      <c r="C152" s="15" t="s">
        <v>444</v>
      </c>
    </row>
    <row r="153" spans="1:59" x14ac:dyDescent="0.2">
      <c r="C153" s="15" t="s">
        <v>455</v>
      </c>
    </row>
    <row r="155" spans="1:59" x14ac:dyDescent="0.2">
      <c r="J155" s="203" t="s">
        <v>135</v>
      </c>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5"/>
    </row>
    <row r="156" spans="1:59" x14ac:dyDescent="0.2">
      <c r="B156" s="201" t="s">
        <v>47</v>
      </c>
      <c r="C156" s="201"/>
      <c r="D156" s="201"/>
      <c r="E156" s="201"/>
      <c r="F156" s="201"/>
      <c r="G156" s="201"/>
      <c r="H156" s="201"/>
    </row>
    <row r="157" spans="1:59" x14ac:dyDescent="0.2">
      <c r="B157" s="201"/>
      <c r="C157" s="201"/>
      <c r="D157" s="201"/>
      <c r="E157" s="201"/>
      <c r="F157" s="201"/>
      <c r="G157" s="201"/>
      <c r="H157" s="201"/>
      <c r="M157" s="227" t="s">
        <v>136</v>
      </c>
      <c r="N157" s="227"/>
      <c r="V157" s="201" t="s">
        <v>137</v>
      </c>
      <c r="W157" s="201"/>
      <c r="X157" s="201"/>
      <c r="Y157" s="201"/>
      <c r="AF157" s="201" t="s">
        <v>138</v>
      </c>
      <c r="AG157" s="201"/>
      <c r="AH157" s="201"/>
      <c r="AI157" s="201"/>
      <c r="AP157" s="224" t="s">
        <v>192</v>
      </c>
      <c r="AQ157" s="224"/>
      <c r="AR157" s="224"/>
      <c r="AS157" s="224"/>
      <c r="BA157" s="224" t="s">
        <v>287</v>
      </c>
      <c r="BB157" s="224"/>
      <c r="BC157" s="224"/>
      <c r="BD157" s="224"/>
    </row>
    <row r="158" spans="1:59" x14ac:dyDescent="0.2">
      <c r="B158" s="201"/>
      <c r="C158" s="201"/>
      <c r="D158" s="201"/>
      <c r="E158" s="201"/>
      <c r="F158" s="201"/>
      <c r="G158" s="201"/>
      <c r="H158" s="201"/>
      <c r="M158" s="227" t="s">
        <v>20</v>
      </c>
      <c r="N158" s="227"/>
      <c r="V158" s="225" t="s">
        <v>20</v>
      </c>
      <c r="W158" s="225"/>
      <c r="X158" s="226" t="s">
        <v>97</v>
      </c>
      <c r="Y158" s="226"/>
      <c r="AF158" s="225" t="s">
        <v>20</v>
      </c>
      <c r="AG158" s="225"/>
      <c r="AH158" s="226" t="s">
        <v>97</v>
      </c>
      <c r="AI158" s="226"/>
      <c r="AP158" s="225" t="s">
        <v>20</v>
      </c>
      <c r="AQ158" s="225"/>
      <c r="AR158" s="226" t="s">
        <v>97</v>
      </c>
      <c r="AS158" s="226"/>
      <c r="BA158" s="225" t="s">
        <v>20</v>
      </c>
      <c r="BB158" s="225"/>
      <c r="BC158" s="226" t="s">
        <v>97</v>
      </c>
      <c r="BD158" s="226"/>
    </row>
    <row r="159" spans="1:59" x14ac:dyDescent="0.2">
      <c r="B159" s="278" t="s">
        <v>212</v>
      </c>
      <c r="C159" s="278"/>
      <c r="D159" s="278"/>
      <c r="E159" s="278"/>
      <c r="F159" s="278"/>
      <c r="G159" s="278"/>
      <c r="H159" s="278"/>
      <c r="M159" s="176">
        <v>1</v>
      </c>
      <c r="N159" s="176"/>
      <c r="V159" s="176">
        <v>1</v>
      </c>
      <c r="W159" s="176"/>
      <c r="X159" s="176">
        <v>1</v>
      </c>
      <c r="Y159" s="176"/>
      <c r="AF159" s="178" t="s">
        <v>139</v>
      </c>
      <c r="AG159" s="178"/>
      <c r="AH159" s="176">
        <v>1</v>
      </c>
      <c r="AI159" s="176"/>
      <c r="AP159" s="178" t="s">
        <v>431</v>
      </c>
      <c r="AQ159" s="178"/>
      <c r="AR159" s="176">
        <v>9</v>
      </c>
      <c r="AS159" s="176"/>
      <c r="BA159" s="178" t="s">
        <v>98</v>
      </c>
      <c r="BB159" s="178"/>
      <c r="BC159" s="176">
        <v>1</v>
      </c>
      <c r="BD159" s="176"/>
    </row>
    <row r="160" spans="1:59" x14ac:dyDescent="0.2">
      <c r="B160" s="175" t="s">
        <v>91</v>
      </c>
      <c r="C160" s="175"/>
      <c r="D160" s="175"/>
      <c r="E160" s="175"/>
      <c r="F160" s="175"/>
      <c r="G160" s="175"/>
      <c r="H160" s="175"/>
      <c r="M160" s="176">
        <v>3</v>
      </c>
      <c r="N160" s="176"/>
      <c r="V160" s="176">
        <v>1</v>
      </c>
      <c r="W160" s="176"/>
      <c r="X160" s="176">
        <v>2</v>
      </c>
      <c r="Y160" s="176"/>
      <c r="AF160" s="178" t="s">
        <v>98</v>
      </c>
      <c r="AG160" s="178"/>
      <c r="AH160" s="176">
        <v>2</v>
      </c>
      <c r="AI160" s="176"/>
      <c r="AP160" s="178" t="s">
        <v>431</v>
      </c>
      <c r="AQ160" s="178"/>
      <c r="AR160" s="176">
        <v>8</v>
      </c>
      <c r="AS160" s="176"/>
      <c r="BA160" s="178" t="s">
        <v>98</v>
      </c>
      <c r="BB160" s="178"/>
      <c r="BC160" s="176">
        <v>2</v>
      </c>
      <c r="BD160" s="176"/>
    </row>
    <row r="161" spans="2:59" x14ac:dyDescent="0.2">
      <c r="B161" s="175" t="s">
        <v>211</v>
      </c>
      <c r="C161" s="175"/>
      <c r="D161" s="175"/>
      <c r="E161" s="175"/>
      <c r="F161" s="175"/>
      <c r="G161" s="175"/>
      <c r="H161" s="175"/>
      <c r="M161" s="176">
        <v>2</v>
      </c>
      <c r="N161" s="176"/>
      <c r="V161" s="176">
        <v>1</v>
      </c>
      <c r="W161" s="176"/>
      <c r="X161" s="176" t="s">
        <v>140</v>
      </c>
      <c r="Y161" s="176"/>
      <c r="Z161" s="15" t="s">
        <v>99</v>
      </c>
      <c r="AF161" s="178" t="s">
        <v>141</v>
      </c>
      <c r="AG161" s="178"/>
      <c r="AH161" s="176">
        <v>3</v>
      </c>
      <c r="AI161" s="176"/>
      <c r="AP161" s="178" t="s">
        <v>431</v>
      </c>
      <c r="AQ161" s="178"/>
      <c r="AR161" s="176">
        <v>7</v>
      </c>
      <c r="AS161" s="176"/>
      <c r="BA161" s="178" t="s">
        <v>98</v>
      </c>
      <c r="BB161" s="178"/>
      <c r="BC161" s="176">
        <v>3</v>
      </c>
      <c r="BD161" s="176"/>
    </row>
    <row r="162" spans="2:59" x14ac:dyDescent="0.2">
      <c r="B162" s="175" t="s">
        <v>92</v>
      </c>
      <c r="C162" s="175"/>
      <c r="D162" s="175"/>
      <c r="E162" s="175"/>
      <c r="F162" s="175"/>
      <c r="G162" s="175"/>
      <c r="H162" s="175"/>
      <c r="M162" s="176">
        <v>4</v>
      </c>
      <c r="N162" s="176"/>
      <c r="V162" s="176">
        <v>2</v>
      </c>
      <c r="W162" s="176"/>
      <c r="X162" s="176">
        <v>2</v>
      </c>
      <c r="Y162" s="176"/>
      <c r="AF162" s="178" t="s">
        <v>141</v>
      </c>
      <c r="AG162" s="178"/>
      <c r="AH162" s="176">
        <v>5</v>
      </c>
      <c r="AI162" s="176"/>
      <c r="AP162" s="178" t="s">
        <v>431</v>
      </c>
      <c r="AQ162" s="178"/>
      <c r="AR162" s="176">
        <v>6</v>
      </c>
      <c r="AS162" s="176"/>
      <c r="BA162" s="178" t="s">
        <v>98</v>
      </c>
      <c r="BB162" s="178"/>
      <c r="BC162" s="176">
        <v>5</v>
      </c>
      <c r="BD162" s="176"/>
    </row>
    <row r="163" spans="2:59" x14ac:dyDescent="0.2">
      <c r="B163" s="175" t="s">
        <v>213</v>
      </c>
      <c r="C163" s="175"/>
      <c r="D163" s="175"/>
      <c r="E163" s="175"/>
      <c r="F163" s="175"/>
      <c r="G163" s="175"/>
      <c r="H163" s="175"/>
      <c r="M163" s="176">
        <v>5</v>
      </c>
      <c r="N163" s="176"/>
      <c r="V163" s="176">
        <v>2</v>
      </c>
      <c r="W163" s="176"/>
      <c r="X163" s="176">
        <v>1</v>
      </c>
      <c r="Y163" s="176"/>
      <c r="AF163" s="178" t="s">
        <v>141</v>
      </c>
      <c r="AG163" s="178"/>
      <c r="AH163" s="176">
        <v>4</v>
      </c>
      <c r="AI163" s="176"/>
      <c r="AP163" s="178" t="s">
        <v>431</v>
      </c>
      <c r="AQ163" s="178"/>
      <c r="AR163" s="176">
        <v>5</v>
      </c>
      <c r="AS163" s="176"/>
      <c r="BA163" s="178" t="s">
        <v>98</v>
      </c>
      <c r="BB163" s="178"/>
      <c r="BC163" s="176">
        <v>4</v>
      </c>
      <c r="BD163" s="176"/>
    </row>
    <row r="164" spans="2:59" x14ac:dyDescent="0.2">
      <c r="B164" s="175" t="s">
        <v>93</v>
      </c>
      <c r="C164" s="175"/>
      <c r="D164" s="175"/>
      <c r="E164" s="175"/>
      <c r="F164" s="175"/>
      <c r="G164" s="175"/>
      <c r="H164" s="175"/>
      <c r="M164" s="176">
        <v>6</v>
      </c>
      <c r="N164" s="176"/>
      <c r="V164" s="228"/>
      <c r="W164" s="228"/>
      <c r="X164" s="228"/>
      <c r="Y164" s="228"/>
      <c r="AF164" s="178" t="s">
        <v>142</v>
      </c>
      <c r="AG164" s="178"/>
      <c r="AH164" s="176">
        <v>3</v>
      </c>
      <c r="AI164" s="176"/>
      <c r="AP164" s="178" t="s">
        <v>431</v>
      </c>
      <c r="AQ164" s="178"/>
      <c r="AR164" s="176">
        <v>4</v>
      </c>
      <c r="AS164" s="176"/>
      <c r="BA164" s="178" t="s">
        <v>98</v>
      </c>
      <c r="BB164" s="178"/>
      <c r="BC164" s="176">
        <v>8</v>
      </c>
      <c r="BD164" s="176"/>
    </row>
    <row r="165" spans="2:59" x14ac:dyDescent="0.2">
      <c r="B165" s="175" t="s">
        <v>214</v>
      </c>
      <c r="C165" s="175"/>
      <c r="D165" s="175"/>
      <c r="E165" s="175"/>
      <c r="F165" s="175"/>
      <c r="G165" s="175"/>
      <c r="H165" s="175"/>
      <c r="M165" s="228"/>
      <c r="N165" s="228"/>
      <c r="V165" s="176">
        <v>3</v>
      </c>
      <c r="W165" s="176"/>
      <c r="X165" s="176">
        <v>1</v>
      </c>
      <c r="Y165" s="176"/>
      <c r="AF165" s="178" t="s">
        <v>143</v>
      </c>
      <c r="AG165" s="178"/>
      <c r="AH165" s="176">
        <v>1</v>
      </c>
      <c r="AI165" s="176"/>
      <c r="AP165" s="178" t="s">
        <v>431</v>
      </c>
      <c r="AQ165" s="178"/>
      <c r="AR165" s="176">
        <v>3</v>
      </c>
      <c r="AS165" s="176"/>
      <c r="BA165" s="178" t="s">
        <v>98</v>
      </c>
      <c r="BB165" s="178"/>
      <c r="BC165" s="176">
        <v>6</v>
      </c>
      <c r="BD165" s="176"/>
    </row>
    <row r="166" spans="2:59" x14ac:dyDescent="0.2">
      <c r="B166" s="175" t="s">
        <v>319</v>
      </c>
      <c r="C166" s="175"/>
      <c r="D166" s="175"/>
      <c r="E166" s="175"/>
      <c r="F166" s="175"/>
      <c r="G166" s="175"/>
      <c r="H166" s="175"/>
      <c r="M166" s="228"/>
      <c r="N166" s="228"/>
      <c r="V166" s="176">
        <v>3</v>
      </c>
      <c r="W166" s="176"/>
      <c r="X166" s="176">
        <v>2</v>
      </c>
      <c r="Y166" s="176"/>
      <c r="AF166" s="178" t="s">
        <v>143</v>
      </c>
      <c r="AG166" s="178"/>
      <c r="AH166" s="176">
        <v>2</v>
      </c>
      <c r="AI166" s="176"/>
      <c r="AP166" s="178" t="s">
        <v>431</v>
      </c>
      <c r="AQ166" s="178"/>
      <c r="AR166" s="176">
        <v>2</v>
      </c>
      <c r="AS166" s="176"/>
      <c r="BA166" s="178" t="s">
        <v>98</v>
      </c>
      <c r="BB166" s="178"/>
      <c r="BC166" s="176">
        <v>7</v>
      </c>
      <c r="BD166" s="176"/>
    </row>
    <row r="167" spans="2:59" x14ac:dyDescent="0.2">
      <c r="B167" s="175" t="s">
        <v>94</v>
      </c>
      <c r="C167" s="175"/>
      <c r="D167" s="175"/>
      <c r="E167" s="175"/>
      <c r="F167" s="175"/>
      <c r="G167" s="175"/>
      <c r="H167" s="175"/>
      <c r="M167" s="228"/>
      <c r="N167" s="228"/>
      <c r="V167" s="228"/>
      <c r="W167" s="228"/>
      <c r="X167" s="228"/>
      <c r="Y167" s="228"/>
      <c r="AF167" s="219"/>
      <c r="AG167" s="219"/>
      <c r="AH167" s="228"/>
      <c r="AI167" s="228"/>
      <c r="AP167" s="178" t="s">
        <v>431</v>
      </c>
      <c r="AQ167" s="178"/>
      <c r="AR167" s="176">
        <v>1</v>
      </c>
      <c r="AS167" s="176"/>
      <c r="BA167" s="178" t="s">
        <v>98</v>
      </c>
      <c r="BB167" s="178"/>
      <c r="BC167" s="176">
        <v>10</v>
      </c>
      <c r="BD167" s="176"/>
    </row>
    <row r="168" spans="2:59" x14ac:dyDescent="0.2">
      <c r="B168" s="175" t="s">
        <v>215</v>
      </c>
      <c r="C168" s="175"/>
      <c r="D168" s="175"/>
      <c r="E168" s="175"/>
      <c r="F168" s="175"/>
      <c r="G168" s="175"/>
      <c r="H168" s="175"/>
      <c r="M168" s="228"/>
      <c r="N168" s="228"/>
      <c r="V168" s="228"/>
      <c r="W168" s="228"/>
      <c r="X168" s="228"/>
      <c r="Y168" s="228"/>
      <c r="AF168" s="178" t="s">
        <v>142</v>
      </c>
      <c r="AG168" s="178"/>
      <c r="AH168" s="176">
        <v>4</v>
      </c>
      <c r="AI168" s="176"/>
      <c r="AP168" s="178" t="s">
        <v>431</v>
      </c>
      <c r="AQ168" s="178"/>
      <c r="AR168" s="176">
        <v>10</v>
      </c>
      <c r="AS168" s="176"/>
      <c r="BA168" s="178" t="s">
        <v>98</v>
      </c>
      <c r="BB168" s="178"/>
      <c r="BC168" s="176">
        <v>9</v>
      </c>
      <c r="BD168" s="176"/>
    </row>
    <row r="169" spans="2:59" x14ac:dyDescent="0.2">
      <c r="B169" s="175" t="s">
        <v>210</v>
      </c>
      <c r="C169" s="175"/>
      <c r="D169" s="175"/>
      <c r="E169" s="175"/>
      <c r="F169" s="175"/>
      <c r="G169" s="175"/>
      <c r="H169" s="175"/>
      <c r="M169" s="228"/>
      <c r="N169" s="228"/>
      <c r="V169" s="228"/>
      <c r="W169" s="228"/>
      <c r="X169" s="228"/>
      <c r="Y169" s="228"/>
      <c r="AF169" s="178" t="s">
        <v>142</v>
      </c>
      <c r="AG169" s="178"/>
      <c r="AH169" s="228" t="s">
        <v>144</v>
      </c>
      <c r="AI169" s="228"/>
      <c r="AJ169" s="15" t="s">
        <v>99</v>
      </c>
      <c r="AP169" s="178" t="s">
        <v>431</v>
      </c>
      <c r="AQ169" s="178"/>
      <c r="AR169" s="228" t="s">
        <v>399</v>
      </c>
      <c r="AS169" s="228"/>
      <c r="AT169" s="15" t="s">
        <v>99</v>
      </c>
      <c r="BA169" s="178" t="s">
        <v>98</v>
      </c>
      <c r="BB169" s="178"/>
      <c r="BC169" s="228" t="s">
        <v>11</v>
      </c>
      <c r="BD169" s="228"/>
      <c r="BE169" s="15" t="s">
        <v>99</v>
      </c>
    </row>
    <row r="170" spans="2:59" x14ac:dyDescent="0.2">
      <c r="B170" s="175" t="s">
        <v>216</v>
      </c>
      <c r="C170" s="175"/>
      <c r="D170" s="175"/>
      <c r="E170" s="175"/>
      <c r="F170" s="175"/>
      <c r="G170" s="175"/>
      <c r="H170" s="175"/>
      <c r="M170" s="228"/>
      <c r="N170" s="228"/>
      <c r="V170" s="228"/>
      <c r="W170" s="228"/>
      <c r="X170" s="228"/>
      <c r="Y170" s="228"/>
      <c r="AF170" s="178" t="s">
        <v>142</v>
      </c>
      <c r="AG170" s="178"/>
      <c r="AH170" s="228" t="s">
        <v>145</v>
      </c>
      <c r="AI170" s="228"/>
      <c r="AJ170" s="15" t="s">
        <v>99</v>
      </c>
      <c r="AP170" s="178" t="s">
        <v>431</v>
      </c>
      <c r="AQ170" s="178"/>
      <c r="AR170" s="228" t="s">
        <v>401</v>
      </c>
      <c r="AS170" s="228"/>
      <c r="AT170" s="15" t="s">
        <v>99</v>
      </c>
      <c r="BA170" s="178" t="s">
        <v>98</v>
      </c>
      <c r="BB170" s="178"/>
      <c r="BC170" s="228" t="s">
        <v>12</v>
      </c>
      <c r="BD170" s="228"/>
      <c r="BE170" s="15" t="s">
        <v>99</v>
      </c>
    </row>
    <row r="171" spans="2:59" x14ac:dyDescent="0.2">
      <c r="J171" s="35"/>
      <c r="K171" s="35"/>
      <c r="T171" s="35"/>
      <c r="U171" s="35"/>
      <c r="V171" s="35"/>
      <c r="W171" s="35"/>
      <c r="X171" s="35"/>
      <c r="Y171" s="35"/>
      <c r="AV171" s="36"/>
      <c r="AW171" s="36"/>
      <c r="AX171" s="35"/>
      <c r="BG171" s="36"/>
    </row>
    <row r="172" spans="2:59" ht="13.5" thickBot="1" x14ac:dyDescent="0.25"/>
    <row r="173" spans="2:59" ht="13.5" thickBot="1" x14ac:dyDescent="0.25">
      <c r="J173" s="271" t="s">
        <v>293</v>
      </c>
      <c r="K173" s="272"/>
      <c r="L173" s="272"/>
      <c r="M173" s="272"/>
      <c r="N173" s="272"/>
      <c r="O173" s="272"/>
      <c r="P173" s="272"/>
      <c r="Q173" s="272"/>
      <c r="R173" s="273"/>
      <c r="T173" s="271" t="s">
        <v>292</v>
      </c>
      <c r="U173" s="272"/>
      <c r="V173" s="272"/>
      <c r="W173" s="272"/>
      <c r="X173" s="272"/>
      <c r="Y173" s="272"/>
      <c r="Z173" s="272"/>
      <c r="AA173" s="272"/>
      <c r="AB173" s="273"/>
      <c r="AD173" s="271" t="s">
        <v>339</v>
      </c>
      <c r="AE173" s="272"/>
      <c r="AF173" s="272"/>
      <c r="AG173" s="272"/>
      <c r="AH173" s="272"/>
      <c r="AI173" s="272"/>
      <c r="AJ173" s="272"/>
      <c r="AK173" s="272"/>
      <c r="AL173" s="273"/>
      <c r="AN173" s="271" t="s">
        <v>193</v>
      </c>
      <c r="AO173" s="272"/>
      <c r="AP173" s="272"/>
      <c r="AQ173" s="272"/>
      <c r="AR173" s="272"/>
      <c r="AS173" s="272"/>
      <c r="AT173" s="272"/>
      <c r="AU173" s="272"/>
      <c r="AV173" s="273"/>
      <c r="AY173" s="271" t="s">
        <v>288</v>
      </c>
      <c r="AZ173" s="272"/>
      <c r="BA173" s="272"/>
      <c r="BB173" s="272"/>
      <c r="BC173" s="272"/>
      <c r="BD173" s="272"/>
      <c r="BE173" s="272"/>
      <c r="BF173" s="272"/>
      <c r="BG173" s="273"/>
    </row>
    <row r="174" spans="2:59" ht="13.5" thickTop="1" x14ac:dyDescent="0.2">
      <c r="J174" s="253">
        <v>1</v>
      </c>
      <c r="K174" s="254"/>
      <c r="L174" s="210" t="s">
        <v>212</v>
      </c>
      <c r="M174" s="210"/>
      <c r="N174" s="210"/>
      <c r="O174" s="210"/>
      <c r="P174" s="210"/>
      <c r="Q174" s="210"/>
      <c r="R174" s="255"/>
      <c r="T174" s="270">
        <v>1</v>
      </c>
      <c r="U174" s="37">
        <v>1</v>
      </c>
      <c r="V174" s="210" t="s">
        <v>212</v>
      </c>
      <c r="W174" s="210"/>
      <c r="X174" s="210"/>
      <c r="Y174" s="210"/>
      <c r="Z174" s="210"/>
      <c r="AA174" s="210"/>
      <c r="AB174" s="255"/>
      <c r="AD174" s="270" t="s">
        <v>147</v>
      </c>
      <c r="AE174" s="37">
        <v>1</v>
      </c>
      <c r="AF174" s="210" t="s">
        <v>212</v>
      </c>
      <c r="AG174" s="210"/>
      <c r="AH174" s="210"/>
      <c r="AI174" s="210"/>
      <c r="AJ174" s="210"/>
      <c r="AK174" s="210"/>
      <c r="AL174" s="255"/>
      <c r="AN174" s="236" t="s">
        <v>147</v>
      </c>
      <c r="AO174" s="37">
        <v>1</v>
      </c>
      <c r="AP174" s="274" t="s">
        <v>432</v>
      </c>
      <c r="AQ174" s="275"/>
      <c r="AR174" s="275"/>
      <c r="AS174" s="275"/>
      <c r="AT174" s="275"/>
      <c r="AU174" s="275"/>
      <c r="AV174" s="276"/>
      <c r="AY174" s="236" t="s">
        <v>147</v>
      </c>
      <c r="AZ174" s="37">
        <v>1</v>
      </c>
      <c r="BA174" s="210" t="s">
        <v>212</v>
      </c>
      <c r="BB174" s="210"/>
      <c r="BC174" s="210"/>
      <c r="BD174" s="210"/>
      <c r="BE174" s="210"/>
      <c r="BF174" s="210"/>
      <c r="BG174" s="255"/>
    </row>
    <row r="175" spans="2:59" x14ac:dyDescent="0.2">
      <c r="J175" s="251">
        <v>2</v>
      </c>
      <c r="K175" s="205"/>
      <c r="L175" s="202" t="s">
        <v>211</v>
      </c>
      <c r="M175" s="202"/>
      <c r="N175" s="202"/>
      <c r="O175" s="202"/>
      <c r="P175" s="202"/>
      <c r="Q175" s="202"/>
      <c r="R175" s="242"/>
      <c r="T175" s="240"/>
      <c r="U175" s="34">
        <v>2</v>
      </c>
      <c r="V175" s="202" t="s">
        <v>91</v>
      </c>
      <c r="W175" s="202"/>
      <c r="X175" s="202"/>
      <c r="Y175" s="202"/>
      <c r="Z175" s="202"/>
      <c r="AA175" s="202"/>
      <c r="AB175" s="242"/>
      <c r="AD175" s="240"/>
      <c r="AE175" s="34">
        <v>2</v>
      </c>
      <c r="AF175" s="202" t="s">
        <v>91</v>
      </c>
      <c r="AG175" s="202"/>
      <c r="AH175" s="202"/>
      <c r="AI175" s="202"/>
      <c r="AJ175" s="202"/>
      <c r="AK175" s="202"/>
      <c r="AL175" s="242"/>
      <c r="AN175" s="237"/>
      <c r="AO175" s="34">
        <v>2</v>
      </c>
      <c r="AP175" s="230" t="s">
        <v>433</v>
      </c>
      <c r="AQ175" s="231"/>
      <c r="AR175" s="231"/>
      <c r="AS175" s="231"/>
      <c r="AT175" s="231"/>
      <c r="AU175" s="231"/>
      <c r="AV175" s="232"/>
      <c r="AY175" s="237"/>
      <c r="AZ175" s="98">
        <v>2</v>
      </c>
      <c r="BA175" s="202" t="s">
        <v>91</v>
      </c>
      <c r="BB175" s="202"/>
      <c r="BC175" s="202"/>
      <c r="BD175" s="202"/>
      <c r="BE175" s="202"/>
      <c r="BF175" s="202"/>
      <c r="BG175" s="242"/>
    </row>
    <row r="176" spans="2:59" x14ac:dyDescent="0.2">
      <c r="J176" s="251">
        <v>3</v>
      </c>
      <c r="K176" s="205"/>
      <c r="L176" s="202" t="s">
        <v>91</v>
      </c>
      <c r="M176" s="202"/>
      <c r="N176" s="202"/>
      <c r="O176" s="202"/>
      <c r="P176" s="202"/>
      <c r="Q176" s="202"/>
      <c r="R176" s="242"/>
      <c r="T176" s="252"/>
      <c r="U176" s="34" t="s">
        <v>148</v>
      </c>
      <c r="V176" s="202" t="s">
        <v>211</v>
      </c>
      <c r="W176" s="202"/>
      <c r="X176" s="202"/>
      <c r="Y176" s="202"/>
      <c r="Z176" s="202"/>
      <c r="AA176" s="202"/>
      <c r="AB176" s="242"/>
      <c r="AD176" s="240"/>
      <c r="AE176" s="34">
        <v>3</v>
      </c>
      <c r="AF176" s="202" t="s">
        <v>211</v>
      </c>
      <c r="AG176" s="202"/>
      <c r="AH176" s="202"/>
      <c r="AI176" s="202"/>
      <c r="AJ176" s="202"/>
      <c r="AK176" s="202"/>
      <c r="AL176" s="242"/>
      <c r="AN176" s="237"/>
      <c r="AO176" s="34">
        <v>3</v>
      </c>
      <c r="AP176" s="230" t="s">
        <v>434</v>
      </c>
      <c r="AQ176" s="231"/>
      <c r="AR176" s="231"/>
      <c r="AS176" s="231"/>
      <c r="AT176" s="231"/>
      <c r="AU176" s="231"/>
      <c r="AV176" s="232"/>
      <c r="AY176" s="237"/>
      <c r="AZ176" s="98">
        <v>3</v>
      </c>
      <c r="BA176" s="202" t="s">
        <v>211</v>
      </c>
      <c r="BB176" s="202"/>
      <c r="BC176" s="202"/>
      <c r="BD176" s="202"/>
      <c r="BE176" s="202"/>
      <c r="BF176" s="202"/>
      <c r="BG176" s="242"/>
    </row>
    <row r="177" spans="10:59" x14ac:dyDescent="0.2">
      <c r="J177" s="251">
        <v>4</v>
      </c>
      <c r="K177" s="205"/>
      <c r="L177" s="202" t="s">
        <v>92</v>
      </c>
      <c r="M177" s="202"/>
      <c r="N177" s="202"/>
      <c r="O177" s="202"/>
      <c r="P177" s="202"/>
      <c r="Q177" s="202"/>
      <c r="R177" s="242"/>
      <c r="T177" s="239">
        <v>2</v>
      </c>
      <c r="U177" s="34">
        <v>1</v>
      </c>
      <c r="V177" s="202" t="s">
        <v>213</v>
      </c>
      <c r="W177" s="202"/>
      <c r="X177" s="202"/>
      <c r="Y177" s="202"/>
      <c r="Z177" s="202"/>
      <c r="AA177" s="202"/>
      <c r="AB177" s="242"/>
      <c r="AD177" s="240"/>
      <c r="AE177" s="34">
        <v>4</v>
      </c>
      <c r="AF177" s="202" t="s">
        <v>213</v>
      </c>
      <c r="AG177" s="202"/>
      <c r="AH177" s="202"/>
      <c r="AI177" s="202"/>
      <c r="AJ177" s="202"/>
      <c r="AK177" s="202"/>
      <c r="AL177" s="242"/>
      <c r="AN177" s="237"/>
      <c r="AO177" s="34">
        <v>4</v>
      </c>
      <c r="AP177" s="230" t="s">
        <v>435</v>
      </c>
      <c r="AQ177" s="231"/>
      <c r="AR177" s="231"/>
      <c r="AS177" s="231"/>
      <c r="AT177" s="231"/>
      <c r="AU177" s="231"/>
      <c r="AV177" s="232"/>
      <c r="AY177" s="237"/>
      <c r="AZ177" s="98">
        <v>4</v>
      </c>
      <c r="BA177" s="202" t="s">
        <v>235</v>
      </c>
      <c r="BB177" s="202"/>
      <c r="BC177" s="202"/>
      <c r="BD177" s="202"/>
      <c r="BE177" s="202"/>
      <c r="BF177" s="202"/>
      <c r="BG177" s="242"/>
    </row>
    <row r="178" spans="10:59" x14ac:dyDescent="0.2">
      <c r="J178" s="251">
        <v>5</v>
      </c>
      <c r="K178" s="205"/>
      <c r="L178" s="202" t="s">
        <v>213</v>
      </c>
      <c r="M178" s="202"/>
      <c r="N178" s="202"/>
      <c r="O178" s="202"/>
      <c r="P178" s="202"/>
      <c r="Q178" s="202"/>
      <c r="R178" s="242"/>
      <c r="T178" s="240"/>
      <c r="U178" s="34">
        <v>2</v>
      </c>
      <c r="V178" s="202" t="s">
        <v>92</v>
      </c>
      <c r="W178" s="202"/>
      <c r="X178" s="202"/>
      <c r="Y178" s="202"/>
      <c r="Z178" s="202"/>
      <c r="AA178" s="202"/>
      <c r="AB178" s="242"/>
      <c r="AD178" s="240"/>
      <c r="AE178" s="34">
        <v>5</v>
      </c>
      <c r="AF178" s="202" t="s">
        <v>92</v>
      </c>
      <c r="AG178" s="202"/>
      <c r="AH178" s="202"/>
      <c r="AI178" s="202"/>
      <c r="AJ178" s="202"/>
      <c r="AK178" s="202"/>
      <c r="AL178" s="242"/>
      <c r="AN178" s="237"/>
      <c r="AO178" s="34">
        <v>5</v>
      </c>
      <c r="AP178" s="230" t="s">
        <v>436</v>
      </c>
      <c r="AQ178" s="231"/>
      <c r="AR178" s="231"/>
      <c r="AS178" s="231"/>
      <c r="AT178" s="231"/>
      <c r="AU178" s="231"/>
      <c r="AV178" s="232"/>
      <c r="AY178" s="237"/>
      <c r="AZ178" s="98">
        <v>5</v>
      </c>
      <c r="BA178" s="202" t="s">
        <v>236</v>
      </c>
      <c r="BB178" s="202"/>
      <c r="BC178" s="202"/>
      <c r="BD178" s="202"/>
      <c r="BE178" s="202"/>
      <c r="BF178" s="202"/>
      <c r="BG178" s="242"/>
    </row>
    <row r="179" spans="10:59" ht="13.5" thickBot="1" x14ac:dyDescent="0.25">
      <c r="J179" s="256">
        <v>6</v>
      </c>
      <c r="K179" s="257"/>
      <c r="L179" s="249" t="s">
        <v>93</v>
      </c>
      <c r="M179" s="249"/>
      <c r="N179" s="249"/>
      <c r="O179" s="249"/>
      <c r="P179" s="249"/>
      <c r="Q179" s="249"/>
      <c r="R179" s="250"/>
      <c r="T179" s="252"/>
      <c r="U179" s="34" t="s">
        <v>149</v>
      </c>
      <c r="V179" s="258"/>
      <c r="W179" s="259"/>
      <c r="X179" s="259"/>
      <c r="Y179" s="259"/>
      <c r="Z179" s="259"/>
      <c r="AA179" s="259"/>
      <c r="AB179" s="260"/>
      <c r="AD179" s="240"/>
      <c r="AE179" s="34">
        <v>6</v>
      </c>
      <c r="AF179" s="246"/>
      <c r="AG179" s="247"/>
      <c r="AH179" s="247"/>
      <c r="AI179" s="247"/>
      <c r="AJ179" s="247"/>
      <c r="AK179" s="247"/>
      <c r="AL179" s="248"/>
      <c r="AN179" s="237"/>
      <c r="AO179" s="34">
        <v>6</v>
      </c>
      <c r="AP179" s="230" t="s">
        <v>437</v>
      </c>
      <c r="AQ179" s="231"/>
      <c r="AR179" s="231"/>
      <c r="AS179" s="231"/>
      <c r="AT179" s="231"/>
      <c r="AU179" s="231"/>
      <c r="AV179" s="232"/>
      <c r="AY179" s="237"/>
      <c r="AZ179" s="98">
        <v>6</v>
      </c>
      <c r="BA179" s="230" t="s">
        <v>237</v>
      </c>
      <c r="BB179" s="231"/>
      <c r="BC179" s="231"/>
      <c r="BD179" s="231"/>
      <c r="BE179" s="231"/>
      <c r="BF179" s="231"/>
      <c r="BG179" s="232"/>
    </row>
    <row r="180" spans="10:59" x14ac:dyDescent="0.2">
      <c r="T180" s="239">
        <v>3</v>
      </c>
      <c r="U180" s="34">
        <v>1</v>
      </c>
      <c r="V180" s="202" t="s">
        <v>214</v>
      </c>
      <c r="W180" s="202"/>
      <c r="X180" s="202"/>
      <c r="Y180" s="202"/>
      <c r="Z180" s="202"/>
      <c r="AA180" s="202"/>
      <c r="AB180" s="242"/>
      <c r="AD180" s="240"/>
      <c r="AE180" s="34">
        <v>7</v>
      </c>
      <c r="AF180" s="246"/>
      <c r="AG180" s="247"/>
      <c r="AH180" s="247"/>
      <c r="AI180" s="247"/>
      <c r="AJ180" s="247"/>
      <c r="AK180" s="247"/>
      <c r="AL180" s="248"/>
      <c r="AN180" s="237"/>
      <c r="AO180" s="34">
        <v>7</v>
      </c>
      <c r="AP180" s="230" t="s">
        <v>438</v>
      </c>
      <c r="AQ180" s="231"/>
      <c r="AR180" s="231"/>
      <c r="AS180" s="231"/>
      <c r="AT180" s="231"/>
      <c r="AU180" s="231"/>
      <c r="AV180" s="232"/>
      <c r="AY180" s="237"/>
      <c r="AZ180" s="98">
        <v>7</v>
      </c>
      <c r="BA180" s="202" t="s">
        <v>319</v>
      </c>
      <c r="BB180" s="202"/>
      <c r="BC180" s="202"/>
      <c r="BD180" s="202"/>
      <c r="BE180" s="202"/>
      <c r="BF180" s="202"/>
      <c r="BG180" s="242"/>
    </row>
    <row r="181" spans="10:59" x14ac:dyDescent="0.2">
      <c r="T181" s="240"/>
      <c r="U181" s="34">
        <v>2</v>
      </c>
      <c r="V181" s="202" t="s">
        <v>319</v>
      </c>
      <c r="W181" s="202"/>
      <c r="X181" s="202"/>
      <c r="Y181" s="202"/>
      <c r="Z181" s="202"/>
      <c r="AA181" s="202"/>
      <c r="AB181" s="242"/>
      <c r="AD181" s="240"/>
      <c r="AE181" s="34">
        <v>8</v>
      </c>
      <c r="AF181" s="246"/>
      <c r="AG181" s="247"/>
      <c r="AH181" s="247"/>
      <c r="AI181" s="247"/>
      <c r="AJ181" s="247"/>
      <c r="AK181" s="247"/>
      <c r="AL181" s="248"/>
      <c r="AN181" s="237"/>
      <c r="AO181" s="34">
        <v>8</v>
      </c>
      <c r="AP181" s="230" t="s">
        <v>439</v>
      </c>
      <c r="AQ181" s="231"/>
      <c r="AR181" s="231"/>
      <c r="AS181" s="231"/>
      <c r="AT181" s="231"/>
      <c r="AU181" s="231"/>
      <c r="AV181" s="232"/>
      <c r="AY181" s="237"/>
      <c r="AZ181" s="98">
        <v>8</v>
      </c>
      <c r="BA181" s="202" t="s">
        <v>238</v>
      </c>
      <c r="BB181" s="202"/>
      <c r="BC181" s="202"/>
      <c r="BD181" s="202"/>
      <c r="BE181" s="202"/>
      <c r="BF181" s="202"/>
      <c r="BG181" s="242"/>
    </row>
    <row r="182" spans="10:59" ht="13.5" thickBot="1" x14ac:dyDescent="0.25">
      <c r="T182" s="241"/>
      <c r="U182" s="38" t="s">
        <v>149</v>
      </c>
      <c r="V182" s="243"/>
      <c r="W182" s="244"/>
      <c r="X182" s="244"/>
      <c r="Y182" s="244"/>
      <c r="Z182" s="244"/>
      <c r="AA182" s="244"/>
      <c r="AB182" s="245"/>
      <c r="AD182" s="240"/>
      <c r="AE182" s="34" t="s">
        <v>144</v>
      </c>
      <c r="AF182" s="246"/>
      <c r="AG182" s="247"/>
      <c r="AH182" s="247"/>
      <c r="AI182" s="247"/>
      <c r="AJ182" s="247"/>
      <c r="AK182" s="247"/>
      <c r="AL182" s="248"/>
      <c r="AN182" s="237"/>
      <c r="AO182" s="34">
        <v>9</v>
      </c>
      <c r="AP182" s="230" t="s">
        <v>440</v>
      </c>
      <c r="AQ182" s="231"/>
      <c r="AR182" s="231"/>
      <c r="AS182" s="231"/>
      <c r="AT182" s="231"/>
      <c r="AU182" s="231"/>
      <c r="AV182" s="232"/>
      <c r="AY182" s="237"/>
      <c r="AZ182" s="98">
        <v>9</v>
      </c>
      <c r="BA182" s="202" t="s">
        <v>239</v>
      </c>
      <c r="BB182" s="202"/>
      <c r="BC182" s="202"/>
      <c r="BD182" s="202"/>
      <c r="BE182" s="202"/>
      <c r="BF182" s="202"/>
      <c r="BG182" s="242"/>
    </row>
    <row r="183" spans="10:59" x14ac:dyDescent="0.2">
      <c r="AD183" s="252"/>
      <c r="AE183" s="2" t="s">
        <v>150</v>
      </c>
      <c r="AF183" s="246"/>
      <c r="AG183" s="247"/>
      <c r="AH183" s="247"/>
      <c r="AI183" s="247"/>
      <c r="AJ183" s="247"/>
      <c r="AK183" s="247"/>
      <c r="AL183" s="248"/>
      <c r="AN183" s="237"/>
      <c r="AO183" s="53">
        <v>10</v>
      </c>
      <c r="AP183" s="230" t="s">
        <v>441</v>
      </c>
      <c r="AQ183" s="231"/>
      <c r="AR183" s="231"/>
      <c r="AS183" s="231"/>
      <c r="AT183" s="231"/>
      <c r="AU183" s="231"/>
      <c r="AV183" s="232"/>
      <c r="AY183" s="237"/>
      <c r="AZ183" s="53">
        <v>10</v>
      </c>
      <c r="BA183" s="316" t="s">
        <v>240</v>
      </c>
      <c r="BB183" s="316"/>
      <c r="BC183" s="316"/>
      <c r="BD183" s="316"/>
      <c r="BE183" s="316"/>
      <c r="BF183" s="316"/>
      <c r="BG183" s="317"/>
    </row>
    <row r="184" spans="10:59" x14ac:dyDescent="0.2">
      <c r="AD184" s="239" t="s">
        <v>151</v>
      </c>
      <c r="AE184" s="34">
        <v>1</v>
      </c>
      <c r="AF184" s="202" t="s">
        <v>214</v>
      </c>
      <c r="AG184" s="202"/>
      <c r="AH184" s="202"/>
      <c r="AI184" s="202"/>
      <c r="AJ184" s="202"/>
      <c r="AK184" s="202"/>
      <c r="AL184" s="242"/>
      <c r="AN184" s="237"/>
      <c r="AO184" s="2" t="s">
        <v>11</v>
      </c>
      <c r="AP184" s="230" t="s">
        <v>442</v>
      </c>
      <c r="AQ184" s="231"/>
      <c r="AR184" s="231"/>
      <c r="AS184" s="231"/>
      <c r="AT184" s="231"/>
      <c r="AU184" s="231"/>
      <c r="AV184" s="232"/>
      <c r="AY184" s="237"/>
      <c r="AZ184" s="99" t="s">
        <v>11</v>
      </c>
      <c r="BA184" s="202" t="s">
        <v>210</v>
      </c>
      <c r="BB184" s="202"/>
      <c r="BC184" s="202"/>
      <c r="BD184" s="202"/>
      <c r="BE184" s="202"/>
      <c r="BF184" s="202"/>
      <c r="BG184" s="242"/>
    </row>
    <row r="185" spans="10:59" ht="13.5" thickBot="1" x14ac:dyDescent="0.25">
      <c r="AD185" s="240"/>
      <c r="AE185" s="34">
        <v>2</v>
      </c>
      <c r="AF185" s="202" t="s">
        <v>319</v>
      </c>
      <c r="AG185" s="202"/>
      <c r="AH185" s="202"/>
      <c r="AI185" s="202"/>
      <c r="AJ185" s="202"/>
      <c r="AK185" s="202"/>
      <c r="AL185" s="242"/>
      <c r="AN185" s="238"/>
      <c r="AO185" s="3" t="s">
        <v>12</v>
      </c>
      <c r="AP185" s="233" t="s">
        <v>443</v>
      </c>
      <c r="AQ185" s="234"/>
      <c r="AR185" s="234"/>
      <c r="AS185" s="234"/>
      <c r="AT185" s="234"/>
      <c r="AU185" s="234"/>
      <c r="AV185" s="235"/>
      <c r="AY185" s="238"/>
      <c r="AZ185" s="3" t="s">
        <v>12</v>
      </c>
      <c r="BA185" s="249" t="s">
        <v>216</v>
      </c>
      <c r="BB185" s="249"/>
      <c r="BC185" s="249"/>
      <c r="BD185" s="249"/>
      <c r="BE185" s="249"/>
      <c r="BF185" s="249"/>
      <c r="BG185" s="250"/>
    </row>
    <row r="186" spans="10:59" x14ac:dyDescent="0.2">
      <c r="AD186" s="240"/>
      <c r="AE186" s="34">
        <v>3</v>
      </c>
      <c r="AF186" s="202" t="s">
        <v>93</v>
      </c>
      <c r="AG186" s="202"/>
      <c r="AH186" s="202"/>
      <c r="AI186" s="202"/>
      <c r="AJ186" s="202"/>
      <c r="AK186" s="202"/>
      <c r="AL186" s="242"/>
    </row>
    <row r="187" spans="10:59" x14ac:dyDescent="0.2">
      <c r="AD187" s="240"/>
      <c r="AE187" s="34">
        <v>4</v>
      </c>
      <c r="AF187" s="202" t="s">
        <v>215</v>
      </c>
      <c r="AG187" s="202"/>
      <c r="AH187" s="202"/>
      <c r="AI187" s="202"/>
      <c r="AJ187" s="202"/>
      <c r="AK187" s="202"/>
      <c r="AL187" s="242"/>
    </row>
    <row r="188" spans="10:59" x14ac:dyDescent="0.2">
      <c r="AD188" s="240"/>
      <c r="AE188" s="34">
        <v>5</v>
      </c>
      <c r="AF188" s="246"/>
      <c r="AG188" s="247"/>
      <c r="AH188" s="247"/>
      <c r="AI188" s="247"/>
      <c r="AJ188" s="247"/>
      <c r="AK188" s="247"/>
      <c r="AL188" s="248"/>
    </row>
    <row r="189" spans="10:59" x14ac:dyDescent="0.2">
      <c r="AD189" s="240"/>
      <c r="AE189" s="34">
        <v>6</v>
      </c>
      <c r="AF189" s="246"/>
      <c r="AG189" s="247"/>
      <c r="AH189" s="247"/>
      <c r="AI189" s="247"/>
      <c r="AJ189" s="247"/>
      <c r="AK189" s="247"/>
      <c r="AL189" s="248"/>
    </row>
    <row r="190" spans="10:59" x14ac:dyDescent="0.2">
      <c r="AD190" s="240"/>
      <c r="AE190" s="34">
        <v>7</v>
      </c>
      <c r="AF190" s="246"/>
      <c r="AG190" s="247"/>
      <c r="AH190" s="247"/>
      <c r="AI190" s="247"/>
      <c r="AJ190" s="247"/>
      <c r="AK190" s="247"/>
      <c r="AL190" s="248"/>
    </row>
    <row r="191" spans="10:59" x14ac:dyDescent="0.2">
      <c r="AD191" s="240"/>
      <c r="AE191" s="34">
        <v>8</v>
      </c>
      <c r="AF191" s="246"/>
      <c r="AG191" s="247"/>
      <c r="AH191" s="247"/>
      <c r="AI191" s="247"/>
      <c r="AJ191" s="247"/>
      <c r="AK191" s="247"/>
      <c r="AL191" s="248"/>
    </row>
    <row r="192" spans="10:59" x14ac:dyDescent="0.2">
      <c r="AD192" s="240"/>
      <c r="AE192" s="34" t="s">
        <v>152</v>
      </c>
      <c r="AF192" s="202" t="s">
        <v>210</v>
      </c>
      <c r="AG192" s="202"/>
      <c r="AH192" s="202"/>
      <c r="AI192" s="202"/>
      <c r="AJ192" s="202"/>
      <c r="AK192" s="202"/>
      <c r="AL192" s="242"/>
    </row>
    <row r="193" spans="1:42" ht="13.5" thickBot="1" x14ac:dyDescent="0.25">
      <c r="AD193" s="241"/>
      <c r="AE193" s="3" t="s">
        <v>153</v>
      </c>
      <c r="AF193" s="249" t="s">
        <v>216</v>
      </c>
      <c r="AG193" s="249"/>
      <c r="AH193" s="249"/>
      <c r="AI193" s="249"/>
      <c r="AJ193" s="249"/>
      <c r="AK193" s="249"/>
      <c r="AL193" s="250"/>
    </row>
    <row r="194" spans="1:42" x14ac:dyDescent="0.2">
      <c r="AD194" s="24"/>
      <c r="AE194" s="39"/>
      <c r="AF194" s="25"/>
      <c r="AG194" s="25"/>
      <c r="AH194" s="25"/>
      <c r="AI194" s="25"/>
      <c r="AJ194" s="25"/>
      <c r="AK194" s="25"/>
      <c r="AL194" s="25"/>
    </row>
    <row r="195" spans="1:42" x14ac:dyDescent="0.2">
      <c r="AD195" s="24"/>
      <c r="AE195" s="39"/>
      <c r="AF195" s="25"/>
      <c r="AG195" s="25"/>
      <c r="AH195" s="25"/>
      <c r="AI195" s="25"/>
      <c r="AJ195" s="25"/>
      <c r="AK195" s="25"/>
      <c r="AL195" s="25"/>
    </row>
    <row r="196" spans="1:42" ht="19" x14ac:dyDescent="0.3">
      <c r="A196" s="40" t="s">
        <v>187</v>
      </c>
      <c r="B196" s="16"/>
    </row>
    <row r="197" spans="1:42" x14ac:dyDescent="0.2">
      <c r="B197" s="17" t="s">
        <v>194</v>
      </c>
      <c r="C197" s="60" t="s">
        <v>306</v>
      </c>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1"/>
      <c r="AE197" s="62"/>
      <c r="AF197" s="63"/>
      <c r="AG197" s="63"/>
      <c r="AH197" s="63"/>
      <c r="AI197" s="63"/>
      <c r="AJ197" s="63"/>
      <c r="AK197" s="63"/>
      <c r="AL197" s="31"/>
      <c r="AM197" s="30"/>
      <c r="AN197" s="30"/>
      <c r="AO197" s="30"/>
      <c r="AP197" s="30"/>
    </row>
    <row r="198" spans="1:42" x14ac:dyDescent="0.2">
      <c r="C198" s="90" t="s">
        <v>482</v>
      </c>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1"/>
      <c r="AE198" s="62"/>
      <c r="AF198" s="63"/>
      <c r="AG198" s="63"/>
      <c r="AH198" s="63"/>
      <c r="AI198" s="63"/>
      <c r="AJ198" s="63"/>
      <c r="AK198" s="63"/>
      <c r="AL198" s="31"/>
      <c r="AM198" s="30"/>
      <c r="AN198" s="30"/>
      <c r="AO198" s="30"/>
      <c r="AP198" s="30"/>
    </row>
    <row r="199" spans="1:42" x14ac:dyDescent="0.2">
      <c r="B199" s="17" t="s">
        <v>188</v>
      </c>
      <c r="C199" s="15" t="s">
        <v>191</v>
      </c>
      <c r="AD199" s="24"/>
      <c r="AE199" s="39"/>
      <c r="AF199" s="25"/>
      <c r="AG199" s="25"/>
      <c r="AH199" s="25"/>
      <c r="AI199" s="25"/>
      <c r="AJ199" s="25"/>
      <c r="AK199" s="25"/>
      <c r="AL199" s="25"/>
    </row>
    <row r="200" spans="1:42" ht="13.5" thickBot="1" x14ac:dyDescent="0.25">
      <c r="B200" s="17"/>
      <c r="AD200" s="24"/>
      <c r="AE200" s="39"/>
      <c r="AF200" s="25"/>
      <c r="AG200" s="25"/>
      <c r="AH200" s="25"/>
      <c r="AI200" s="25"/>
      <c r="AJ200" s="25"/>
      <c r="AK200" s="25"/>
      <c r="AL200" s="25"/>
    </row>
    <row r="201" spans="1:42" x14ac:dyDescent="0.2">
      <c r="B201" s="181" t="s">
        <v>186</v>
      </c>
      <c r="C201" s="182"/>
      <c r="D201" s="182"/>
      <c r="E201" s="182"/>
      <c r="F201" s="182"/>
      <c r="G201" s="182"/>
      <c r="H201" s="182"/>
      <c r="I201" s="183"/>
      <c r="T201" s="24"/>
      <c r="U201" s="39"/>
      <c r="V201" s="25"/>
      <c r="W201" s="25"/>
      <c r="X201" s="25"/>
      <c r="Y201" s="25"/>
      <c r="Z201" s="25"/>
      <c r="AA201" s="25"/>
      <c r="AB201" s="25"/>
    </row>
    <row r="202" spans="1:42" x14ac:dyDescent="0.2">
      <c r="B202" s="184" t="s">
        <v>189</v>
      </c>
      <c r="C202" s="185"/>
      <c r="D202" s="185"/>
      <c r="E202" s="186"/>
      <c r="F202" s="184" t="s">
        <v>186</v>
      </c>
      <c r="G202" s="185"/>
      <c r="H202" s="185"/>
      <c r="I202" s="186"/>
      <c r="T202" s="24"/>
      <c r="U202" s="39"/>
      <c r="V202" s="25"/>
      <c r="W202" s="25"/>
      <c r="X202" s="25"/>
      <c r="Y202" s="25"/>
      <c r="Z202" s="25"/>
      <c r="AA202" s="25"/>
      <c r="AB202" s="25"/>
    </row>
    <row r="203" spans="1:42" ht="13.5" thickBot="1" x14ac:dyDescent="0.25">
      <c r="B203" s="187" t="s">
        <v>185</v>
      </c>
      <c r="C203" s="188"/>
      <c r="D203" s="188"/>
      <c r="E203" s="189"/>
      <c r="F203" s="163" t="s">
        <v>70</v>
      </c>
      <c r="G203" s="170"/>
      <c r="H203" s="163" t="s">
        <v>195</v>
      </c>
      <c r="I203" s="164"/>
      <c r="T203" s="24"/>
      <c r="U203" s="39"/>
      <c r="V203" s="25"/>
      <c r="W203" s="25"/>
      <c r="X203" s="25"/>
      <c r="Y203" s="25"/>
      <c r="Z203" s="25"/>
      <c r="AA203" s="25"/>
      <c r="AB203" s="25"/>
    </row>
    <row r="204" spans="1:42" ht="13.5" thickTop="1" x14ac:dyDescent="0.2">
      <c r="B204" s="165">
        <v>2020</v>
      </c>
      <c r="C204" s="166"/>
      <c r="D204" s="166"/>
      <c r="E204" s="167"/>
      <c r="F204" s="168" t="s">
        <v>190</v>
      </c>
      <c r="G204" s="168"/>
      <c r="H204" s="168">
        <v>9</v>
      </c>
      <c r="I204" s="169"/>
      <c r="T204" s="24"/>
      <c r="U204" s="39"/>
      <c r="V204" s="25"/>
      <c r="W204" s="25"/>
      <c r="X204" s="25"/>
      <c r="Y204" s="25"/>
      <c r="Z204" s="25"/>
      <c r="AA204" s="25"/>
      <c r="AB204" s="25"/>
    </row>
    <row r="205" spans="1:42" x14ac:dyDescent="0.2">
      <c r="B205" s="206">
        <v>2019</v>
      </c>
      <c r="C205" s="207"/>
      <c r="D205" s="207"/>
      <c r="E205" s="208"/>
      <c r="F205" s="209" t="s">
        <v>190</v>
      </c>
      <c r="G205" s="209"/>
      <c r="H205" s="179">
        <v>5</v>
      </c>
      <c r="I205" s="180"/>
      <c r="K205" s="15" t="s">
        <v>307</v>
      </c>
      <c r="T205" s="24"/>
      <c r="U205" s="39"/>
      <c r="V205" s="25"/>
      <c r="W205" s="25"/>
      <c r="X205" s="25"/>
      <c r="Y205" s="25"/>
      <c r="Z205" s="25"/>
      <c r="AA205" s="25"/>
      <c r="AB205" s="25"/>
    </row>
    <row r="206" spans="1:42" ht="13.5" thickBot="1" x14ac:dyDescent="0.25">
      <c r="B206" s="157"/>
      <c r="C206" s="158"/>
      <c r="D206" s="158"/>
      <c r="E206" s="159"/>
      <c r="F206" s="160"/>
      <c r="G206" s="160"/>
      <c r="H206" s="161">
        <v>0</v>
      </c>
      <c r="I206" s="162"/>
      <c r="K206" s="15" t="s">
        <v>308</v>
      </c>
      <c r="T206" s="24"/>
      <c r="U206" s="39"/>
      <c r="V206" s="25"/>
      <c r="W206" s="25"/>
      <c r="X206" s="25"/>
      <c r="Y206" s="25"/>
      <c r="Z206" s="25"/>
      <c r="AA206" s="25"/>
      <c r="AB206" s="25"/>
    </row>
    <row r="207" spans="1:42" x14ac:dyDescent="0.2">
      <c r="R207" s="145"/>
      <c r="AD207" s="24"/>
      <c r="AE207" s="39"/>
      <c r="AF207" s="25"/>
      <c r="AG207" s="25"/>
      <c r="AH207" s="25"/>
      <c r="AI207" s="25"/>
      <c r="AJ207" s="25"/>
      <c r="AK207" s="25"/>
      <c r="AL207" s="25"/>
    </row>
    <row r="208" spans="1:42" ht="19" x14ac:dyDescent="0.3">
      <c r="A208" s="40" t="s">
        <v>272</v>
      </c>
      <c r="B208" s="88"/>
      <c r="C208" s="81"/>
      <c r="D208" s="81"/>
      <c r="E208" s="81"/>
      <c r="F208" s="81"/>
      <c r="G208" s="81"/>
      <c r="H208" s="81"/>
      <c r="I208" s="81"/>
      <c r="J208" s="81"/>
      <c r="K208" s="81"/>
      <c r="L208" s="81"/>
      <c r="M208" s="81"/>
      <c r="N208" s="81"/>
      <c r="O208" s="81"/>
      <c r="P208" s="81"/>
      <c r="Q208" s="81"/>
      <c r="R208" s="81"/>
      <c r="S208" s="81"/>
    </row>
    <row r="209" spans="2:49" x14ac:dyDescent="0.2">
      <c r="B209" s="17" t="s">
        <v>274</v>
      </c>
      <c r="C209" s="15" t="s">
        <v>483</v>
      </c>
      <c r="AD209" s="24"/>
      <c r="AE209" s="39"/>
      <c r="AF209" s="25"/>
      <c r="AG209" s="25"/>
      <c r="AH209" s="25"/>
      <c r="AI209" s="25"/>
      <c r="AJ209" s="25"/>
      <c r="AK209" s="25"/>
      <c r="AL209" s="25"/>
    </row>
    <row r="210" spans="2:49" x14ac:dyDescent="0.2">
      <c r="B210" s="17" t="s">
        <v>245</v>
      </c>
      <c r="C210" s="15" t="s">
        <v>246</v>
      </c>
      <c r="AD210" s="24"/>
      <c r="AE210" s="39"/>
      <c r="AF210" s="25"/>
      <c r="AG210" s="25"/>
      <c r="AH210" s="25"/>
      <c r="AI210" s="25"/>
      <c r="AJ210" s="25"/>
      <c r="AK210" s="25"/>
      <c r="AL210" s="25"/>
    </row>
    <row r="211" spans="2:49" s="145" customFormat="1" ht="16.5" customHeight="1" x14ac:dyDescent="0.2">
      <c r="B211" s="146" t="s">
        <v>245</v>
      </c>
      <c r="C211" s="151" t="s">
        <v>247</v>
      </c>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8"/>
      <c r="AE211" s="149"/>
      <c r="AF211" s="150"/>
      <c r="AG211" s="150"/>
      <c r="AH211" s="150"/>
      <c r="AI211" s="150"/>
      <c r="AJ211" s="150"/>
      <c r="AK211" s="150"/>
      <c r="AL211" s="150"/>
      <c r="AM211" s="147"/>
      <c r="AN211" s="147"/>
      <c r="AO211" s="147"/>
      <c r="AP211" s="147"/>
      <c r="AQ211" s="147"/>
      <c r="AR211" s="147"/>
      <c r="AS211" s="147"/>
      <c r="AT211" s="147"/>
      <c r="AU211" s="147"/>
      <c r="AV211" s="147"/>
      <c r="AW211" s="147"/>
    </row>
    <row r="212" spans="2:49" ht="14.25" customHeight="1" x14ac:dyDescent="0.2">
      <c r="B212" s="17" t="s">
        <v>245</v>
      </c>
      <c r="C212" s="15" t="s">
        <v>275</v>
      </c>
      <c r="F212" s="89"/>
      <c r="G212" s="89"/>
      <c r="H212" s="89"/>
      <c r="I212" s="89"/>
      <c r="J212" s="89"/>
      <c r="K212" s="89"/>
      <c r="L212" s="89"/>
      <c r="M212" s="89"/>
      <c r="N212" s="89"/>
      <c r="O212" s="89"/>
      <c r="P212" s="89"/>
      <c r="Q212" s="89"/>
      <c r="R212" s="89"/>
      <c r="S212" s="89"/>
      <c r="T212" s="89"/>
      <c r="U212" s="89"/>
      <c r="AD212" s="24"/>
      <c r="AE212" s="39"/>
      <c r="AF212" s="25"/>
      <c r="AG212" s="25"/>
      <c r="AH212" s="25"/>
      <c r="AI212" s="25"/>
      <c r="AJ212" s="25"/>
      <c r="AK212" s="25"/>
      <c r="AL212" s="25"/>
    </row>
    <row r="213" spans="2:49" ht="13.5" thickBot="1" x14ac:dyDescent="0.25">
      <c r="B213" s="17"/>
      <c r="F213" s="89"/>
      <c r="G213" s="89"/>
      <c r="H213" s="89"/>
      <c r="I213" s="89"/>
      <c r="J213" s="89"/>
      <c r="K213" s="89"/>
      <c r="L213" s="89"/>
      <c r="M213" s="89"/>
      <c r="N213" s="89"/>
      <c r="O213" s="89"/>
      <c r="P213" s="89"/>
      <c r="Q213" s="89"/>
      <c r="R213" s="89"/>
      <c r="S213" s="89"/>
      <c r="T213" s="89"/>
      <c r="U213" s="89"/>
      <c r="AD213" s="24"/>
      <c r="AE213" s="39"/>
      <c r="AF213" s="25"/>
      <c r="AG213" s="25"/>
      <c r="AH213" s="25"/>
      <c r="AI213" s="25"/>
      <c r="AJ213" s="25"/>
      <c r="AK213" s="25"/>
      <c r="AL213" s="25"/>
    </row>
    <row r="214" spans="2:49" x14ac:dyDescent="0.2">
      <c r="B214" s="279" t="s">
        <v>277</v>
      </c>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1"/>
    </row>
    <row r="215" spans="2:49" x14ac:dyDescent="0.2">
      <c r="B215" s="282" t="s">
        <v>242</v>
      </c>
      <c r="C215" s="283"/>
      <c r="D215" s="286" t="s">
        <v>249</v>
      </c>
      <c r="E215" s="286"/>
      <c r="F215" s="286"/>
      <c r="G215" s="286"/>
      <c r="H215" s="286"/>
      <c r="I215" s="283"/>
      <c r="J215" s="288" t="s">
        <v>226</v>
      </c>
      <c r="K215" s="289"/>
      <c r="L215" s="288" t="s">
        <v>244</v>
      </c>
      <c r="M215" s="292"/>
      <c r="N215" s="292"/>
      <c r="O215" s="292"/>
      <c r="P215" s="292"/>
      <c r="Q215" s="292"/>
      <c r="R215" s="292"/>
      <c r="S215" s="292"/>
      <c r="T215" s="292"/>
      <c r="U215" s="292"/>
      <c r="V215" s="292"/>
      <c r="W215" s="292"/>
      <c r="X215" s="292"/>
      <c r="Y215" s="292"/>
      <c r="Z215" s="292"/>
      <c r="AA215" s="289"/>
      <c r="AB215" s="292" t="s">
        <v>224</v>
      </c>
      <c r="AC215" s="292"/>
      <c r="AD215" s="292"/>
      <c r="AE215" s="292"/>
      <c r="AF215" s="294"/>
      <c r="AG215" s="25"/>
      <c r="AH215" s="25"/>
    </row>
    <row r="216" spans="2:49" ht="13.5" thickBot="1" x14ac:dyDescent="0.25">
      <c r="B216" s="284"/>
      <c r="C216" s="285"/>
      <c r="D216" s="287"/>
      <c r="E216" s="287"/>
      <c r="F216" s="287"/>
      <c r="G216" s="287"/>
      <c r="H216" s="287"/>
      <c r="I216" s="285"/>
      <c r="J216" s="290"/>
      <c r="K216" s="291"/>
      <c r="L216" s="290"/>
      <c r="M216" s="293"/>
      <c r="N216" s="293"/>
      <c r="O216" s="293"/>
      <c r="P216" s="293"/>
      <c r="Q216" s="293"/>
      <c r="R216" s="293"/>
      <c r="S216" s="293"/>
      <c r="T216" s="293"/>
      <c r="U216" s="293"/>
      <c r="V216" s="293"/>
      <c r="W216" s="293"/>
      <c r="X216" s="293"/>
      <c r="Y216" s="293"/>
      <c r="Z216" s="293"/>
      <c r="AA216" s="291"/>
      <c r="AB216" s="293"/>
      <c r="AC216" s="293"/>
      <c r="AD216" s="293"/>
      <c r="AE216" s="293"/>
      <c r="AF216" s="295"/>
      <c r="AG216" s="25"/>
      <c r="AH216" s="25"/>
    </row>
    <row r="217" spans="2:49" ht="13.5" thickTop="1" x14ac:dyDescent="0.2">
      <c r="B217" s="296" t="s">
        <v>254</v>
      </c>
      <c r="C217" s="297"/>
      <c r="D217" s="166">
        <v>13123</v>
      </c>
      <c r="E217" s="166"/>
      <c r="F217" s="166"/>
      <c r="G217" s="166"/>
      <c r="H217" s="166"/>
      <c r="I217" s="297"/>
      <c r="J217" s="298" t="s">
        <v>255</v>
      </c>
      <c r="K217" s="299"/>
      <c r="L217" s="298" t="s">
        <v>333</v>
      </c>
      <c r="M217" s="300"/>
      <c r="N217" s="300"/>
      <c r="O217" s="300"/>
      <c r="P217" s="300"/>
      <c r="Q217" s="300"/>
      <c r="R217" s="300"/>
      <c r="S217" s="300"/>
      <c r="T217" s="300"/>
      <c r="U217" s="300"/>
      <c r="V217" s="300"/>
      <c r="W217" s="300"/>
      <c r="X217" s="300"/>
      <c r="Y217" s="300"/>
      <c r="Z217" s="300"/>
      <c r="AA217" s="299"/>
      <c r="AB217" s="300" t="s">
        <v>332</v>
      </c>
      <c r="AC217" s="301"/>
      <c r="AD217" s="301"/>
      <c r="AE217" s="301"/>
      <c r="AF217" s="169"/>
      <c r="AG217" s="25"/>
      <c r="AH217" s="25"/>
    </row>
    <row r="218" spans="2:49" x14ac:dyDescent="0.2">
      <c r="B218" s="302"/>
      <c r="C218" s="303"/>
      <c r="D218" s="207"/>
      <c r="E218" s="207"/>
      <c r="F218" s="207"/>
      <c r="G218" s="207"/>
      <c r="H218" s="207"/>
      <c r="I218" s="303"/>
      <c r="J218" s="304"/>
      <c r="K218" s="305"/>
      <c r="L218" s="304"/>
      <c r="M218" s="306"/>
      <c r="N218" s="306"/>
      <c r="O218" s="306"/>
      <c r="P218" s="306"/>
      <c r="Q218" s="306"/>
      <c r="R218" s="306"/>
      <c r="S218" s="306"/>
      <c r="T218" s="306"/>
      <c r="U218" s="306"/>
      <c r="V218" s="306"/>
      <c r="W218" s="306"/>
      <c r="X218" s="306"/>
      <c r="Y218" s="306"/>
      <c r="Z218" s="306"/>
      <c r="AA218" s="305"/>
      <c r="AB218" s="306"/>
      <c r="AC218" s="307"/>
      <c r="AD218" s="307"/>
      <c r="AE218" s="307"/>
      <c r="AF218" s="308"/>
      <c r="AG218" s="25"/>
      <c r="AH218" s="25"/>
    </row>
    <row r="219" spans="2:49" x14ac:dyDescent="0.2">
      <c r="B219" s="302" t="s">
        <v>254</v>
      </c>
      <c r="C219" s="303"/>
      <c r="D219" s="207">
        <v>13456</v>
      </c>
      <c r="E219" s="207"/>
      <c r="F219" s="207"/>
      <c r="G219" s="207"/>
      <c r="H219" s="207"/>
      <c r="I219" s="303"/>
      <c r="J219" s="304" t="s">
        <v>255</v>
      </c>
      <c r="K219" s="305"/>
      <c r="L219" s="304" t="s">
        <v>327</v>
      </c>
      <c r="M219" s="306"/>
      <c r="N219" s="306"/>
      <c r="O219" s="306"/>
      <c r="P219" s="306"/>
      <c r="Q219" s="306"/>
      <c r="R219" s="306"/>
      <c r="S219" s="306"/>
      <c r="T219" s="306"/>
      <c r="U219" s="306"/>
      <c r="V219" s="306"/>
      <c r="W219" s="306"/>
      <c r="X219" s="306"/>
      <c r="Y219" s="306"/>
      <c r="Z219" s="306"/>
      <c r="AA219" s="305"/>
      <c r="AB219" s="306" t="s">
        <v>331</v>
      </c>
      <c r="AC219" s="307"/>
      <c r="AD219" s="307"/>
      <c r="AE219" s="307"/>
      <c r="AF219" s="308"/>
      <c r="AG219" s="25"/>
      <c r="AH219" s="25"/>
    </row>
    <row r="220" spans="2:49" ht="13.5" thickBot="1" x14ac:dyDescent="0.25">
      <c r="B220" s="309"/>
      <c r="C220" s="310"/>
      <c r="D220" s="158"/>
      <c r="E220" s="158"/>
      <c r="F220" s="158"/>
      <c r="G220" s="158"/>
      <c r="H220" s="158"/>
      <c r="I220" s="310"/>
      <c r="J220" s="311"/>
      <c r="K220" s="312"/>
      <c r="L220" s="311"/>
      <c r="M220" s="313"/>
      <c r="N220" s="313"/>
      <c r="O220" s="313"/>
      <c r="P220" s="313"/>
      <c r="Q220" s="313"/>
      <c r="R220" s="313"/>
      <c r="S220" s="313"/>
      <c r="T220" s="313"/>
      <c r="U220" s="313"/>
      <c r="V220" s="313"/>
      <c r="W220" s="313"/>
      <c r="X220" s="313"/>
      <c r="Y220" s="313"/>
      <c r="Z220" s="313"/>
      <c r="AA220" s="312"/>
      <c r="AB220" s="313"/>
      <c r="AC220" s="314"/>
      <c r="AD220" s="314"/>
      <c r="AE220" s="314"/>
      <c r="AF220" s="315"/>
      <c r="AG220" s="25"/>
      <c r="AH220" s="25"/>
    </row>
    <row r="221" spans="2:49" x14ac:dyDescent="0.2">
      <c r="B221" s="17"/>
      <c r="F221" s="89"/>
      <c r="G221" s="89"/>
      <c r="H221" s="89"/>
      <c r="I221" s="89"/>
      <c r="J221" s="89"/>
      <c r="K221" s="89"/>
      <c r="L221" s="89"/>
      <c r="M221" s="89"/>
      <c r="N221" s="89"/>
      <c r="O221" s="89"/>
      <c r="P221" s="89"/>
      <c r="Q221" s="89"/>
      <c r="R221" s="89"/>
      <c r="S221" s="89"/>
      <c r="T221" s="89"/>
      <c r="U221" s="89"/>
      <c r="AD221" s="24"/>
      <c r="AE221" s="39"/>
      <c r="AF221" s="25"/>
      <c r="AG221" s="25"/>
      <c r="AH221" s="25"/>
      <c r="AI221" s="25"/>
      <c r="AJ221" s="25"/>
      <c r="AK221" s="25"/>
      <c r="AL221" s="25"/>
    </row>
    <row r="222" spans="2:49" x14ac:dyDescent="0.2">
      <c r="B222" s="15" t="s">
        <v>248</v>
      </c>
      <c r="N222" s="24"/>
      <c r="O222" s="24"/>
      <c r="S222" s="24"/>
      <c r="T222" s="24"/>
      <c r="U222" s="24"/>
      <c r="V222" s="24"/>
      <c r="W222" s="24"/>
      <c r="X222" s="24"/>
    </row>
    <row r="223" spans="2:49" x14ac:dyDescent="0.2">
      <c r="B223" s="16" t="s">
        <v>250</v>
      </c>
      <c r="C223" s="21" t="s">
        <v>251</v>
      </c>
      <c r="D223" s="21"/>
      <c r="E223" s="21"/>
      <c r="F223" s="21"/>
      <c r="G223" s="24"/>
      <c r="H223" s="24"/>
      <c r="I223" s="24"/>
      <c r="J223" s="15" t="s">
        <v>252</v>
      </c>
      <c r="K223" s="24"/>
      <c r="L223" s="15" t="s">
        <v>253</v>
      </c>
      <c r="M223" s="24"/>
      <c r="N223" s="24"/>
      <c r="O223" s="24"/>
      <c r="S223" s="24"/>
    </row>
    <row r="224" spans="2:49" x14ac:dyDescent="0.2">
      <c r="B224" s="15" t="s">
        <v>276</v>
      </c>
      <c r="N224" s="24"/>
      <c r="O224" s="24"/>
      <c r="S224" s="24"/>
    </row>
    <row r="225" spans="2:38" x14ac:dyDescent="0.2">
      <c r="B225" s="16" t="s">
        <v>250</v>
      </c>
      <c r="C225" s="21" t="s">
        <v>256</v>
      </c>
      <c r="D225" s="21"/>
      <c r="E225" s="21"/>
      <c r="F225" s="21"/>
      <c r="G225" s="24"/>
      <c r="H225" s="24"/>
      <c r="I225" s="24"/>
      <c r="J225" s="15" t="s">
        <v>252</v>
      </c>
      <c r="K225" s="24"/>
      <c r="L225" s="15" t="s">
        <v>74</v>
      </c>
      <c r="M225" s="24"/>
      <c r="N225" s="24"/>
      <c r="O225" s="24"/>
      <c r="S225" s="24"/>
    </row>
    <row r="226" spans="2:38" x14ac:dyDescent="0.2">
      <c r="B226" s="16" t="s">
        <v>250</v>
      </c>
      <c r="C226" s="21" t="s">
        <v>257</v>
      </c>
      <c r="D226" s="21"/>
      <c r="E226" s="21"/>
      <c r="F226" s="21"/>
      <c r="G226" s="24"/>
      <c r="H226" s="24"/>
      <c r="I226" s="24"/>
      <c r="J226" s="15" t="s">
        <v>252</v>
      </c>
      <c r="K226" s="24"/>
      <c r="L226" s="80" t="s">
        <v>258</v>
      </c>
      <c r="M226" s="24"/>
      <c r="N226" s="24"/>
      <c r="O226" s="24"/>
      <c r="Q226" s="24"/>
      <c r="R226" s="25"/>
      <c r="S226" s="24"/>
    </row>
    <row r="227" spans="2:38" x14ac:dyDescent="0.2">
      <c r="B227" s="16" t="s">
        <v>250</v>
      </c>
      <c r="C227" s="21" t="s">
        <v>259</v>
      </c>
      <c r="D227" s="21"/>
      <c r="E227" s="21"/>
      <c r="F227" s="21"/>
      <c r="G227" s="24"/>
      <c r="H227" s="24"/>
      <c r="I227" s="24"/>
      <c r="J227" s="15" t="s">
        <v>252</v>
      </c>
      <c r="K227" s="24"/>
      <c r="L227" s="25" t="s">
        <v>280</v>
      </c>
      <c r="M227" s="24"/>
      <c r="N227" s="24"/>
      <c r="O227" s="24"/>
      <c r="Q227" s="24"/>
      <c r="R227" s="25"/>
      <c r="S227" s="24"/>
    </row>
    <row r="228" spans="2:38" x14ac:dyDescent="0.2">
      <c r="B228" s="16" t="s">
        <v>250</v>
      </c>
      <c r="C228" s="21" t="s">
        <v>260</v>
      </c>
      <c r="D228" s="21"/>
      <c r="E228" s="21"/>
      <c r="F228" s="21"/>
      <c r="G228" s="24"/>
      <c r="H228" s="24"/>
      <c r="I228" s="24"/>
      <c r="J228" s="15" t="s">
        <v>252</v>
      </c>
      <c r="K228" s="24"/>
      <c r="L228" s="80" t="s">
        <v>281</v>
      </c>
      <c r="M228" s="24"/>
      <c r="N228" s="24"/>
      <c r="O228" s="24"/>
      <c r="Q228" s="24"/>
      <c r="R228" s="25"/>
      <c r="S228" s="24"/>
    </row>
    <row r="229" spans="2:38" x14ac:dyDescent="0.2">
      <c r="B229" s="17"/>
      <c r="F229" s="89"/>
      <c r="G229" s="89"/>
      <c r="H229" s="89"/>
      <c r="I229" s="89"/>
      <c r="J229" s="89"/>
      <c r="K229" s="89"/>
      <c r="L229" s="89"/>
      <c r="M229" s="89"/>
      <c r="N229" s="89"/>
      <c r="O229" s="89"/>
      <c r="P229" s="89"/>
      <c r="Q229" s="89"/>
      <c r="R229" s="89"/>
      <c r="S229" s="89"/>
      <c r="T229" s="89"/>
      <c r="U229" s="89"/>
      <c r="AD229" s="24"/>
      <c r="AE229" s="39"/>
      <c r="AF229" s="25"/>
      <c r="AG229" s="25"/>
      <c r="AH229" s="25"/>
      <c r="AI229" s="25"/>
      <c r="AJ229" s="25"/>
      <c r="AK229" s="25"/>
      <c r="AL229" s="25"/>
    </row>
    <row r="230" spans="2:38" x14ac:dyDescent="0.2">
      <c r="B230" s="90" t="s">
        <v>261</v>
      </c>
      <c r="F230" s="89"/>
      <c r="G230" s="89"/>
      <c r="H230" s="89"/>
      <c r="I230" s="89"/>
      <c r="J230" s="89"/>
      <c r="K230" s="89"/>
      <c r="L230" s="89"/>
      <c r="M230" s="89"/>
      <c r="N230" s="89"/>
      <c r="O230" s="89"/>
      <c r="P230" s="89"/>
      <c r="Q230" s="89"/>
      <c r="R230" s="89"/>
      <c r="S230" s="89"/>
      <c r="T230" s="89"/>
      <c r="U230" s="89"/>
      <c r="AD230" s="24"/>
      <c r="AE230" s="39"/>
      <c r="AF230" s="25"/>
      <c r="AG230" s="25"/>
      <c r="AH230" s="25"/>
      <c r="AI230" s="25"/>
      <c r="AJ230" s="25"/>
      <c r="AK230" s="25"/>
      <c r="AL230" s="25"/>
    </row>
    <row r="231" spans="2:38" x14ac:dyDescent="0.2">
      <c r="B231" s="90" t="s">
        <v>262</v>
      </c>
      <c r="F231" s="89"/>
      <c r="G231" s="89"/>
      <c r="H231" s="89"/>
      <c r="I231" s="89"/>
      <c r="J231" s="89"/>
      <c r="K231" s="89"/>
      <c r="L231" s="89"/>
      <c r="M231" s="89"/>
      <c r="N231" s="89"/>
      <c r="O231" s="89"/>
      <c r="P231" s="89"/>
      <c r="Q231" s="89"/>
      <c r="R231" s="89"/>
      <c r="S231" s="89"/>
      <c r="T231" s="89"/>
      <c r="U231" s="89"/>
      <c r="AD231" s="24"/>
      <c r="AE231" s="39"/>
      <c r="AF231" s="25"/>
      <c r="AG231" s="25"/>
      <c r="AH231" s="25"/>
      <c r="AI231" s="25"/>
      <c r="AJ231" s="25"/>
      <c r="AK231" s="25"/>
      <c r="AL231" s="25"/>
    </row>
    <row r="232" spans="2:38" x14ac:dyDescent="0.2">
      <c r="C232" s="90" t="s">
        <v>263</v>
      </c>
      <c r="F232" s="89"/>
      <c r="G232" s="89"/>
      <c r="H232" s="89"/>
      <c r="I232" s="89"/>
      <c r="J232" s="89"/>
      <c r="K232" s="89"/>
      <c r="L232" s="89"/>
      <c r="M232" s="89"/>
      <c r="N232" s="89"/>
      <c r="O232" s="89"/>
      <c r="P232" s="89"/>
      <c r="Q232" s="89"/>
      <c r="R232" s="89"/>
      <c r="S232" s="89"/>
      <c r="T232" s="89"/>
      <c r="U232" s="89"/>
      <c r="AD232" s="24"/>
      <c r="AE232" s="39"/>
      <c r="AF232" s="25"/>
      <c r="AG232" s="25"/>
      <c r="AH232" s="25"/>
      <c r="AI232" s="25"/>
      <c r="AJ232" s="25"/>
      <c r="AK232" s="25"/>
      <c r="AL232" s="25"/>
    </row>
    <row r="233" spans="2:38" x14ac:dyDescent="0.2">
      <c r="D233" s="90" t="s">
        <v>264</v>
      </c>
      <c r="F233" s="89"/>
      <c r="G233" s="89"/>
      <c r="H233" s="89"/>
      <c r="I233" s="89"/>
      <c r="J233" s="89"/>
      <c r="K233" s="89"/>
      <c r="L233" s="89"/>
      <c r="M233" s="89"/>
      <c r="N233" s="89"/>
      <c r="O233" s="89"/>
      <c r="P233" s="89"/>
      <c r="Q233" s="89"/>
      <c r="R233" s="89"/>
      <c r="S233" s="89"/>
      <c r="T233" s="89"/>
      <c r="U233" s="89"/>
      <c r="AD233" s="24"/>
      <c r="AE233" s="39"/>
      <c r="AF233" s="25"/>
      <c r="AG233" s="25"/>
      <c r="AH233" s="25"/>
      <c r="AI233" s="25"/>
      <c r="AJ233" s="25"/>
      <c r="AK233" s="25"/>
      <c r="AL233" s="25"/>
    </row>
    <row r="234" spans="2:38" x14ac:dyDescent="0.2">
      <c r="D234" s="90" t="s">
        <v>265</v>
      </c>
      <c r="F234" s="89"/>
      <c r="G234" s="89"/>
      <c r="H234" s="89"/>
      <c r="I234" s="89"/>
      <c r="J234" s="89"/>
      <c r="K234" s="89"/>
      <c r="L234" s="89"/>
      <c r="M234" s="89"/>
      <c r="N234" s="89"/>
      <c r="O234" s="89"/>
      <c r="P234" s="89"/>
      <c r="Q234" s="89"/>
      <c r="R234" s="89"/>
      <c r="S234" s="89"/>
      <c r="T234" s="89"/>
      <c r="U234" s="89"/>
      <c r="AD234" s="24"/>
      <c r="AE234" s="39"/>
      <c r="AF234" s="25"/>
      <c r="AG234" s="25"/>
      <c r="AH234" s="25"/>
      <c r="AI234" s="25"/>
      <c r="AJ234" s="25"/>
      <c r="AK234" s="25"/>
      <c r="AL234" s="25"/>
    </row>
    <row r="235" spans="2:38" x14ac:dyDescent="0.2">
      <c r="D235" s="90" t="s">
        <v>266</v>
      </c>
      <c r="F235" s="89"/>
      <c r="G235" s="89"/>
      <c r="H235" s="89"/>
      <c r="I235" s="89"/>
      <c r="J235" s="89"/>
      <c r="K235" s="89"/>
      <c r="L235" s="89"/>
      <c r="M235" s="89"/>
      <c r="N235" s="89"/>
      <c r="O235" s="89"/>
      <c r="P235" s="89"/>
      <c r="Q235" s="89"/>
      <c r="R235" s="89"/>
      <c r="S235" s="89"/>
      <c r="T235" s="89"/>
      <c r="U235" s="89"/>
      <c r="AD235" s="24"/>
      <c r="AE235" s="39"/>
      <c r="AF235" s="25"/>
      <c r="AG235" s="25"/>
      <c r="AH235" s="25"/>
      <c r="AI235" s="25"/>
      <c r="AJ235" s="25"/>
      <c r="AK235" s="25"/>
      <c r="AL235" s="25"/>
    </row>
    <row r="236" spans="2:38" x14ac:dyDescent="0.2">
      <c r="C236" s="90" t="s">
        <v>267</v>
      </c>
      <c r="F236" s="89"/>
      <c r="G236" s="89"/>
      <c r="H236" s="89"/>
      <c r="I236" s="89"/>
      <c r="J236" s="89"/>
      <c r="K236" s="89"/>
      <c r="L236" s="89"/>
      <c r="M236" s="89"/>
      <c r="N236" s="89"/>
      <c r="O236" s="89"/>
      <c r="P236" s="89"/>
      <c r="Q236" s="89"/>
      <c r="R236" s="89"/>
      <c r="S236" s="89"/>
      <c r="T236" s="89"/>
      <c r="U236" s="89"/>
      <c r="AD236" s="24"/>
      <c r="AE236" s="39"/>
      <c r="AF236" s="25"/>
      <c r="AG236" s="25"/>
      <c r="AH236" s="25"/>
      <c r="AI236" s="25"/>
      <c r="AJ236" s="25"/>
      <c r="AK236" s="25"/>
      <c r="AL236" s="25"/>
    </row>
    <row r="237" spans="2:38" x14ac:dyDescent="0.2">
      <c r="D237" s="90" t="s">
        <v>268</v>
      </c>
      <c r="F237" s="89"/>
      <c r="G237" s="89"/>
      <c r="H237" s="89"/>
      <c r="I237" s="89"/>
      <c r="J237" s="89"/>
      <c r="K237" s="89"/>
      <c r="L237" s="89"/>
      <c r="M237" s="89"/>
      <c r="N237" s="89"/>
      <c r="O237" s="89"/>
      <c r="P237" s="89"/>
      <c r="Q237" s="89"/>
      <c r="R237" s="89"/>
      <c r="S237" s="89"/>
      <c r="T237" s="89"/>
      <c r="U237" s="89"/>
      <c r="AD237" s="24"/>
      <c r="AE237" s="39"/>
      <c r="AF237" s="25"/>
      <c r="AG237" s="25"/>
      <c r="AH237" s="25"/>
      <c r="AI237" s="25"/>
      <c r="AJ237" s="25"/>
      <c r="AK237" s="25"/>
      <c r="AL237" s="25"/>
    </row>
    <row r="238" spans="2:38" x14ac:dyDescent="0.2">
      <c r="D238" s="90" t="s">
        <v>269</v>
      </c>
      <c r="F238" s="89"/>
      <c r="G238" s="89"/>
      <c r="H238" s="89"/>
      <c r="I238" s="89"/>
      <c r="J238" s="89"/>
      <c r="K238" s="89"/>
      <c r="L238" s="89"/>
      <c r="M238" s="89"/>
      <c r="N238" s="89"/>
      <c r="O238" s="89"/>
      <c r="P238" s="89"/>
      <c r="Q238" s="89"/>
      <c r="R238" s="89"/>
      <c r="S238" s="89"/>
      <c r="T238" s="89"/>
      <c r="U238" s="89"/>
      <c r="AD238" s="24"/>
      <c r="AE238" s="39"/>
      <c r="AF238" s="25"/>
      <c r="AG238" s="25"/>
      <c r="AH238" s="25"/>
      <c r="AI238" s="25"/>
      <c r="AJ238" s="25"/>
      <c r="AK238" s="25"/>
      <c r="AL238" s="25"/>
    </row>
    <row r="239" spans="2:38" x14ac:dyDescent="0.2">
      <c r="C239" s="90" t="s">
        <v>270</v>
      </c>
      <c r="F239" s="89"/>
      <c r="G239" s="89"/>
      <c r="H239" s="89"/>
      <c r="I239" s="89"/>
      <c r="J239" s="89"/>
      <c r="K239" s="89"/>
      <c r="L239" s="89"/>
      <c r="M239" s="89"/>
      <c r="N239" s="89"/>
      <c r="O239" s="89"/>
      <c r="P239" s="89"/>
      <c r="Q239" s="89"/>
      <c r="R239" s="89"/>
      <c r="S239" s="89"/>
      <c r="T239" s="89"/>
      <c r="U239" s="89"/>
      <c r="AD239" s="24"/>
      <c r="AE239" s="39"/>
      <c r="AF239" s="25"/>
      <c r="AG239" s="25"/>
      <c r="AH239" s="25"/>
      <c r="AI239" s="25"/>
      <c r="AJ239" s="25"/>
      <c r="AK239" s="25"/>
      <c r="AL239" s="25"/>
    </row>
    <row r="240" spans="2:38" x14ac:dyDescent="0.2">
      <c r="D240" s="90" t="s">
        <v>271</v>
      </c>
      <c r="F240" s="89"/>
      <c r="G240" s="89"/>
      <c r="H240" s="89"/>
      <c r="I240" s="89"/>
      <c r="J240" s="89"/>
      <c r="K240" s="89"/>
      <c r="L240" s="89"/>
      <c r="M240" s="89"/>
      <c r="N240" s="89"/>
      <c r="O240" s="89"/>
      <c r="P240" s="89"/>
      <c r="Q240" s="89"/>
      <c r="R240" s="89"/>
      <c r="S240" s="89"/>
      <c r="T240" s="89"/>
      <c r="U240" s="89"/>
      <c r="AD240" s="24"/>
      <c r="AE240" s="39"/>
      <c r="AF240" s="25"/>
      <c r="AG240" s="25"/>
      <c r="AH240" s="25"/>
      <c r="AI240" s="25"/>
      <c r="AJ240" s="25"/>
      <c r="AK240" s="25"/>
      <c r="AL240" s="25"/>
    </row>
    <row r="242" spans="1:53" ht="19" x14ac:dyDescent="0.3">
      <c r="A242" s="40" t="s">
        <v>285</v>
      </c>
      <c r="B242" s="16"/>
    </row>
    <row r="243" spans="1:53" x14ac:dyDescent="0.2">
      <c r="B243" s="17" t="s">
        <v>283</v>
      </c>
      <c r="C243" s="15" t="s">
        <v>209</v>
      </c>
      <c r="AD243" s="97"/>
      <c r="AE243" s="39"/>
      <c r="AF243" s="25"/>
      <c r="AG243" s="25"/>
      <c r="AH243" s="25"/>
      <c r="AI243" s="25"/>
      <c r="AJ243" s="25"/>
      <c r="AK243" s="25"/>
      <c r="AL243" s="25"/>
    </row>
    <row r="244" spans="1:53" x14ac:dyDescent="0.2">
      <c r="B244" s="17" t="s">
        <v>283</v>
      </c>
      <c r="C244" s="15" t="s">
        <v>286</v>
      </c>
      <c r="AD244" s="97"/>
      <c r="AE244" s="39"/>
      <c r="AF244" s="25"/>
      <c r="AG244" s="25"/>
      <c r="AH244" s="25"/>
      <c r="AI244" s="25"/>
      <c r="AJ244" s="25"/>
      <c r="AK244" s="25"/>
      <c r="AL244" s="25"/>
    </row>
    <row r="245" spans="1:53" hidden="1" x14ac:dyDescent="0.2">
      <c r="A245" s="82"/>
      <c r="B245" s="83"/>
      <c r="C245" s="84" t="s">
        <v>162</v>
      </c>
      <c r="D245" s="84"/>
      <c r="E245" s="84"/>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5"/>
      <c r="AE245" s="86"/>
      <c r="AF245" s="87"/>
      <c r="AG245" s="87"/>
      <c r="AH245" s="87"/>
      <c r="AI245" s="87"/>
      <c r="AJ245" s="87"/>
      <c r="AK245" s="87"/>
      <c r="AL245" s="87"/>
      <c r="AM245" s="82"/>
      <c r="AN245" s="82"/>
      <c r="AO245" s="82"/>
      <c r="AP245" s="82"/>
      <c r="AQ245" s="82"/>
      <c r="AR245" s="82"/>
      <c r="AS245" s="82"/>
      <c r="AT245" s="82"/>
      <c r="AU245" s="82"/>
      <c r="AV245" s="82"/>
      <c r="AW245" s="82"/>
      <c r="AX245" s="82"/>
      <c r="AY245" s="82"/>
      <c r="AZ245" s="82"/>
      <c r="BA245" s="82"/>
    </row>
    <row r="246" spans="1:53" x14ac:dyDescent="0.2">
      <c r="B246" s="17" t="s">
        <v>337</v>
      </c>
      <c r="C246" s="15" t="s">
        <v>338</v>
      </c>
      <c r="AD246" s="97"/>
      <c r="AE246" s="39"/>
      <c r="AF246" s="25"/>
      <c r="AG246" s="25"/>
      <c r="AH246" s="25"/>
      <c r="AI246" s="25"/>
      <c r="AJ246" s="25"/>
      <c r="AK246" s="25"/>
      <c r="AL246" s="25"/>
    </row>
    <row r="247" spans="1:53" x14ac:dyDescent="0.2">
      <c r="B247" s="17" t="s">
        <v>337</v>
      </c>
      <c r="C247" s="15" t="s">
        <v>340</v>
      </c>
      <c r="AD247" s="115"/>
      <c r="AE247" s="39"/>
      <c r="AF247" s="25"/>
      <c r="AG247" s="25"/>
      <c r="AH247" s="25"/>
      <c r="AI247" s="25"/>
      <c r="AJ247" s="25"/>
      <c r="AK247" s="25"/>
      <c r="AL247" s="25"/>
    </row>
    <row r="248" spans="1:53" x14ac:dyDescent="0.2">
      <c r="B248" s="17" t="s">
        <v>283</v>
      </c>
      <c r="C248" s="15" t="s">
        <v>282</v>
      </c>
    </row>
    <row r="249" spans="1:53" x14ac:dyDescent="0.2">
      <c r="B249" s="152" t="s">
        <v>100</v>
      </c>
      <c r="C249" t="s">
        <v>472</v>
      </c>
    </row>
    <row r="251" spans="1:53" x14ac:dyDescent="0.2">
      <c r="AP251" s="15" t="s">
        <v>304</v>
      </c>
    </row>
  </sheetData>
  <sheetProtection sheet="1" objects="1" scenarios="1"/>
  <protectedRanges>
    <protectedRange sqref="H96:S96" name="範囲1"/>
    <protectedRange sqref="B217:AF220" name="範囲1_1_1"/>
    <protectedRange sqref="AH138:AP144" name="範囲3_1"/>
    <protectedRange sqref="AQ138:AR142" name="範囲3_1_1"/>
    <protectedRange sqref="T96:Y96" name="範囲1_1_1_1"/>
  </protectedRanges>
  <mergeCells count="452">
    <mergeCell ref="BC167:BD167"/>
    <mergeCell ref="BA168:BB168"/>
    <mergeCell ref="BC168:BD168"/>
    <mergeCell ref="BA169:BB169"/>
    <mergeCell ref="BC169:BD169"/>
    <mergeCell ref="BA170:BB170"/>
    <mergeCell ref="BC170:BD170"/>
    <mergeCell ref="AY173:BG173"/>
    <mergeCell ref="AY174:AY185"/>
    <mergeCell ref="BA174:BG174"/>
    <mergeCell ref="BA175:BG175"/>
    <mergeCell ref="BA176:BG176"/>
    <mergeCell ref="BA177:BG177"/>
    <mergeCell ref="BA178:BG178"/>
    <mergeCell ref="BA179:BG179"/>
    <mergeCell ref="BA180:BG180"/>
    <mergeCell ref="BA181:BG181"/>
    <mergeCell ref="BA182:BG182"/>
    <mergeCell ref="BA183:BG183"/>
    <mergeCell ref="BA184:BG184"/>
    <mergeCell ref="BA185:BG185"/>
    <mergeCell ref="BC162:BD162"/>
    <mergeCell ref="BA163:BB163"/>
    <mergeCell ref="BC163:BD163"/>
    <mergeCell ref="BA164:BB164"/>
    <mergeCell ref="BC164:BD164"/>
    <mergeCell ref="BA165:BB165"/>
    <mergeCell ref="BC165:BD165"/>
    <mergeCell ref="BA166:BB166"/>
    <mergeCell ref="BC166:BD166"/>
    <mergeCell ref="B219:C219"/>
    <mergeCell ref="D219:I219"/>
    <mergeCell ref="J219:K219"/>
    <mergeCell ref="L219:AA219"/>
    <mergeCell ref="AB219:AF219"/>
    <mergeCell ref="B220:C220"/>
    <mergeCell ref="D220:I220"/>
    <mergeCell ref="J220:K220"/>
    <mergeCell ref="L220:AA220"/>
    <mergeCell ref="AB220:AF220"/>
    <mergeCell ref="B217:C217"/>
    <mergeCell ref="D217:I217"/>
    <mergeCell ref="J217:K217"/>
    <mergeCell ref="L217:AA217"/>
    <mergeCell ref="AB217:AF217"/>
    <mergeCell ref="B218:C218"/>
    <mergeCell ref="D218:I218"/>
    <mergeCell ref="J218:K218"/>
    <mergeCell ref="L218:AA218"/>
    <mergeCell ref="AB218:AF218"/>
    <mergeCell ref="B214:AF214"/>
    <mergeCell ref="B215:C216"/>
    <mergeCell ref="D215:I216"/>
    <mergeCell ref="J215:K216"/>
    <mergeCell ref="L215:AA216"/>
    <mergeCell ref="AB215:AF216"/>
    <mergeCell ref="J173:R173"/>
    <mergeCell ref="M167:N167"/>
    <mergeCell ref="M166:N166"/>
    <mergeCell ref="T173:AB173"/>
    <mergeCell ref="X169:Y169"/>
    <mergeCell ref="AD174:AD183"/>
    <mergeCell ref="M169:N169"/>
    <mergeCell ref="X166:Y166"/>
    <mergeCell ref="V175:AB175"/>
    <mergeCell ref="AD173:AL173"/>
    <mergeCell ref="AF168:AG168"/>
    <mergeCell ref="AH167:AI167"/>
    <mergeCell ref="AF175:AL175"/>
    <mergeCell ref="AF166:AG166"/>
    <mergeCell ref="AF174:AL174"/>
    <mergeCell ref="AF177:AL177"/>
    <mergeCell ref="AF178:AL178"/>
    <mergeCell ref="AF179:AL179"/>
    <mergeCell ref="AF176:AL176"/>
    <mergeCell ref="AZ138:BA138"/>
    <mergeCell ref="AZ139:BA139"/>
    <mergeCell ref="AZ140:BA140"/>
    <mergeCell ref="AZ141:BA141"/>
    <mergeCell ref="BA162:BB162"/>
    <mergeCell ref="BA167:BB167"/>
    <mergeCell ref="B167:H167"/>
    <mergeCell ref="A1:BC1"/>
    <mergeCell ref="B156:H158"/>
    <mergeCell ref="B159:H159"/>
    <mergeCell ref="AX144:AY144"/>
    <mergeCell ref="AQ144:AR144"/>
    <mergeCell ref="R143:X143"/>
    <mergeCell ref="AX143:AY143"/>
    <mergeCell ref="V157:Y157"/>
    <mergeCell ref="AF157:AI157"/>
    <mergeCell ref="AR161:AS161"/>
    <mergeCell ref="AZ142:BA142"/>
    <mergeCell ref="AZ143:BA143"/>
    <mergeCell ref="AZ130:BA132"/>
    <mergeCell ref="AZ133:BA133"/>
    <mergeCell ref="AZ134:BA134"/>
    <mergeCell ref="AZ135:BA135"/>
    <mergeCell ref="AZ136:BA136"/>
    <mergeCell ref="AZ137:BA137"/>
    <mergeCell ref="AZ144:BA144"/>
    <mergeCell ref="H96:P96"/>
    <mergeCell ref="Q96:S96"/>
    <mergeCell ref="T96:Y96"/>
    <mergeCell ref="AF167:AG167"/>
    <mergeCell ref="T174:T176"/>
    <mergeCell ref="J176:K176"/>
    <mergeCell ref="L176:R176"/>
    <mergeCell ref="V176:AB176"/>
    <mergeCell ref="V174:AB174"/>
    <mergeCell ref="AN173:AV173"/>
    <mergeCell ref="AP174:AV174"/>
    <mergeCell ref="AP175:AV175"/>
    <mergeCell ref="AP176:AV176"/>
    <mergeCell ref="AR169:AS169"/>
    <mergeCell ref="AR168:AS168"/>
    <mergeCell ref="V167:W167"/>
    <mergeCell ref="AF169:AG169"/>
    <mergeCell ref="AH169:AI169"/>
    <mergeCell ref="AH168:AI168"/>
    <mergeCell ref="V168:W168"/>
    <mergeCell ref="X167:Y167"/>
    <mergeCell ref="J177:K177"/>
    <mergeCell ref="L177:R177"/>
    <mergeCell ref="T177:T179"/>
    <mergeCell ref="V177:AB177"/>
    <mergeCell ref="J178:K178"/>
    <mergeCell ref="J175:K175"/>
    <mergeCell ref="L175:R175"/>
    <mergeCell ref="J174:K174"/>
    <mergeCell ref="L174:R174"/>
    <mergeCell ref="L178:R178"/>
    <mergeCell ref="V178:AB178"/>
    <mergeCell ref="J179:K179"/>
    <mergeCell ref="L179:R179"/>
    <mergeCell ref="V179:AB179"/>
    <mergeCell ref="T180:T182"/>
    <mergeCell ref="V180:AB180"/>
    <mergeCell ref="V181:AB181"/>
    <mergeCell ref="V182:AB182"/>
    <mergeCell ref="AD184:AD193"/>
    <mergeCell ref="AF184:AL184"/>
    <mergeCell ref="AF185:AL185"/>
    <mergeCell ref="AF186:AL186"/>
    <mergeCell ref="AF187:AL187"/>
    <mergeCell ref="AF188:AL188"/>
    <mergeCell ref="AF189:AL189"/>
    <mergeCell ref="AF190:AL190"/>
    <mergeCell ref="AF191:AL191"/>
    <mergeCell ref="AF192:AL192"/>
    <mergeCell ref="AF193:AL193"/>
    <mergeCell ref="AF180:AL180"/>
    <mergeCell ref="AF181:AL181"/>
    <mergeCell ref="AF182:AL182"/>
    <mergeCell ref="AF183:AL183"/>
    <mergeCell ref="AP177:AV177"/>
    <mergeCell ref="AP178:AV178"/>
    <mergeCell ref="AP183:AV183"/>
    <mergeCell ref="AP180:AV180"/>
    <mergeCell ref="AP182:AV182"/>
    <mergeCell ref="AP184:AV184"/>
    <mergeCell ref="AP185:AV185"/>
    <mergeCell ref="AN174:AN185"/>
    <mergeCell ref="AP181:AV181"/>
    <mergeCell ref="AP179:AV179"/>
    <mergeCell ref="B3:AY3"/>
    <mergeCell ref="AH170:AI170"/>
    <mergeCell ref="AP170:AQ170"/>
    <mergeCell ref="AR170:AS170"/>
    <mergeCell ref="V170:W170"/>
    <mergeCell ref="B170:H170"/>
    <mergeCell ref="X170:Y170"/>
    <mergeCell ref="AF170:AG170"/>
    <mergeCell ref="X168:Y168"/>
    <mergeCell ref="AP169:AQ169"/>
    <mergeCell ref="B168:H168"/>
    <mergeCell ref="B169:H169"/>
    <mergeCell ref="M165:N165"/>
    <mergeCell ref="M170:N170"/>
    <mergeCell ref="M168:N168"/>
    <mergeCell ref="B164:H164"/>
    <mergeCell ref="B165:H165"/>
    <mergeCell ref="B163:H163"/>
    <mergeCell ref="B162:H162"/>
    <mergeCell ref="B166:H166"/>
    <mergeCell ref="V169:W169"/>
    <mergeCell ref="V164:W164"/>
    <mergeCell ref="M163:N163"/>
    <mergeCell ref="V166:W166"/>
    <mergeCell ref="AP168:AQ168"/>
    <mergeCell ref="AR167:AS167"/>
    <mergeCell ref="AP167:AQ167"/>
    <mergeCell ref="AP166:AQ166"/>
    <mergeCell ref="AP164:AQ164"/>
    <mergeCell ref="AF165:AG165"/>
    <mergeCell ref="AR165:AS165"/>
    <mergeCell ref="AH166:AI166"/>
    <mergeCell ref="AP165:AQ165"/>
    <mergeCell ref="AH165:AI165"/>
    <mergeCell ref="AR166:AS166"/>
    <mergeCell ref="AR163:AS163"/>
    <mergeCell ref="AR158:AS158"/>
    <mergeCell ref="AP157:AS157"/>
    <mergeCell ref="AP159:AQ159"/>
    <mergeCell ref="AR162:AS162"/>
    <mergeCell ref="AF162:AG162"/>
    <mergeCell ref="AF164:AG164"/>
    <mergeCell ref="AR164:AS164"/>
    <mergeCell ref="AH164:AI164"/>
    <mergeCell ref="AP162:AQ162"/>
    <mergeCell ref="AH162:AI162"/>
    <mergeCell ref="AP163:AQ163"/>
    <mergeCell ref="AH163:AI163"/>
    <mergeCell ref="AH158:AI158"/>
    <mergeCell ref="AP160:AQ160"/>
    <mergeCell ref="AF161:AG161"/>
    <mergeCell ref="AH161:AI161"/>
    <mergeCell ref="AH159:AI159"/>
    <mergeCell ref="AR160:AS160"/>
    <mergeCell ref="AP161:AQ161"/>
    <mergeCell ref="M164:N164"/>
    <mergeCell ref="AH160:AI160"/>
    <mergeCell ref="M142:Q142"/>
    <mergeCell ref="AH141:AP141"/>
    <mergeCell ref="M157:N157"/>
    <mergeCell ref="X164:Y164"/>
    <mergeCell ref="M162:N162"/>
    <mergeCell ref="V165:W165"/>
    <mergeCell ref="X165:Y165"/>
    <mergeCell ref="X162:Y162"/>
    <mergeCell ref="X159:Y159"/>
    <mergeCell ref="AF159:AG159"/>
    <mergeCell ref="V162:W162"/>
    <mergeCell ref="AF158:AG158"/>
    <mergeCell ref="V163:W163"/>
    <mergeCell ref="AF160:AG160"/>
    <mergeCell ref="X158:Y158"/>
    <mergeCell ref="V160:W160"/>
    <mergeCell ref="M161:N161"/>
    <mergeCell ref="M159:N159"/>
    <mergeCell ref="V158:W158"/>
    <mergeCell ref="M158:N158"/>
    <mergeCell ref="AP158:AQ158"/>
    <mergeCell ref="V161:W161"/>
    <mergeCell ref="BA161:BB161"/>
    <mergeCell ref="BC161:BD161"/>
    <mergeCell ref="E144:H144"/>
    <mergeCell ref="I144:L144"/>
    <mergeCell ref="Y142:AG142"/>
    <mergeCell ref="E143:H143"/>
    <mergeCell ref="I143:L143"/>
    <mergeCell ref="AH144:AP144"/>
    <mergeCell ref="AV143:AW143"/>
    <mergeCell ref="AH143:AP143"/>
    <mergeCell ref="AV144:AW144"/>
    <mergeCell ref="M143:Q143"/>
    <mergeCell ref="AS144:AU144"/>
    <mergeCell ref="R142:X142"/>
    <mergeCell ref="AX142:AY142"/>
    <mergeCell ref="AH142:AP142"/>
    <mergeCell ref="AV142:AW142"/>
    <mergeCell ref="BA157:BD157"/>
    <mergeCell ref="BA158:BB158"/>
    <mergeCell ref="BC158:BD158"/>
    <mergeCell ref="BA159:BB159"/>
    <mergeCell ref="BC159:BD159"/>
    <mergeCell ref="BA160:BB160"/>
    <mergeCell ref="BC160:BD160"/>
    <mergeCell ref="R144:X144"/>
    <mergeCell ref="V159:W159"/>
    <mergeCell ref="X160:Y160"/>
    <mergeCell ref="AS143:AU143"/>
    <mergeCell ref="AQ142:AR142"/>
    <mergeCell ref="AQ143:AR143"/>
    <mergeCell ref="AS142:AU142"/>
    <mergeCell ref="Y143:AG143"/>
    <mergeCell ref="AR159:AS159"/>
    <mergeCell ref="Y144:AG144"/>
    <mergeCell ref="AS139:AU139"/>
    <mergeCell ref="AS138:AU138"/>
    <mergeCell ref="AX136:AY136"/>
    <mergeCell ref="AQ136:AR136"/>
    <mergeCell ref="AQ135:AR135"/>
    <mergeCell ref="AS135:AU135"/>
    <mergeCell ref="AV135:AW135"/>
    <mergeCell ref="AV136:AW136"/>
    <mergeCell ref="AQ137:AR137"/>
    <mergeCell ref="AV137:AW137"/>
    <mergeCell ref="AX141:AY141"/>
    <mergeCell ref="AV141:AW141"/>
    <mergeCell ref="AX138:AY138"/>
    <mergeCell ref="AV138:AW138"/>
    <mergeCell ref="AV139:AW139"/>
    <mergeCell ref="AX139:AY139"/>
    <mergeCell ref="AX140:AY140"/>
    <mergeCell ref="AS140:AU140"/>
    <mergeCell ref="AH135:AP135"/>
    <mergeCell ref="AH136:AP136"/>
    <mergeCell ref="AQ141:AR141"/>
    <mergeCell ref="AS141:AU141"/>
    <mergeCell ref="AS137:AU137"/>
    <mergeCell ref="AX137:AY137"/>
    <mergeCell ref="AS136:AU136"/>
    <mergeCell ref="AX135:AY135"/>
    <mergeCell ref="AH139:AP139"/>
    <mergeCell ref="AH140:AP140"/>
    <mergeCell ref="AH137:AP137"/>
    <mergeCell ref="AH138:AP138"/>
    <mergeCell ref="AQ140:AR140"/>
    <mergeCell ref="AV140:AW140"/>
    <mergeCell ref="AQ138:AR138"/>
    <mergeCell ref="AQ139:AR139"/>
    <mergeCell ref="AH134:AP134"/>
    <mergeCell ref="R130:X132"/>
    <mergeCell ref="C134:D134"/>
    <mergeCell ref="E134:H134"/>
    <mergeCell ref="I134:L134"/>
    <mergeCell ref="AX134:AY134"/>
    <mergeCell ref="M130:Q132"/>
    <mergeCell ref="C130:D132"/>
    <mergeCell ref="AQ134:AR134"/>
    <mergeCell ref="AQ130:AR132"/>
    <mergeCell ref="AX133:AY133"/>
    <mergeCell ref="AV133:AW133"/>
    <mergeCell ref="AQ133:AR133"/>
    <mergeCell ref="AS133:AU133"/>
    <mergeCell ref="M134:Q134"/>
    <mergeCell ref="AH133:AP133"/>
    <mergeCell ref="AV134:AW134"/>
    <mergeCell ref="AS134:AU134"/>
    <mergeCell ref="R134:X134"/>
    <mergeCell ref="Y134:AG134"/>
    <mergeCell ref="AS130:AY130"/>
    <mergeCell ref="AS131:AU132"/>
    <mergeCell ref="AV131:AW132"/>
    <mergeCell ref="AX131:AY132"/>
    <mergeCell ref="C84:G84"/>
    <mergeCell ref="C85:G85"/>
    <mergeCell ref="C86:G86"/>
    <mergeCell ref="H84:AH84"/>
    <mergeCell ref="H85:AH85"/>
    <mergeCell ref="H86:AH86"/>
    <mergeCell ref="C93:G93"/>
    <mergeCell ref="H93:Y93"/>
    <mergeCell ref="E133:H133"/>
    <mergeCell ref="C105:G105"/>
    <mergeCell ref="H105:Y105"/>
    <mergeCell ref="H103:Y103"/>
    <mergeCell ref="C104:G104"/>
    <mergeCell ref="H104:Y104"/>
    <mergeCell ref="I130:L132"/>
    <mergeCell ref="C98:G98"/>
    <mergeCell ref="H99:Y99"/>
    <mergeCell ref="AH130:AP132"/>
    <mergeCell ref="C94:G94"/>
    <mergeCell ref="H94:Y94"/>
    <mergeCell ref="C95:G95"/>
    <mergeCell ref="H95:Y95"/>
    <mergeCell ref="C96:G96"/>
    <mergeCell ref="C97:G97"/>
    <mergeCell ref="H97:Y97"/>
    <mergeCell ref="H98:Y98"/>
    <mergeCell ref="C101:G101"/>
    <mergeCell ref="H101:Y101"/>
    <mergeCell ref="R137:X137"/>
    <mergeCell ref="Y137:AG137"/>
    <mergeCell ref="Y135:AG135"/>
    <mergeCell ref="R136:X136"/>
    <mergeCell ref="Y136:AG136"/>
    <mergeCell ref="R135:X135"/>
    <mergeCell ref="C135:D135"/>
    <mergeCell ref="E135:H135"/>
    <mergeCell ref="I135:L135"/>
    <mergeCell ref="M135:Q135"/>
    <mergeCell ref="C136:D136"/>
    <mergeCell ref="E136:H136"/>
    <mergeCell ref="C137:D137"/>
    <mergeCell ref="E137:H137"/>
    <mergeCell ref="I137:L137"/>
    <mergeCell ref="M137:Q137"/>
    <mergeCell ref="B205:E205"/>
    <mergeCell ref="F205:G205"/>
    <mergeCell ref="H102:Y102"/>
    <mergeCell ref="C103:G103"/>
    <mergeCell ref="C102:G102"/>
    <mergeCell ref="I133:L133"/>
    <mergeCell ref="M133:Q133"/>
    <mergeCell ref="R133:X133"/>
    <mergeCell ref="Y133:AG133"/>
    <mergeCell ref="C108:G108"/>
    <mergeCell ref="H108:Y108"/>
    <mergeCell ref="E139:H139"/>
    <mergeCell ref="C139:D139"/>
    <mergeCell ref="C138:D138"/>
    <mergeCell ref="E138:H138"/>
    <mergeCell ref="I138:L138"/>
    <mergeCell ref="I136:L136"/>
    <mergeCell ref="M136:Q136"/>
    <mergeCell ref="Y141:AG141"/>
    <mergeCell ref="Y140:AG140"/>
    <mergeCell ref="Y139:AG139"/>
    <mergeCell ref="M139:Q139"/>
    <mergeCell ref="R139:X139"/>
    <mergeCell ref="F202:I202"/>
    <mergeCell ref="B203:E203"/>
    <mergeCell ref="C99:G99"/>
    <mergeCell ref="C100:G100"/>
    <mergeCell ref="H100:Y100"/>
    <mergeCell ref="H107:Y107"/>
    <mergeCell ref="C107:G107"/>
    <mergeCell ref="Y130:AG132"/>
    <mergeCell ref="E130:H132"/>
    <mergeCell ref="C133:D133"/>
    <mergeCell ref="I139:L139"/>
    <mergeCell ref="M138:Q138"/>
    <mergeCell ref="R138:X138"/>
    <mergeCell ref="I140:L140"/>
    <mergeCell ref="E141:H141"/>
    <mergeCell ref="I141:L141"/>
    <mergeCell ref="E142:H142"/>
    <mergeCell ref="M140:Q140"/>
    <mergeCell ref="I142:L142"/>
    <mergeCell ref="M141:Q141"/>
    <mergeCell ref="R141:X141"/>
    <mergeCell ref="R140:X140"/>
    <mergeCell ref="J155:BG155"/>
    <mergeCell ref="X161:Y161"/>
    <mergeCell ref="E140:H140"/>
    <mergeCell ref="A2:AZ2"/>
    <mergeCell ref="B206:E206"/>
    <mergeCell ref="F206:G206"/>
    <mergeCell ref="H206:I206"/>
    <mergeCell ref="H203:I203"/>
    <mergeCell ref="B204:E204"/>
    <mergeCell ref="F204:G204"/>
    <mergeCell ref="H204:I204"/>
    <mergeCell ref="F203:G203"/>
    <mergeCell ref="Y138:AG138"/>
    <mergeCell ref="C143:D143"/>
    <mergeCell ref="C141:D141"/>
    <mergeCell ref="C142:D142"/>
    <mergeCell ref="B160:H160"/>
    <mergeCell ref="B161:H161"/>
    <mergeCell ref="M160:N160"/>
    <mergeCell ref="C144:D144"/>
    <mergeCell ref="C140:D140"/>
    <mergeCell ref="M144:Q144"/>
    <mergeCell ref="X163:Y163"/>
    <mergeCell ref="AF163:AG163"/>
    <mergeCell ref="H205:I205"/>
    <mergeCell ref="B201:I201"/>
    <mergeCell ref="B202:E202"/>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7" max="54" man="1"/>
    <brk id="146"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100"/>
  <sheetViews>
    <sheetView showGridLines="0" zoomScale="86" zoomScaleNormal="86" zoomScaleSheetLayoutView="80" workbookViewId="0"/>
  </sheetViews>
  <sheetFormatPr defaultColWidth="13" defaultRowHeight="13" x14ac:dyDescent="0.2"/>
  <cols>
    <col min="1" max="51" width="2.36328125" customWidth="1"/>
    <col min="52" max="52" width="2.08984375" customWidth="1"/>
    <col min="53" max="102" width="2.36328125" customWidth="1"/>
  </cols>
  <sheetData>
    <row r="1" spans="1:93" ht="19.5" thickBot="1" x14ac:dyDescent="0.35">
      <c r="A1" s="6" t="s">
        <v>347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J1" s="55"/>
      <c r="BK1" s="55"/>
      <c r="BL1" s="55"/>
      <c r="BM1" s="55"/>
      <c r="BN1" s="55"/>
      <c r="BO1" s="55"/>
      <c r="BP1" s="55"/>
      <c r="BQ1" s="55"/>
      <c r="BR1" s="55"/>
      <c r="BS1" s="55"/>
      <c r="BT1" s="55"/>
      <c r="BU1" s="55"/>
      <c r="BV1" s="55"/>
      <c r="BW1" s="55"/>
      <c r="BX1" s="55"/>
      <c r="BY1" s="55"/>
      <c r="BZ1" s="55"/>
      <c r="CA1" s="55"/>
      <c r="CB1" s="55"/>
      <c r="CC1" s="44"/>
      <c r="CD1" s="7"/>
      <c r="CE1" s="7"/>
      <c r="CF1" s="7"/>
      <c r="CG1" s="7"/>
      <c r="CH1" s="7"/>
      <c r="CI1" s="7"/>
      <c r="CJ1" s="7"/>
      <c r="CK1" s="7"/>
    </row>
    <row r="2" spans="1:93" ht="24" customHeight="1" x14ac:dyDescent="0.2">
      <c r="A2" s="7"/>
      <c r="B2" s="7"/>
      <c r="C2" s="7"/>
      <c r="D2" s="7"/>
      <c r="E2" s="7"/>
      <c r="F2" s="7"/>
      <c r="G2" s="7"/>
      <c r="H2" s="7"/>
      <c r="I2" s="7"/>
      <c r="J2" s="7"/>
      <c r="K2" s="7"/>
      <c r="L2" s="7"/>
      <c r="M2" s="7"/>
      <c r="N2" s="7"/>
      <c r="O2" s="7"/>
      <c r="P2" s="7"/>
      <c r="Q2" s="7"/>
      <c r="R2" s="7"/>
      <c r="S2" s="7"/>
      <c r="T2" s="7"/>
      <c r="U2" s="7"/>
      <c r="V2" s="7"/>
      <c r="W2" s="7"/>
      <c r="X2" s="7"/>
      <c r="Y2" s="7"/>
      <c r="Z2" s="7"/>
      <c r="AA2" s="478" t="s">
        <v>348</v>
      </c>
      <c r="AB2" s="479"/>
      <c r="AC2" s="479"/>
      <c r="AD2" s="479"/>
      <c r="AE2" s="479"/>
      <c r="AF2" s="479"/>
      <c r="AG2" s="479"/>
      <c r="AH2" s="480"/>
      <c r="AI2" s="7"/>
      <c r="AJ2" s="117"/>
      <c r="AK2" s="117"/>
      <c r="AL2" s="117"/>
      <c r="AM2" s="117"/>
      <c r="AN2" s="117"/>
      <c r="AO2" s="117"/>
      <c r="AP2" s="117"/>
      <c r="AQ2" s="117"/>
      <c r="AR2" s="117"/>
      <c r="AS2" s="117"/>
      <c r="AT2" s="117"/>
      <c r="AU2" s="117"/>
      <c r="AV2" s="117"/>
      <c r="AW2" s="117"/>
      <c r="AX2" s="117"/>
      <c r="AY2" s="117"/>
      <c r="BA2" s="118" t="s">
        <v>6</v>
      </c>
      <c r="BB2" s="118"/>
      <c r="BC2" s="118"/>
      <c r="BG2" s="110"/>
      <c r="BH2" s="110"/>
      <c r="BJ2" s="55"/>
      <c r="BK2" s="55"/>
      <c r="BL2" s="55"/>
      <c r="BM2" s="55"/>
      <c r="BN2" s="55"/>
      <c r="BO2" s="55"/>
      <c r="BP2" s="55"/>
      <c r="BQ2" s="55"/>
      <c r="BR2" s="55"/>
      <c r="BS2" s="55"/>
      <c r="BT2" s="55"/>
      <c r="BU2" s="55"/>
      <c r="BV2" s="55"/>
      <c r="BW2" s="55"/>
      <c r="BX2" s="55"/>
      <c r="BY2" s="55"/>
      <c r="BZ2" s="55"/>
      <c r="CA2" s="55"/>
      <c r="CB2" s="55"/>
      <c r="CC2" s="44"/>
      <c r="CD2" s="7"/>
      <c r="CE2" s="7"/>
      <c r="CF2" s="7"/>
      <c r="CG2" s="7"/>
      <c r="CH2" s="7"/>
      <c r="CI2" s="7"/>
      <c r="CJ2" s="7"/>
      <c r="CK2" s="7"/>
    </row>
    <row r="3" spans="1:93" ht="27.75" customHeight="1" x14ac:dyDescent="0.2">
      <c r="A3" s="464" t="s">
        <v>15</v>
      </c>
      <c r="B3" s="464"/>
      <c r="C3" s="464"/>
      <c r="D3" s="464"/>
      <c r="E3" s="464"/>
      <c r="F3" s="487" t="s">
        <v>477</v>
      </c>
      <c r="G3" s="488"/>
      <c r="H3" s="488"/>
      <c r="I3" s="488"/>
      <c r="J3" s="488"/>
      <c r="K3" s="488"/>
      <c r="L3" s="488"/>
      <c r="M3" s="488"/>
      <c r="N3" s="488"/>
      <c r="O3" s="488"/>
      <c r="P3" s="488"/>
      <c r="Q3" s="488"/>
      <c r="R3" s="488"/>
      <c r="S3" s="488"/>
      <c r="T3" s="488"/>
      <c r="U3" s="488"/>
      <c r="V3" s="488"/>
      <c r="W3" s="489"/>
      <c r="X3" s="7"/>
      <c r="Y3" s="7"/>
      <c r="Z3" s="7"/>
      <c r="AA3" s="481"/>
      <c r="AB3" s="482"/>
      <c r="AC3" s="482"/>
      <c r="AD3" s="482"/>
      <c r="AE3" s="482"/>
      <c r="AF3" s="482"/>
      <c r="AG3" s="482"/>
      <c r="AH3" s="483"/>
      <c r="AI3" s="7"/>
      <c r="AJ3" s="117"/>
      <c r="AK3" s="117"/>
      <c r="AL3" s="117"/>
      <c r="AM3" s="117"/>
      <c r="AN3" s="117"/>
      <c r="AO3" s="117"/>
      <c r="AP3" s="117"/>
      <c r="AQ3" s="117"/>
      <c r="AR3" s="117"/>
      <c r="AS3" s="117"/>
      <c r="AT3" s="117"/>
      <c r="AU3" s="117"/>
      <c r="AV3" s="117"/>
      <c r="AW3" s="117"/>
      <c r="AX3" s="117"/>
      <c r="AY3" s="117"/>
      <c r="BA3" s="118" t="s">
        <v>452</v>
      </c>
      <c r="BB3" s="118" t="s">
        <v>448</v>
      </c>
      <c r="BC3" s="118"/>
      <c r="BG3" s="110"/>
      <c r="BH3" s="110"/>
      <c r="BJ3" s="55"/>
      <c r="BK3" s="55"/>
      <c r="BL3" s="55"/>
      <c r="BM3" s="55"/>
      <c r="BN3" s="55"/>
      <c r="BO3" s="55"/>
      <c r="BP3" s="55"/>
      <c r="BQ3" s="55"/>
      <c r="BR3" s="55"/>
      <c r="BS3" s="55"/>
      <c r="BT3" s="55"/>
      <c r="BU3" s="55"/>
      <c r="BV3" s="55"/>
      <c r="BW3" s="55"/>
      <c r="BX3" s="55"/>
      <c r="BY3" s="55"/>
      <c r="BZ3" s="55"/>
      <c r="CA3" s="55"/>
      <c r="CB3" s="55"/>
      <c r="CC3" s="44"/>
      <c r="CD3" s="7"/>
      <c r="CE3" s="7"/>
      <c r="CF3" s="7"/>
      <c r="CG3" s="7"/>
      <c r="CH3" s="7"/>
      <c r="CI3" s="7"/>
      <c r="CJ3" s="7"/>
      <c r="CK3" s="7"/>
    </row>
    <row r="4" spans="1:93" ht="16.5" customHeight="1" thickBot="1" x14ac:dyDescent="0.25">
      <c r="A4" s="464" t="s">
        <v>16</v>
      </c>
      <c r="B4" s="464"/>
      <c r="C4" s="464"/>
      <c r="D4" s="464"/>
      <c r="E4" s="464"/>
      <c r="F4" s="490" t="s">
        <v>481</v>
      </c>
      <c r="G4" s="453"/>
      <c r="H4" s="453"/>
      <c r="I4" s="453"/>
      <c r="J4" s="453"/>
      <c r="K4" s="453"/>
      <c r="L4" s="453"/>
      <c r="M4" s="453"/>
      <c r="N4" s="453"/>
      <c r="O4" s="453"/>
      <c r="P4" s="453"/>
      <c r="Q4" s="453"/>
      <c r="R4" s="453"/>
      <c r="S4" s="453"/>
      <c r="T4" s="453"/>
      <c r="U4" s="453"/>
      <c r="V4" s="453"/>
      <c r="W4" s="453"/>
      <c r="X4" s="7"/>
      <c r="Y4" s="7"/>
      <c r="Z4" s="7"/>
      <c r="AA4" s="484"/>
      <c r="AB4" s="485"/>
      <c r="AC4" s="485"/>
      <c r="AD4" s="485"/>
      <c r="AE4" s="485"/>
      <c r="AF4" s="485"/>
      <c r="AG4" s="485"/>
      <c r="AH4" s="486"/>
      <c r="AI4" s="7"/>
      <c r="AJ4" s="117"/>
      <c r="AK4" s="117"/>
      <c r="AL4" s="117"/>
      <c r="AM4" s="117"/>
      <c r="AN4" s="117"/>
      <c r="AO4" s="117"/>
      <c r="AP4" s="117"/>
      <c r="AQ4" s="117"/>
      <c r="AR4" s="117"/>
      <c r="AS4" s="117"/>
      <c r="AT4" s="117"/>
      <c r="AU4" s="117"/>
      <c r="AV4" s="117"/>
      <c r="AW4" s="117"/>
      <c r="AX4" s="117"/>
      <c r="AY4" s="117"/>
      <c r="BA4" s="118"/>
      <c r="BB4" s="118" t="s">
        <v>7</v>
      </c>
      <c r="BC4" s="118"/>
      <c r="BG4" s="110"/>
      <c r="BH4" s="110"/>
      <c r="BJ4" s="55"/>
      <c r="BK4" s="55"/>
      <c r="BL4" s="55"/>
      <c r="BM4" s="55"/>
      <c r="BN4" s="55"/>
      <c r="BO4" s="55"/>
      <c r="BP4" s="55"/>
      <c r="BQ4" s="55"/>
      <c r="BR4" s="55"/>
      <c r="BS4" s="55"/>
      <c r="BT4" s="55"/>
      <c r="BU4" s="55"/>
      <c r="BV4" s="55"/>
      <c r="BW4" s="55"/>
      <c r="BX4" s="55"/>
      <c r="BY4" s="55"/>
      <c r="BZ4" s="55"/>
      <c r="CA4" s="55"/>
      <c r="CB4" s="55"/>
      <c r="CC4" s="44"/>
      <c r="CD4" s="7"/>
      <c r="CE4" s="7"/>
      <c r="CF4" s="7"/>
      <c r="CG4" s="7"/>
      <c r="CH4" s="7"/>
      <c r="CI4" s="7"/>
      <c r="CJ4" s="7"/>
      <c r="CK4" s="7"/>
    </row>
    <row r="5" spans="1:93" ht="16.5" customHeight="1" x14ac:dyDescent="0.2">
      <c r="A5" s="464" t="s">
        <v>17</v>
      </c>
      <c r="B5" s="464"/>
      <c r="C5" s="464"/>
      <c r="D5" s="464"/>
      <c r="E5" s="464"/>
      <c r="F5" s="453" t="s">
        <v>478</v>
      </c>
      <c r="G5" s="453"/>
      <c r="H5" s="453"/>
      <c r="I5" s="453"/>
      <c r="J5" s="453"/>
      <c r="K5" s="453"/>
      <c r="L5" s="453"/>
      <c r="M5" s="453"/>
      <c r="N5" s="453"/>
      <c r="O5" s="453"/>
      <c r="P5" s="453"/>
      <c r="Q5" s="453"/>
      <c r="R5" s="453"/>
      <c r="S5" s="453"/>
      <c r="T5" s="453"/>
      <c r="U5" s="453"/>
      <c r="V5" s="453"/>
      <c r="W5" s="453"/>
      <c r="X5" s="7"/>
      <c r="Y5" s="7"/>
      <c r="Z5" s="7"/>
      <c r="AA5" s="7"/>
      <c r="AB5" s="7"/>
      <c r="AC5" s="7"/>
      <c r="AD5" s="7"/>
      <c r="AE5" s="7"/>
      <c r="AF5" s="7"/>
      <c r="AG5" s="7"/>
      <c r="AH5" s="7"/>
      <c r="AI5" s="7"/>
      <c r="AJ5" s="117"/>
      <c r="AK5" s="117"/>
      <c r="AL5" s="117"/>
      <c r="AM5" s="117"/>
      <c r="AN5" s="117"/>
      <c r="AO5" s="117"/>
      <c r="AP5" s="117"/>
      <c r="AQ5" s="117"/>
      <c r="AR5" s="117"/>
      <c r="AS5" s="117"/>
      <c r="AT5" s="117"/>
      <c r="AU5" s="117"/>
      <c r="AV5" s="117"/>
      <c r="AW5" s="117"/>
      <c r="AX5" s="117"/>
      <c r="AY5" s="117"/>
      <c r="BA5" s="118"/>
      <c r="BB5" s="118" t="s">
        <v>449</v>
      </c>
      <c r="BC5" s="118"/>
      <c r="BG5" s="110"/>
      <c r="BH5" s="110"/>
      <c r="BJ5" s="55"/>
      <c r="BK5" s="55"/>
      <c r="BL5" s="55"/>
      <c r="BM5" s="55"/>
      <c r="BN5" s="55"/>
      <c r="BO5" s="55"/>
      <c r="BP5" s="55"/>
      <c r="BQ5" s="55"/>
      <c r="BR5" s="55"/>
      <c r="BS5" s="55"/>
      <c r="BT5" s="55"/>
      <c r="BU5" s="55"/>
      <c r="BV5" s="55"/>
      <c r="BW5" s="55"/>
      <c r="BX5" s="55"/>
      <c r="BY5" s="55"/>
      <c r="BZ5" s="55"/>
      <c r="CA5" s="55"/>
      <c r="CB5" s="55"/>
      <c r="CC5" s="44"/>
      <c r="CD5" s="7"/>
      <c r="CE5" s="7"/>
      <c r="CF5" s="7"/>
      <c r="CG5" s="7"/>
      <c r="CH5" s="7"/>
      <c r="CI5" s="7"/>
      <c r="CJ5" s="7"/>
      <c r="CK5" s="7"/>
    </row>
    <row r="6" spans="1:93" ht="16.5" customHeight="1" x14ac:dyDescent="0.2">
      <c r="A6" s="464" t="s">
        <v>29</v>
      </c>
      <c r="B6" s="464"/>
      <c r="C6" s="464"/>
      <c r="D6" s="464"/>
      <c r="E6" s="464"/>
      <c r="F6" s="190" t="s">
        <v>456</v>
      </c>
      <c r="G6" s="190"/>
      <c r="H6" s="190"/>
      <c r="I6" s="190"/>
      <c r="J6" s="190"/>
      <c r="K6" s="190"/>
      <c r="L6" s="190"/>
      <c r="M6" s="190"/>
      <c r="N6" s="190"/>
      <c r="O6" s="190"/>
      <c r="P6" s="190"/>
      <c r="Q6" s="190"/>
      <c r="R6" s="190"/>
      <c r="S6" s="190"/>
      <c r="T6" s="190"/>
      <c r="U6" s="190"/>
      <c r="V6" s="190"/>
      <c r="W6" s="190"/>
      <c r="X6" s="119" t="s">
        <v>349</v>
      </c>
      <c r="Y6" s="119" t="s">
        <v>350</v>
      </c>
      <c r="Z6" s="119"/>
      <c r="AA6" s="120"/>
      <c r="AB6" s="120"/>
      <c r="AC6" s="120"/>
      <c r="AD6" s="120"/>
      <c r="AE6" s="120"/>
      <c r="AF6" s="120"/>
      <c r="AG6" s="120"/>
      <c r="AH6" s="120"/>
      <c r="AI6" s="120"/>
      <c r="AJ6" s="120"/>
      <c r="AK6" s="121"/>
      <c r="AL6" s="121"/>
      <c r="AM6" s="121"/>
      <c r="AN6" s="121"/>
      <c r="AO6" s="121"/>
      <c r="AP6" s="121"/>
      <c r="AQ6" s="121"/>
      <c r="AR6" s="121"/>
      <c r="AS6" s="121"/>
      <c r="AT6" s="121"/>
      <c r="AU6" s="121"/>
      <c r="AV6" s="121"/>
      <c r="AW6" s="121"/>
      <c r="AX6" s="121"/>
      <c r="AY6" s="121"/>
      <c r="AZ6" s="110"/>
      <c r="BA6" s="110"/>
      <c r="BB6" s="110"/>
      <c r="BC6" s="110"/>
      <c r="BD6" s="110"/>
      <c r="BE6" s="118"/>
      <c r="BF6" s="118"/>
      <c r="BG6" s="110"/>
      <c r="BH6" s="110"/>
      <c r="BJ6" s="55"/>
      <c r="BK6" s="55"/>
      <c r="BL6" s="55"/>
      <c r="BM6" s="55"/>
      <c r="BN6" s="55"/>
      <c r="BO6" s="55"/>
      <c r="BP6" s="55"/>
      <c r="BQ6" s="55"/>
      <c r="BR6" s="55"/>
      <c r="BS6" s="55"/>
      <c r="BT6" s="55"/>
      <c r="BU6" s="55"/>
      <c r="BV6" s="55"/>
      <c r="BW6" s="55"/>
      <c r="BX6" s="55"/>
      <c r="BY6" s="55"/>
      <c r="BZ6" s="55"/>
      <c r="CA6" s="55"/>
      <c r="CB6" s="55"/>
      <c r="CC6" s="44"/>
      <c r="CD6" s="7"/>
      <c r="CE6" s="7"/>
      <c r="CF6" s="7"/>
      <c r="CG6" s="7"/>
      <c r="CH6" s="7"/>
      <c r="CI6" s="7"/>
      <c r="CJ6" s="7"/>
      <c r="CK6" s="7"/>
    </row>
    <row r="7" spans="1:93" ht="16.5" customHeight="1" x14ac:dyDescent="0.2">
      <c r="A7" s="477" t="s">
        <v>224</v>
      </c>
      <c r="B7" s="477"/>
      <c r="C7" s="477"/>
      <c r="D7" s="477"/>
      <c r="E7" s="477"/>
      <c r="F7" s="214" t="s">
        <v>351</v>
      </c>
      <c r="G7" s="214"/>
      <c r="H7" s="214"/>
      <c r="I7" s="214"/>
      <c r="J7" s="214"/>
      <c r="K7" s="214"/>
      <c r="L7" s="214"/>
      <c r="M7" s="214"/>
      <c r="N7" s="214"/>
      <c r="O7" s="214"/>
      <c r="P7" s="214"/>
      <c r="Q7" s="214"/>
      <c r="R7" s="214"/>
      <c r="S7" s="214"/>
      <c r="T7" s="214"/>
      <c r="U7" s="214"/>
      <c r="V7" s="214"/>
      <c r="W7" s="214"/>
      <c r="X7" s="119" t="s">
        <v>349</v>
      </c>
      <c r="Y7" s="119" t="s">
        <v>352</v>
      </c>
      <c r="Z7" s="119"/>
      <c r="AA7" s="120"/>
      <c r="AB7" s="120"/>
      <c r="AC7" s="120"/>
      <c r="AD7" s="120"/>
      <c r="AE7" s="120"/>
      <c r="AF7" s="120"/>
      <c r="AG7" s="120"/>
      <c r="AH7" s="120"/>
      <c r="AI7" s="120"/>
      <c r="AJ7" s="120"/>
      <c r="AK7" s="121"/>
      <c r="AL7" s="121"/>
      <c r="AM7" s="121"/>
      <c r="AN7" s="121"/>
      <c r="AO7" s="121"/>
      <c r="AP7" s="121"/>
      <c r="AQ7" s="121"/>
      <c r="AR7" s="121"/>
      <c r="AS7" s="121"/>
      <c r="AT7" s="121"/>
      <c r="AU7" s="121"/>
      <c r="AV7" s="121"/>
      <c r="AW7" s="121"/>
      <c r="AX7" s="121"/>
      <c r="AY7" s="121"/>
      <c r="AZ7" s="118"/>
      <c r="BA7" s="118"/>
      <c r="BB7" s="118"/>
      <c r="BC7" s="118"/>
      <c r="BD7" s="118"/>
      <c r="BE7" s="118"/>
      <c r="BF7" s="118"/>
      <c r="BG7" s="110"/>
      <c r="BH7" s="110"/>
      <c r="BJ7" s="55"/>
      <c r="BK7" s="55"/>
      <c r="BL7" s="55"/>
      <c r="BM7" s="55"/>
      <c r="BN7" s="55"/>
      <c r="BO7" s="55"/>
      <c r="BP7" s="55"/>
      <c r="BQ7" s="55"/>
      <c r="BR7" s="55"/>
      <c r="BS7" s="55"/>
      <c r="BT7" s="55"/>
      <c r="BU7" s="55"/>
      <c r="BV7" s="55"/>
      <c r="BW7" s="55"/>
      <c r="BX7" s="55"/>
      <c r="BY7" s="55"/>
      <c r="BZ7" s="55"/>
      <c r="CA7" s="55"/>
      <c r="CB7" s="55"/>
      <c r="CC7" s="44"/>
      <c r="CD7" s="7"/>
      <c r="CE7" s="7"/>
      <c r="CF7" s="7"/>
      <c r="CG7" s="7"/>
      <c r="CH7" s="7"/>
      <c r="CI7" s="7"/>
      <c r="CJ7" s="7"/>
      <c r="CK7" s="7"/>
    </row>
    <row r="8" spans="1:93" ht="16.5" customHeight="1" x14ac:dyDescent="0.2">
      <c r="A8" s="464" t="s">
        <v>30</v>
      </c>
      <c r="B8" s="464"/>
      <c r="C8" s="464"/>
      <c r="D8" s="464"/>
      <c r="E8" s="464"/>
      <c r="F8" s="190" t="s">
        <v>73</v>
      </c>
      <c r="G8" s="190"/>
      <c r="H8" s="190"/>
      <c r="I8" s="190"/>
      <c r="J8" s="190"/>
      <c r="K8" s="190"/>
      <c r="L8" s="190"/>
      <c r="M8" s="190"/>
      <c r="N8" s="190"/>
      <c r="O8" s="190"/>
      <c r="P8" s="190"/>
      <c r="Q8" s="190"/>
      <c r="R8" s="190"/>
      <c r="S8" s="190"/>
      <c r="T8" s="190"/>
      <c r="U8" s="190"/>
      <c r="V8" s="190"/>
      <c r="W8" s="190"/>
      <c r="X8" s="119"/>
      <c r="Y8" s="119" t="s">
        <v>353</v>
      </c>
      <c r="Z8" s="119"/>
      <c r="AA8" s="120"/>
      <c r="AB8" s="120"/>
      <c r="AC8" s="120"/>
      <c r="AD8" s="120"/>
      <c r="AE8" s="120"/>
      <c r="AF8" s="120"/>
      <c r="AG8" s="120"/>
      <c r="AH8" s="120"/>
      <c r="AI8" s="120"/>
      <c r="AJ8" s="120"/>
      <c r="AK8" s="121"/>
      <c r="AL8" s="121"/>
      <c r="AM8" s="121"/>
      <c r="AN8" s="121"/>
      <c r="AO8" s="121"/>
      <c r="AP8" s="121"/>
      <c r="AQ8" s="121"/>
      <c r="AR8" s="121"/>
      <c r="AS8" s="121"/>
      <c r="AT8" s="121"/>
      <c r="AU8" s="121"/>
      <c r="AV8" s="121"/>
      <c r="AW8" s="121"/>
      <c r="AX8" s="121"/>
      <c r="AY8" s="121"/>
      <c r="AZ8" s="110"/>
      <c r="BA8" s="110"/>
      <c r="BB8" s="110"/>
      <c r="BC8" s="110"/>
      <c r="BD8" s="110"/>
      <c r="BE8" s="110"/>
      <c r="BF8" s="110"/>
      <c r="BG8" s="110"/>
      <c r="BH8" s="110"/>
      <c r="BJ8" s="55"/>
      <c r="BK8" s="55"/>
      <c r="BL8" s="55"/>
      <c r="BM8" s="44"/>
      <c r="BN8" s="44"/>
      <c r="BO8" s="44"/>
      <c r="BP8" s="44"/>
      <c r="BQ8" s="44"/>
      <c r="BR8" s="44"/>
      <c r="BS8" s="44"/>
      <c r="BT8" s="44"/>
      <c r="BU8" s="44"/>
      <c r="BV8" s="44"/>
      <c r="BW8" s="44"/>
      <c r="BX8" s="44"/>
      <c r="BY8" s="44"/>
      <c r="BZ8" s="44"/>
      <c r="CA8" s="44"/>
      <c r="CB8" s="44"/>
      <c r="CC8" s="44"/>
      <c r="CD8" s="7"/>
      <c r="CE8" s="7"/>
      <c r="CF8" s="7"/>
      <c r="CG8" s="7"/>
      <c r="CH8" s="7"/>
      <c r="CI8" s="7"/>
      <c r="CJ8" s="7"/>
      <c r="CK8" s="7"/>
    </row>
    <row r="9" spans="1:93" x14ac:dyDescent="0.2">
      <c r="A9" s="464" t="s">
        <v>31</v>
      </c>
      <c r="B9" s="464"/>
      <c r="C9" s="464"/>
      <c r="D9" s="464"/>
      <c r="E9" s="464"/>
      <c r="F9" s="261" t="s">
        <v>354</v>
      </c>
      <c r="G9" s="262"/>
      <c r="H9" s="262"/>
      <c r="I9" s="262"/>
      <c r="J9" s="262"/>
      <c r="K9" s="262"/>
      <c r="L9" s="262"/>
      <c r="M9" s="262"/>
      <c r="N9" s="263"/>
      <c r="O9" s="264" t="s">
        <v>221</v>
      </c>
      <c r="P9" s="265"/>
      <c r="Q9" s="266"/>
      <c r="R9" s="267" t="s">
        <v>222</v>
      </c>
      <c r="S9" s="268"/>
      <c r="T9" s="268"/>
      <c r="U9" s="268"/>
      <c r="V9" s="268"/>
      <c r="W9" s="269"/>
      <c r="X9" s="119" t="s">
        <v>355</v>
      </c>
      <c r="Y9" s="119" t="s">
        <v>356</v>
      </c>
      <c r="Z9" s="119"/>
      <c r="AA9" s="120"/>
      <c r="AB9" s="120"/>
      <c r="AC9" s="120"/>
      <c r="AD9" s="120"/>
      <c r="AE9" s="120"/>
      <c r="AF9" s="120"/>
      <c r="AG9" s="120"/>
      <c r="AH9" s="120"/>
      <c r="AI9" s="120"/>
      <c r="AJ9" s="120"/>
      <c r="AK9" s="122"/>
      <c r="AL9" s="122"/>
      <c r="AM9" s="122"/>
      <c r="AN9" s="122"/>
      <c r="AO9" s="122"/>
      <c r="AP9" s="122"/>
      <c r="AQ9" s="122"/>
      <c r="AR9" s="122"/>
      <c r="AS9" s="122"/>
      <c r="AT9" s="122"/>
      <c r="AU9" s="123"/>
      <c r="AV9" s="123"/>
      <c r="AW9" s="122"/>
      <c r="AX9" s="122"/>
      <c r="AY9" s="122"/>
      <c r="AZ9" s="110"/>
      <c r="BA9" s="110"/>
      <c r="BB9" s="110"/>
      <c r="BC9" s="110"/>
      <c r="BD9" s="110"/>
      <c r="BE9" s="110"/>
      <c r="BF9" s="110"/>
      <c r="BG9" s="110"/>
      <c r="BH9" s="110"/>
      <c r="BJ9" s="55"/>
      <c r="BK9" s="55"/>
      <c r="BL9" s="55"/>
      <c r="BM9" s="44"/>
      <c r="BN9" s="44"/>
      <c r="BO9" s="44"/>
      <c r="BP9" s="44"/>
      <c r="BQ9" s="44"/>
      <c r="BR9" s="44"/>
      <c r="BS9" s="44"/>
      <c r="BT9" s="44"/>
      <c r="BU9" s="44"/>
      <c r="BV9" s="44"/>
      <c r="BW9" s="44"/>
      <c r="BX9" s="44"/>
      <c r="BY9" s="44"/>
      <c r="BZ9" s="44"/>
      <c r="CA9" s="44"/>
      <c r="CB9" s="44"/>
      <c r="CC9" s="44"/>
      <c r="CD9" s="7"/>
      <c r="CE9" s="7"/>
      <c r="CF9" s="7"/>
      <c r="CG9" s="7"/>
      <c r="CH9" s="7"/>
      <c r="CI9" s="7"/>
      <c r="CJ9" s="7"/>
      <c r="CK9" s="7"/>
    </row>
    <row r="10" spans="1:93" x14ac:dyDescent="0.2">
      <c r="A10" s="464" t="s">
        <v>32</v>
      </c>
      <c r="B10" s="464"/>
      <c r="C10" s="464"/>
      <c r="D10" s="464"/>
      <c r="E10" s="464"/>
      <c r="F10" s="211" t="s">
        <v>75</v>
      </c>
      <c r="G10" s="211"/>
      <c r="H10" s="211"/>
      <c r="I10" s="211"/>
      <c r="J10" s="211"/>
      <c r="K10" s="211"/>
      <c r="L10" s="211"/>
      <c r="M10" s="211"/>
      <c r="N10" s="211"/>
      <c r="O10" s="211"/>
      <c r="P10" s="211"/>
      <c r="Q10" s="211"/>
      <c r="R10" s="211"/>
      <c r="S10" s="211"/>
      <c r="T10" s="211"/>
      <c r="U10" s="211"/>
      <c r="V10" s="211"/>
      <c r="W10" s="211"/>
      <c r="X10" s="119"/>
      <c r="Y10" s="119" t="s">
        <v>357</v>
      </c>
      <c r="Z10" s="119"/>
      <c r="AA10" s="120"/>
      <c r="AB10" s="120"/>
      <c r="AC10" s="120"/>
      <c r="AD10" s="120"/>
      <c r="AE10" s="120"/>
      <c r="AF10" s="120"/>
      <c r="AG10" s="120"/>
      <c r="AH10" s="120"/>
      <c r="AI10" s="120"/>
      <c r="AJ10" s="120"/>
      <c r="AK10" s="122"/>
      <c r="AL10" s="122"/>
      <c r="AM10" s="122"/>
      <c r="AN10" s="122"/>
      <c r="AO10" s="122"/>
      <c r="AP10" s="122"/>
      <c r="AQ10" s="122"/>
      <c r="AR10" s="122"/>
      <c r="AS10" s="122"/>
      <c r="AT10" s="122"/>
      <c r="AU10" s="124"/>
      <c r="AV10" s="124"/>
      <c r="AW10" s="122"/>
      <c r="AX10" s="122"/>
      <c r="AY10" s="122"/>
      <c r="AZ10" s="122"/>
      <c r="BA10" s="125" t="s">
        <v>358</v>
      </c>
      <c r="BB10" s="120"/>
      <c r="BC10" s="120"/>
      <c r="BD10" s="120"/>
      <c r="BE10" s="122"/>
      <c r="BF10" s="122"/>
      <c r="BG10" s="122"/>
      <c r="BH10" s="122"/>
      <c r="BI10" s="122"/>
      <c r="BJ10" s="122"/>
      <c r="BK10" s="122"/>
      <c r="BL10" s="122"/>
      <c r="BM10" s="120"/>
      <c r="BN10" s="126"/>
      <c r="BO10" s="126"/>
      <c r="BP10" s="126"/>
      <c r="BQ10" s="127"/>
      <c r="BR10" s="127"/>
      <c r="BS10" s="127"/>
      <c r="BT10" s="127"/>
      <c r="BU10" s="127"/>
      <c r="BV10" s="127"/>
      <c r="BW10" s="127"/>
      <c r="BX10" s="127"/>
      <c r="BY10" s="127"/>
      <c r="BZ10" s="127"/>
      <c r="CA10" s="127"/>
      <c r="CB10" s="127"/>
      <c r="CC10" s="127"/>
      <c r="CD10" s="127"/>
      <c r="CE10" s="127"/>
      <c r="CF10" s="127"/>
      <c r="CG10" s="127"/>
      <c r="CH10" s="7"/>
      <c r="CI10" s="7"/>
      <c r="CJ10" s="7"/>
      <c r="CK10" s="7"/>
      <c r="CL10" s="7"/>
      <c r="CM10" s="7"/>
      <c r="CN10" s="7"/>
      <c r="CO10" s="7"/>
    </row>
    <row r="11" spans="1:93" x14ac:dyDescent="0.2">
      <c r="A11" s="464" t="s">
        <v>33</v>
      </c>
      <c r="B11" s="464"/>
      <c r="C11" s="464"/>
      <c r="D11" s="464"/>
      <c r="E11" s="464"/>
      <c r="F11" s="190" t="s">
        <v>359</v>
      </c>
      <c r="G11" s="190"/>
      <c r="H11" s="190"/>
      <c r="I11" s="190"/>
      <c r="J11" s="190"/>
      <c r="K11" s="190"/>
      <c r="L11" s="190"/>
      <c r="M11" s="190"/>
      <c r="N11" s="190"/>
      <c r="O11" s="190"/>
      <c r="P11" s="190"/>
      <c r="Q11" s="190"/>
      <c r="R11" s="190"/>
      <c r="S11" s="190"/>
      <c r="T11" s="190"/>
      <c r="U11" s="190"/>
      <c r="V11" s="190"/>
      <c r="W11" s="190"/>
      <c r="X11" s="120"/>
      <c r="Y11" s="120"/>
      <c r="Z11" s="120"/>
      <c r="AA11" s="120"/>
      <c r="AB11" s="120"/>
      <c r="AC11" s="120"/>
      <c r="AD11" s="120"/>
      <c r="AE11" s="120"/>
      <c r="AF11" s="120"/>
      <c r="AG11" s="120"/>
      <c r="AH11" s="120"/>
      <c r="AI11" s="120"/>
      <c r="AJ11" s="120"/>
      <c r="AK11" s="122"/>
      <c r="AL11" s="122"/>
      <c r="AM11" s="122"/>
      <c r="AN11" s="122"/>
      <c r="AO11" s="122"/>
      <c r="AP11" s="122"/>
      <c r="AQ11" s="122"/>
      <c r="AR11" s="122"/>
      <c r="AS11" s="122"/>
      <c r="AT11" s="122"/>
      <c r="AU11" s="124"/>
      <c r="AV11" s="124"/>
      <c r="AW11" s="122"/>
      <c r="AX11" s="122"/>
      <c r="AY11" s="122"/>
      <c r="AZ11" s="122"/>
      <c r="BA11" s="119" t="s">
        <v>360</v>
      </c>
      <c r="BB11" s="119" t="s">
        <v>361</v>
      </c>
      <c r="BC11" s="120"/>
      <c r="BD11" s="120"/>
      <c r="BE11" s="122"/>
      <c r="BF11" s="122"/>
      <c r="BG11" s="122"/>
      <c r="BH11" s="122"/>
      <c r="BI11" s="122"/>
      <c r="BJ11" s="122"/>
      <c r="BK11" s="122"/>
      <c r="BL11" s="122"/>
      <c r="BM11" s="120"/>
      <c r="BN11" s="126"/>
      <c r="BO11" s="126"/>
      <c r="BP11" s="126"/>
      <c r="BQ11" s="127"/>
      <c r="BR11" s="127"/>
      <c r="BS11" s="127"/>
      <c r="BT11" s="127"/>
      <c r="BU11" s="127"/>
      <c r="BV11" s="127"/>
      <c r="BW11" s="127"/>
      <c r="BX11" s="127"/>
      <c r="BY11" s="127"/>
      <c r="BZ11" s="127"/>
      <c r="CA11" s="127"/>
      <c r="CB11" s="127"/>
      <c r="CC11" s="127"/>
      <c r="CD11" s="127"/>
      <c r="CE11" s="127"/>
      <c r="CF11" s="127"/>
      <c r="CG11" s="127"/>
      <c r="CH11" s="7"/>
      <c r="CI11" s="7"/>
      <c r="CJ11" s="7"/>
      <c r="CK11" s="7"/>
      <c r="CL11" s="7"/>
      <c r="CM11" s="7"/>
      <c r="CN11" s="7"/>
      <c r="CO11" s="7"/>
    </row>
    <row r="12" spans="1:93" x14ac:dyDescent="0.2">
      <c r="A12" s="464" t="s">
        <v>34</v>
      </c>
      <c r="B12" s="464"/>
      <c r="C12" s="464"/>
      <c r="D12" s="464"/>
      <c r="E12" s="464"/>
      <c r="F12" s="190" t="s">
        <v>362</v>
      </c>
      <c r="G12" s="190"/>
      <c r="H12" s="190"/>
      <c r="I12" s="190"/>
      <c r="J12" s="190"/>
      <c r="K12" s="190"/>
      <c r="L12" s="190"/>
      <c r="M12" s="190"/>
      <c r="N12" s="190"/>
      <c r="O12" s="190"/>
      <c r="P12" s="190"/>
      <c r="Q12" s="190"/>
      <c r="R12" s="190"/>
      <c r="S12" s="190"/>
      <c r="T12" s="190"/>
      <c r="U12" s="190"/>
      <c r="V12" s="190"/>
      <c r="W12" s="190"/>
      <c r="X12" s="7"/>
      <c r="Y12" s="7"/>
      <c r="Z12" s="7"/>
      <c r="AA12" s="7"/>
      <c r="AB12" s="7"/>
      <c r="AU12" s="9"/>
      <c r="AV12" s="9"/>
      <c r="AW12" s="7"/>
      <c r="AX12" s="7"/>
      <c r="BA12" s="119" t="s">
        <v>360</v>
      </c>
      <c r="BB12" s="128" t="s">
        <v>363</v>
      </c>
      <c r="BC12" s="129"/>
      <c r="BD12" s="120"/>
      <c r="BE12" s="120"/>
      <c r="BF12" s="120"/>
      <c r="BG12" s="120"/>
      <c r="BH12" s="120"/>
      <c r="BI12" s="120"/>
      <c r="BJ12" s="120"/>
      <c r="BK12" s="120"/>
      <c r="BL12" s="120"/>
      <c r="BM12" s="120"/>
      <c r="BN12" s="126"/>
      <c r="BO12" s="126"/>
      <c r="BP12" s="126"/>
      <c r="BQ12" s="127"/>
      <c r="BR12" s="127"/>
      <c r="BS12" s="127"/>
      <c r="BT12" s="127"/>
      <c r="BU12" s="127"/>
      <c r="BV12" s="127"/>
      <c r="BW12" s="127"/>
      <c r="BX12" s="127"/>
      <c r="BY12" s="127"/>
      <c r="BZ12" s="127"/>
      <c r="CA12" s="127"/>
      <c r="CB12" s="127"/>
      <c r="CC12" s="127"/>
      <c r="CD12" s="127"/>
      <c r="CE12" s="127"/>
      <c r="CF12" s="127"/>
      <c r="CG12" s="127"/>
      <c r="CH12" s="7"/>
      <c r="CI12" s="7"/>
      <c r="CJ12" s="7"/>
      <c r="CK12" s="7"/>
      <c r="CL12" s="7"/>
      <c r="CM12" s="7"/>
      <c r="CN12" s="7"/>
      <c r="CO12" s="7"/>
    </row>
    <row r="13" spans="1:93" x14ac:dyDescent="0.2">
      <c r="A13" s="464" t="s">
        <v>35</v>
      </c>
      <c r="B13" s="464"/>
      <c r="C13" s="464"/>
      <c r="D13" s="464"/>
      <c r="E13" s="464"/>
      <c r="F13" s="190" t="s">
        <v>76</v>
      </c>
      <c r="G13" s="190"/>
      <c r="H13" s="190"/>
      <c r="I13" s="190"/>
      <c r="J13" s="190"/>
      <c r="K13" s="190"/>
      <c r="L13" s="190"/>
      <c r="M13" s="190"/>
      <c r="N13" s="190"/>
      <c r="O13" s="190"/>
      <c r="P13" s="190"/>
      <c r="Q13" s="190"/>
      <c r="R13" s="190"/>
      <c r="S13" s="190"/>
      <c r="T13" s="190"/>
      <c r="U13" s="190"/>
      <c r="V13" s="190"/>
      <c r="W13" s="190"/>
      <c r="X13" s="8"/>
      <c r="Y13" s="8"/>
      <c r="Z13" s="8"/>
      <c r="AA13" s="8"/>
      <c r="AB13" s="8"/>
      <c r="AU13" s="10"/>
      <c r="AV13" s="10"/>
      <c r="AW13" s="7"/>
      <c r="AX13" s="7"/>
      <c r="BA13" s="119" t="s">
        <v>360</v>
      </c>
      <c r="BB13" s="128" t="s">
        <v>364</v>
      </c>
      <c r="BC13" s="129"/>
      <c r="BD13" s="120"/>
      <c r="BE13" s="120"/>
      <c r="BF13" s="120"/>
      <c r="BG13" s="120"/>
      <c r="BH13" s="120"/>
      <c r="BI13" s="120"/>
      <c r="BJ13" s="120"/>
      <c r="BK13" s="120"/>
      <c r="BL13" s="120"/>
      <c r="BM13" s="120"/>
      <c r="BN13" s="126"/>
      <c r="BO13" s="126"/>
      <c r="BP13" s="126"/>
      <c r="BQ13" s="127"/>
      <c r="BR13" s="127"/>
      <c r="BS13" s="127"/>
      <c r="BT13" s="127"/>
      <c r="BU13" s="127"/>
      <c r="BV13" s="127"/>
      <c r="BW13" s="127"/>
      <c r="BX13" s="127"/>
      <c r="BY13" s="127"/>
      <c r="BZ13" s="127"/>
      <c r="CA13" s="127"/>
      <c r="CB13" s="127"/>
      <c r="CC13" s="127"/>
      <c r="CD13" s="127"/>
      <c r="CE13" s="127"/>
      <c r="CF13" s="127"/>
      <c r="CG13" s="127"/>
      <c r="CH13" s="7"/>
      <c r="CI13" s="7"/>
      <c r="CJ13" s="7"/>
      <c r="CK13" s="7"/>
      <c r="CL13" s="7"/>
      <c r="CM13" s="7"/>
      <c r="CN13" s="7"/>
      <c r="CO13" s="7"/>
    </row>
    <row r="14" spans="1:93" x14ac:dyDescent="0.2">
      <c r="A14" s="464" t="s">
        <v>36</v>
      </c>
      <c r="B14" s="464"/>
      <c r="C14" s="464"/>
      <c r="D14" s="464"/>
      <c r="E14" s="464"/>
      <c r="F14" s="211" t="s">
        <v>77</v>
      </c>
      <c r="G14" s="211"/>
      <c r="H14" s="211"/>
      <c r="I14" s="211"/>
      <c r="J14" s="211"/>
      <c r="K14" s="211"/>
      <c r="L14" s="211"/>
      <c r="M14" s="211"/>
      <c r="N14" s="211"/>
      <c r="O14" s="211"/>
      <c r="P14" s="211"/>
      <c r="Q14" s="211"/>
      <c r="R14" s="211"/>
      <c r="S14" s="211"/>
      <c r="T14" s="211"/>
      <c r="U14" s="211"/>
      <c r="V14" s="211"/>
      <c r="W14" s="211"/>
      <c r="X14" s="8"/>
      <c r="Y14" s="8"/>
      <c r="Z14" s="8"/>
      <c r="AA14" s="8"/>
      <c r="AB14" s="8"/>
      <c r="AU14" s="10"/>
      <c r="AV14" s="10"/>
      <c r="AW14" s="7"/>
      <c r="AX14" s="7"/>
      <c r="BA14" s="119" t="s">
        <v>360</v>
      </c>
      <c r="BB14" s="130" t="s">
        <v>96</v>
      </c>
      <c r="BC14" s="130"/>
      <c r="BD14" s="130"/>
      <c r="BE14" s="120"/>
      <c r="BF14" s="120"/>
      <c r="BG14" s="120"/>
      <c r="BH14" s="120"/>
      <c r="BI14" s="120"/>
      <c r="BJ14" s="120"/>
      <c r="BK14" s="120"/>
      <c r="BL14" s="120"/>
      <c r="BM14" s="120"/>
      <c r="BN14" s="126"/>
      <c r="BO14" s="126"/>
      <c r="BP14" s="126"/>
      <c r="BQ14" s="127"/>
      <c r="BR14" s="127"/>
      <c r="BS14" s="127"/>
      <c r="BT14" s="127"/>
      <c r="BU14" s="127"/>
      <c r="BV14" s="127"/>
      <c r="BW14" s="127"/>
      <c r="BX14" s="127"/>
      <c r="BY14" s="127"/>
      <c r="BZ14" s="127"/>
      <c r="CA14" s="127"/>
      <c r="CB14" s="127"/>
      <c r="CC14" s="127"/>
      <c r="CD14" s="127"/>
      <c r="CE14" s="127"/>
      <c r="CF14" s="127"/>
      <c r="CG14" s="127"/>
      <c r="CH14" s="7"/>
      <c r="CI14" s="7"/>
      <c r="CJ14" s="7"/>
      <c r="CK14" s="7"/>
      <c r="CL14" s="7"/>
      <c r="CM14" s="7"/>
      <c r="CN14" s="7"/>
      <c r="CO14" s="7"/>
    </row>
    <row r="15" spans="1:93" x14ac:dyDescent="0.2">
      <c r="A15" s="464" t="s">
        <v>365</v>
      </c>
      <c r="B15" s="464"/>
      <c r="C15" s="464"/>
      <c r="D15" s="464"/>
      <c r="E15" s="464"/>
      <c r="F15" s="190" t="s">
        <v>366</v>
      </c>
      <c r="G15" s="190"/>
      <c r="H15" s="190"/>
      <c r="I15" s="190"/>
      <c r="J15" s="190"/>
      <c r="K15" s="190"/>
      <c r="L15" s="190"/>
      <c r="M15" s="190"/>
      <c r="N15" s="190"/>
      <c r="O15" s="190"/>
      <c r="P15" s="190"/>
      <c r="Q15" s="190"/>
      <c r="R15" s="190"/>
      <c r="S15" s="190"/>
      <c r="T15" s="190"/>
      <c r="U15" s="190"/>
      <c r="V15" s="190"/>
      <c r="W15" s="190"/>
      <c r="X15" s="8"/>
      <c r="Y15" s="8"/>
      <c r="Z15" s="8"/>
      <c r="AA15" s="8"/>
      <c r="AB15" s="8"/>
      <c r="AU15" s="10"/>
      <c r="AV15" s="10"/>
      <c r="AW15" s="7"/>
      <c r="AX15" s="7"/>
      <c r="AY15" s="7"/>
      <c r="AZ15" s="7"/>
      <c r="BA15" s="119" t="s">
        <v>360</v>
      </c>
      <c r="BB15" s="130" t="s">
        <v>445</v>
      </c>
      <c r="BC15" s="130"/>
      <c r="BD15" s="130"/>
      <c r="BE15" s="120"/>
      <c r="BF15" s="120"/>
      <c r="BG15" s="120"/>
      <c r="BH15" s="120"/>
      <c r="BI15" s="120"/>
      <c r="BJ15" s="120"/>
      <c r="BK15" s="120"/>
      <c r="BL15" s="120"/>
      <c r="BM15" s="120"/>
      <c r="BN15" s="127"/>
      <c r="BO15" s="127"/>
      <c r="BP15" s="127"/>
      <c r="BQ15" s="127"/>
      <c r="BR15" s="127"/>
      <c r="BS15" s="127"/>
      <c r="BT15" s="127"/>
      <c r="BU15" s="127"/>
      <c r="BV15" s="127"/>
      <c r="BW15" s="127"/>
      <c r="BX15" s="127"/>
      <c r="BY15" s="127"/>
      <c r="BZ15" s="127"/>
      <c r="CA15" s="127"/>
      <c r="CB15" s="127"/>
      <c r="CC15" s="127"/>
      <c r="CD15" s="127"/>
      <c r="CE15" s="127"/>
      <c r="CF15" s="127"/>
      <c r="CG15" s="127"/>
      <c r="CH15" s="7"/>
      <c r="CI15" s="7"/>
      <c r="CJ15" s="7"/>
      <c r="CK15" s="7"/>
      <c r="CL15" s="7"/>
      <c r="CM15" s="7"/>
      <c r="CN15" s="7"/>
      <c r="CO15" s="7"/>
    </row>
    <row r="16" spans="1:93" x14ac:dyDescent="0.2">
      <c r="A16" s="464" t="s">
        <v>367</v>
      </c>
      <c r="B16" s="464"/>
      <c r="C16" s="464"/>
      <c r="D16" s="464"/>
      <c r="E16" s="464"/>
      <c r="F16" s="190" t="s">
        <v>79</v>
      </c>
      <c r="G16" s="190"/>
      <c r="H16" s="190"/>
      <c r="I16" s="190"/>
      <c r="J16" s="190"/>
      <c r="K16" s="190"/>
      <c r="L16" s="190"/>
      <c r="M16" s="190"/>
      <c r="N16" s="190"/>
      <c r="O16" s="190"/>
      <c r="P16" s="190"/>
      <c r="Q16" s="190"/>
      <c r="R16" s="190"/>
      <c r="S16" s="190"/>
      <c r="T16" s="190"/>
      <c r="U16" s="190"/>
      <c r="V16" s="190"/>
      <c r="W16" s="190"/>
      <c r="X16" s="8"/>
      <c r="Y16" s="8"/>
      <c r="Z16" s="8"/>
      <c r="AA16" s="8"/>
      <c r="AB16" s="8"/>
      <c r="AU16" s="10"/>
      <c r="AV16" s="10"/>
      <c r="AW16" s="7"/>
      <c r="AX16" s="7"/>
      <c r="AY16" s="7"/>
      <c r="AZ16" s="7"/>
      <c r="BA16" s="119" t="s">
        <v>360</v>
      </c>
      <c r="BB16" s="130" t="s">
        <v>446</v>
      </c>
      <c r="BC16" s="130"/>
      <c r="BD16" s="130"/>
      <c r="BE16" s="120"/>
      <c r="BF16" s="120"/>
      <c r="BG16" s="120"/>
      <c r="BH16" s="120"/>
      <c r="BI16" s="120"/>
      <c r="BJ16" s="120"/>
      <c r="BK16" s="120"/>
      <c r="BL16" s="120"/>
      <c r="BM16" s="120"/>
      <c r="BN16" s="127"/>
      <c r="BO16" s="127"/>
      <c r="BP16" s="127"/>
      <c r="BQ16" s="127"/>
      <c r="BR16" s="127"/>
      <c r="BS16" s="127"/>
      <c r="BT16" s="127"/>
      <c r="BU16" s="127"/>
      <c r="BV16" s="127"/>
      <c r="BW16" s="127"/>
      <c r="BX16" s="127"/>
      <c r="BY16" s="127"/>
      <c r="BZ16" s="127"/>
      <c r="CA16" s="127"/>
      <c r="CB16" s="127"/>
      <c r="CC16" s="127"/>
      <c r="CD16" s="127"/>
      <c r="CE16" s="127"/>
      <c r="CF16" s="127"/>
      <c r="CG16" s="127"/>
      <c r="CH16" s="7"/>
      <c r="CI16" s="7"/>
      <c r="CJ16" s="7"/>
      <c r="CK16" s="7"/>
      <c r="CL16" s="7"/>
      <c r="CM16" s="7"/>
      <c r="CN16" s="7"/>
      <c r="CO16" s="7"/>
    </row>
    <row r="17" spans="1:93" x14ac:dyDescent="0.2">
      <c r="A17" s="464" t="s">
        <v>39</v>
      </c>
      <c r="B17" s="464"/>
      <c r="C17" s="464"/>
      <c r="D17" s="464"/>
      <c r="E17" s="464"/>
      <c r="F17" s="190" t="s">
        <v>368</v>
      </c>
      <c r="G17" s="190"/>
      <c r="H17" s="190"/>
      <c r="I17" s="190"/>
      <c r="J17" s="190"/>
      <c r="K17" s="190"/>
      <c r="L17" s="190"/>
      <c r="M17" s="190"/>
      <c r="N17" s="190"/>
      <c r="O17" s="190"/>
      <c r="P17" s="190"/>
      <c r="Q17" s="190"/>
      <c r="R17" s="190"/>
      <c r="S17" s="190"/>
      <c r="T17" s="190"/>
      <c r="U17" s="190"/>
      <c r="V17" s="190"/>
      <c r="W17" s="190"/>
      <c r="X17" s="8"/>
      <c r="Y17" s="8"/>
      <c r="Z17" s="8"/>
      <c r="AA17" s="8"/>
      <c r="AB17" s="8"/>
      <c r="AU17" s="10"/>
      <c r="AV17" s="10"/>
      <c r="AW17" s="7"/>
      <c r="AX17" s="7"/>
      <c r="AY17" s="7"/>
      <c r="AZ17" s="7"/>
      <c r="BA17" s="119" t="s">
        <v>360</v>
      </c>
      <c r="BB17" s="130" t="s">
        <v>447</v>
      </c>
      <c r="BC17" s="130"/>
      <c r="BD17" s="120"/>
      <c r="BE17" s="120"/>
      <c r="BF17" s="120"/>
      <c r="BG17" s="120"/>
      <c r="BH17" s="120"/>
      <c r="BI17" s="120"/>
      <c r="BJ17" s="120"/>
      <c r="BK17" s="120"/>
      <c r="BL17" s="120"/>
      <c r="BM17" s="120"/>
      <c r="BN17" s="127"/>
      <c r="BO17" s="127"/>
      <c r="BP17" s="127"/>
      <c r="BQ17" s="127"/>
      <c r="BR17" s="127"/>
      <c r="BS17" s="127"/>
      <c r="BT17" s="127"/>
      <c r="BU17" s="127"/>
      <c r="BV17" s="127"/>
      <c r="BW17" s="127"/>
      <c r="BX17" s="127"/>
      <c r="BY17" s="127"/>
      <c r="BZ17" s="127"/>
      <c r="CA17" s="127"/>
      <c r="CB17" s="127"/>
      <c r="CC17" s="127"/>
      <c r="CD17" s="127"/>
      <c r="CE17" s="127"/>
      <c r="CF17" s="127"/>
      <c r="CG17" s="127"/>
      <c r="CH17" s="7"/>
      <c r="CI17" s="7"/>
      <c r="CJ17" s="7"/>
      <c r="CK17" s="7"/>
      <c r="CL17" s="7"/>
      <c r="CM17" s="7"/>
      <c r="CN17" s="7"/>
      <c r="CO17" s="7"/>
    </row>
    <row r="18" spans="1:93" x14ac:dyDescent="0.2">
      <c r="A18" s="464" t="s">
        <v>370</v>
      </c>
      <c r="B18" s="464"/>
      <c r="C18" s="464"/>
      <c r="D18" s="464"/>
      <c r="E18" s="464"/>
      <c r="F18" s="215" t="s">
        <v>371</v>
      </c>
      <c r="G18" s="216"/>
      <c r="H18" s="216"/>
      <c r="I18" s="216"/>
      <c r="J18" s="216"/>
      <c r="K18" s="216"/>
      <c r="L18" s="216"/>
      <c r="M18" s="216"/>
      <c r="N18" s="216"/>
      <c r="O18" s="216"/>
      <c r="P18" s="216"/>
      <c r="Q18" s="216"/>
      <c r="R18" s="216"/>
      <c r="S18" s="216"/>
      <c r="T18" s="216"/>
      <c r="U18" s="216"/>
      <c r="V18" s="216"/>
      <c r="W18" s="217"/>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119" t="s">
        <v>360</v>
      </c>
      <c r="BB18" s="131" t="s">
        <v>369</v>
      </c>
      <c r="BC18" s="129"/>
      <c r="BD18" s="120"/>
      <c r="BE18" s="120"/>
      <c r="BF18" s="120"/>
      <c r="BG18" s="120"/>
      <c r="BH18" s="120"/>
      <c r="BI18" s="120"/>
      <c r="BJ18" s="120"/>
      <c r="BK18" s="120"/>
      <c r="BL18" s="120"/>
      <c r="BM18" s="120"/>
      <c r="BN18" s="127"/>
      <c r="BO18" s="127"/>
      <c r="BP18" s="127"/>
      <c r="BQ18" s="127"/>
      <c r="BR18" s="127"/>
      <c r="BS18" s="127"/>
      <c r="BT18" s="127"/>
      <c r="BU18" s="127"/>
      <c r="BV18" s="127"/>
      <c r="BW18" s="127"/>
      <c r="BX18" s="127"/>
      <c r="BY18" s="127"/>
      <c r="BZ18" s="127"/>
      <c r="CA18" s="127"/>
      <c r="CB18" s="127"/>
      <c r="CC18" s="127"/>
      <c r="CD18" s="127"/>
      <c r="CE18" s="127"/>
      <c r="CF18" s="127"/>
      <c r="CG18" s="127"/>
      <c r="CH18" s="7"/>
      <c r="CI18" s="7"/>
      <c r="CJ18" s="7"/>
      <c r="CK18" s="7"/>
      <c r="CL18" s="7"/>
      <c r="CM18" s="7"/>
      <c r="CN18" s="7"/>
      <c r="CO18" s="7"/>
    </row>
    <row r="19" spans="1:93"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119" t="s">
        <v>360</v>
      </c>
      <c r="BB19" s="130" t="s">
        <v>424</v>
      </c>
      <c r="BC19" s="129"/>
      <c r="BD19" s="120"/>
      <c r="BE19" s="120"/>
      <c r="BF19" s="120"/>
      <c r="BG19" s="120"/>
      <c r="BH19" s="120"/>
      <c r="BI19" s="120"/>
      <c r="BJ19" s="120"/>
      <c r="BK19" s="120"/>
      <c r="BL19" s="120"/>
      <c r="BM19" s="120"/>
      <c r="BN19" s="127"/>
      <c r="BO19" s="127"/>
      <c r="BP19" s="127"/>
      <c r="BQ19" s="127"/>
      <c r="BR19" s="127"/>
      <c r="BS19" s="127"/>
      <c r="BT19" s="127"/>
      <c r="BU19" s="127"/>
      <c r="BV19" s="127"/>
      <c r="BW19" s="127"/>
      <c r="BX19" s="127"/>
      <c r="BY19" s="127"/>
      <c r="BZ19" s="127"/>
      <c r="CA19" s="127"/>
      <c r="CB19" s="127"/>
      <c r="CC19" s="127"/>
      <c r="CD19" s="127"/>
      <c r="CE19" s="127"/>
      <c r="CF19" s="127"/>
      <c r="CG19" s="127"/>
      <c r="CH19" s="7"/>
      <c r="CI19" s="7"/>
      <c r="CJ19" s="7"/>
      <c r="CK19" s="7"/>
      <c r="CL19" s="7"/>
      <c r="CM19" s="7"/>
      <c r="CN19" s="7"/>
      <c r="CO19" s="7"/>
    </row>
    <row r="20" spans="1:93" x14ac:dyDescent="0.2">
      <c r="A20" s="464" t="s">
        <v>41</v>
      </c>
      <c r="B20" s="464"/>
      <c r="C20" s="464"/>
      <c r="D20" s="464"/>
      <c r="E20" s="464"/>
      <c r="F20" s="190" t="s">
        <v>372</v>
      </c>
      <c r="G20" s="190"/>
      <c r="H20" s="190"/>
      <c r="I20" s="190"/>
      <c r="J20" s="190"/>
      <c r="K20" s="190"/>
      <c r="L20" s="190"/>
      <c r="M20" s="190"/>
      <c r="N20" s="190"/>
      <c r="O20" s="190"/>
      <c r="P20" s="190"/>
      <c r="Q20" s="190"/>
      <c r="R20" s="190"/>
      <c r="S20" s="190"/>
      <c r="T20" s="190"/>
      <c r="U20" s="190"/>
      <c r="V20" s="190"/>
      <c r="W20" s="190"/>
      <c r="X20" s="8"/>
      <c r="Y20" s="132" t="s">
        <v>415</v>
      </c>
      <c r="Z20" s="133"/>
      <c r="AA20" s="133"/>
      <c r="AB20" s="133"/>
      <c r="AC20" s="134"/>
      <c r="AD20" s="123"/>
      <c r="AE20" s="123"/>
      <c r="AF20" s="123"/>
      <c r="AG20" s="123"/>
      <c r="AH20" s="123"/>
      <c r="AI20" s="123"/>
      <c r="AJ20" s="123"/>
      <c r="AK20" s="123"/>
      <c r="AL20" s="123"/>
      <c r="AM20" s="123"/>
      <c r="AN20" s="123"/>
      <c r="AO20" s="123"/>
      <c r="AP20" s="123"/>
      <c r="AQ20" s="120"/>
      <c r="AR20" s="120"/>
      <c r="AS20" s="120"/>
      <c r="AT20" s="120"/>
      <c r="AU20" s="120"/>
      <c r="AV20" s="120"/>
      <c r="AW20" s="120"/>
      <c r="AX20" s="135" t="s">
        <v>217</v>
      </c>
      <c r="AY20" s="123"/>
      <c r="AZ20" s="120"/>
      <c r="BA20" s="119" t="s">
        <v>360</v>
      </c>
      <c r="BB20" s="131" t="s">
        <v>425</v>
      </c>
      <c r="BC20" s="129"/>
      <c r="BD20" s="120"/>
      <c r="BE20" s="120"/>
      <c r="BF20" s="120"/>
      <c r="BG20" s="120"/>
      <c r="BH20" s="120"/>
      <c r="BI20" s="120"/>
      <c r="BJ20" s="120"/>
      <c r="BK20" s="120"/>
      <c r="BL20" s="120"/>
      <c r="BM20" s="120"/>
      <c r="BN20" s="135"/>
      <c r="BO20" s="127"/>
      <c r="BP20" s="127"/>
      <c r="BQ20" s="127"/>
      <c r="BR20" s="127"/>
      <c r="BS20" s="127"/>
      <c r="BT20" s="127"/>
      <c r="BU20" s="127"/>
      <c r="BV20" s="127"/>
      <c r="BW20" s="127"/>
      <c r="BX20" s="127"/>
      <c r="BY20" s="127"/>
      <c r="BZ20" s="127"/>
      <c r="CA20" s="127"/>
      <c r="CB20" s="127"/>
      <c r="CC20" s="127"/>
      <c r="CD20" s="127"/>
      <c r="CE20" s="127"/>
      <c r="CF20" s="127"/>
      <c r="CG20" s="127"/>
      <c r="CH20" s="7"/>
      <c r="CI20" s="7"/>
      <c r="CJ20" s="7"/>
      <c r="CK20" s="7"/>
      <c r="CL20" s="7"/>
      <c r="CM20" s="7"/>
      <c r="CN20" s="7"/>
      <c r="CO20" s="7"/>
    </row>
    <row r="21" spans="1:93" x14ac:dyDescent="0.2">
      <c r="A21" s="464" t="s">
        <v>42</v>
      </c>
      <c r="B21" s="464"/>
      <c r="C21" s="464"/>
      <c r="D21" s="464"/>
      <c r="E21" s="464"/>
      <c r="F21" s="190" t="s">
        <v>373</v>
      </c>
      <c r="G21" s="190"/>
      <c r="H21" s="190"/>
      <c r="I21" s="190"/>
      <c r="J21" s="190"/>
      <c r="K21" s="190"/>
      <c r="L21" s="190"/>
      <c r="M21" s="190"/>
      <c r="N21" s="190"/>
      <c r="O21" s="190"/>
      <c r="P21" s="190"/>
      <c r="Q21" s="190"/>
      <c r="R21" s="190"/>
      <c r="S21" s="190"/>
      <c r="T21" s="190"/>
      <c r="U21" s="190"/>
      <c r="V21" s="190"/>
      <c r="W21" s="190"/>
      <c r="X21" s="8"/>
      <c r="Y21" s="119" t="s">
        <v>360</v>
      </c>
      <c r="Z21" s="133"/>
      <c r="AA21" s="133"/>
      <c r="AB21" s="133"/>
      <c r="AC21" s="134"/>
      <c r="AD21" s="123"/>
      <c r="AE21" s="123"/>
      <c r="AF21" s="136" t="s">
        <v>374</v>
      </c>
      <c r="AG21" s="120"/>
      <c r="AH21" s="123"/>
      <c r="AI21" s="123"/>
      <c r="AJ21" s="123"/>
      <c r="AK21" s="137"/>
      <c r="AL21" s="123"/>
      <c r="AM21" s="123"/>
      <c r="AN21" s="123"/>
      <c r="AO21" s="123"/>
      <c r="AP21" s="123"/>
      <c r="AQ21" s="120"/>
      <c r="AR21" s="120"/>
      <c r="AS21" s="120"/>
      <c r="AT21" s="120"/>
      <c r="AU21" s="120"/>
      <c r="AV21" s="120"/>
      <c r="AW21" s="120"/>
      <c r="AX21" s="459" t="s">
        <v>375</v>
      </c>
      <c r="AY21" s="459"/>
      <c r="AZ21" s="120"/>
      <c r="BA21" s="119" t="s">
        <v>360</v>
      </c>
      <c r="BB21" s="120"/>
      <c r="BC21" s="120"/>
      <c r="BD21" s="120"/>
      <c r="BE21" s="120"/>
      <c r="BF21" s="120"/>
      <c r="BG21" s="120"/>
      <c r="BH21" s="120"/>
      <c r="BI21" s="120"/>
      <c r="BJ21" s="120"/>
      <c r="BK21" s="120"/>
      <c r="BL21" s="120"/>
      <c r="BM21" s="120"/>
      <c r="BN21" s="132"/>
      <c r="BO21" s="132"/>
      <c r="BP21" s="127"/>
      <c r="BQ21" s="127"/>
      <c r="BR21" s="127"/>
      <c r="BS21" s="127"/>
      <c r="BT21" s="127"/>
      <c r="BU21" s="127"/>
      <c r="BV21" s="127"/>
      <c r="BW21" s="127"/>
      <c r="BX21" s="127"/>
      <c r="BY21" s="127"/>
      <c r="BZ21" s="127"/>
      <c r="CA21" s="127"/>
      <c r="CB21" s="127"/>
      <c r="CC21" s="127"/>
      <c r="CD21" s="127"/>
      <c r="CE21" s="127"/>
      <c r="CF21" s="127"/>
      <c r="CG21" s="127"/>
      <c r="CH21" s="7"/>
      <c r="CI21" s="7"/>
      <c r="CJ21" s="7"/>
      <c r="CK21" s="7"/>
      <c r="CL21" s="7"/>
      <c r="CM21" s="7"/>
      <c r="CN21" s="7"/>
      <c r="CO21" s="7"/>
    </row>
    <row r="22" spans="1:93" ht="13.5" thickBot="1" x14ac:dyDescent="0.25">
      <c r="A22" s="7"/>
      <c r="B22" s="7"/>
      <c r="C22" s="7"/>
      <c r="D22" s="7"/>
      <c r="E22" s="7"/>
      <c r="F22" s="7"/>
      <c r="G22" s="7"/>
      <c r="H22" s="7"/>
      <c r="I22" s="7"/>
      <c r="J22" s="7"/>
      <c r="K22" s="7"/>
      <c r="L22" s="7"/>
      <c r="M22" s="7"/>
      <c r="N22" s="7"/>
      <c r="O22" s="7"/>
      <c r="P22" s="7"/>
      <c r="Q22" s="138" t="s">
        <v>376</v>
      </c>
      <c r="R22" s="139"/>
      <c r="S22" s="139"/>
      <c r="T22" s="139"/>
      <c r="U22" s="139"/>
      <c r="V22" s="139"/>
      <c r="W22" s="139"/>
      <c r="X22" s="139"/>
      <c r="Y22" s="119" t="s">
        <v>360</v>
      </c>
      <c r="Z22" s="120"/>
      <c r="AA22" s="120"/>
      <c r="AB22" s="120"/>
      <c r="AC22" s="120"/>
      <c r="AD22" s="120"/>
      <c r="AE22" s="120"/>
      <c r="AF22" s="136" t="s">
        <v>377</v>
      </c>
      <c r="AG22" s="120"/>
      <c r="AH22" s="123"/>
      <c r="AI22" s="123"/>
      <c r="AJ22" s="123"/>
      <c r="AK22" s="137"/>
      <c r="AL22" s="123"/>
      <c r="AM22" s="123"/>
      <c r="AN22" s="123"/>
      <c r="AO22" s="123"/>
      <c r="AP22" s="123"/>
      <c r="AQ22" s="120"/>
      <c r="AR22" s="120"/>
      <c r="AS22" s="120"/>
      <c r="AT22" s="120"/>
      <c r="AU22" s="120"/>
      <c r="AV22" s="120"/>
      <c r="AW22" s="120"/>
      <c r="AX22" s="460" t="s">
        <v>378</v>
      </c>
      <c r="AY22" s="460"/>
      <c r="AZ22" s="120"/>
      <c r="BA22" s="119" t="s">
        <v>360</v>
      </c>
      <c r="BB22" s="120"/>
      <c r="BC22" s="120"/>
      <c r="BD22" s="120"/>
      <c r="BE22" s="120"/>
      <c r="BF22" s="120"/>
      <c r="BG22" s="120"/>
      <c r="BH22" s="120"/>
      <c r="BI22" s="120"/>
      <c r="BJ22" s="120"/>
      <c r="BK22" s="120"/>
      <c r="BL22" s="120"/>
      <c r="BM22" s="120"/>
      <c r="BN22" s="460"/>
      <c r="BO22" s="460"/>
      <c r="BP22" s="126"/>
      <c r="BQ22" s="126"/>
      <c r="BR22" s="126"/>
      <c r="BS22" s="126"/>
      <c r="BT22" s="126"/>
      <c r="BU22" s="126"/>
      <c r="BV22" s="140"/>
      <c r="BW22" s="140"/>
      <c r="BX22" s="140"/>
      <c r="BY22" s="140"/>
      <c r="BZ22" s="140"/>
      <c r="CA22" s="140"/>
      <c r="CB22" s="140"/>
      <c r="CC22" s="140"/>
      <c r="CD22" s="140"/>
      <c r="CE22" s="140"/>
      <c r="CF22" s="140"/>
      <c r="CG22" s="140"/>
      <c r="CH22" s="7"/>
      <c r="CI22" s="7"/>
      <c r="CJ22" s="7"/>
      <c r="CK22" s="7"/>
      <c r="CL22" s="7"/>
      <c r="CM22" s="7"/>
      <c r="CN22" s="7"/>
      <c r="CO22" s="7"/>
    </row>
    <row r="23" spans="1:93" x14ac:dyDescent="0.2">
      <c r="A23" s="461" t="s">
        <v>43</v>
      </c>
      <c r="B23" s="462"/>
      <c r="C23" s="469" t="s">
        <v>379</v>
      </c>
      <c r="D23" s="462"/>
      <c r="E23" s="462"/>
      <c r="F23" s="462"/>
      <c r="G23" s="469" t="s">
        <v>380</v>
      </c>
      <c r="H23" s="462"/>
      <c r="I23" s="462"/>
      <c r="J23" s="462"/>
      <c r="K23" s="470" t="s">
        <v>381</v>
      </c>
      <c r="L23" s="462"/>
      <c r="M23" s="462"/>
      <c r="N23" s="462"/>
      <c r="O23" s="462"/>
      <c r="P23" s="469" t="s">
        <v>382</v>
      </c>
      <c r="Q23" s="452"/>
      <c r="R23" s="452"/>
      <c r="S23" s="452"/>
      <c r="T23" s="452"/>
      <c r="U23" s="452"/>
      <c r="V23" s="452"/>
      <c r="W23" s="443" t="s">
        <v>416</v>
      </c>
      <c r="X23" s="444"/>
      <c r="Y23" s="444"/>
      <c r="Z23" s="444"/>
      <c r="AA23" s="444"/>
      <c r="AB23" s="444"/>
      <c r="AC23" s="444"/>
      <c r="AD23" s="444"/>
      <c r="AE23" s="445"/>
      <c r="AF23" s="452" t="s">
        <v>48</v>
      </c>
      <c r="AG23" s="452"/>
      <c r="AH23" s="452"/>
      <c r="AI23" s="452"/>
      <c r="AJ23" s="452"/>
      <c r="AK23" s="452"/>
      <c r="AL23" s="452"/>
      <c r="AM23" s="452"/>
      <c r="AN23" s="452"/>
      <c r="AO23" s="452" t="s">
        <v>49</v>
      </c>
      <c r="AP23" s="452"/>
      <c r="AQ23" s="452" t="s">
        <v>50</v>
      </c>
      <c r="AR23" s="452"/>
      <c r="AS23" s="452"/>
      <c r="AT23" s="452"/>
      <c r="AU23" s="452"/>
      <c r="AV23" s="452"/>
      <c r="AW23" s="452"/>
      <c r="AX23" s="455" t="s">
        <v>217</v>
      </c>
      <c r="AY23" s="455"/>
      <c r="AZ23" s="141" t="s">
        <v>358</v>
      </c>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3"/>
      <c r="CB23" s="7"/>
      <c r="CC23" s="116"/>
      <c r="CD23" s="116"/>
      <c r="CE23" s="116"/>
      <c r="CF23" s="116"/>
      <c r="CG23" s="116"/>
      <c r="CH23" s="116"/>
      <c r="CI23" s="116"/>
      <c r="CJ23" s="7"/>
      <c r="CK23" s="7"/>
    </row>
    <row r="24" spans="1:93" ht="13.5" customHeight="1" x14ac:dyDescent="0.2">
      <c r="A24" s="463"/>
      <c r="B24" s="464"/>
      <c r="C24" s="453"/>
      <c r="D24" s="464"/>
      <c r="E24" s="464"/>
      <c r="F24" s="464"/>
      <c r="G24" s="453"/>
      <c r="H24" s="464"/>
      <c r="I24" s="464"/>
      <c r="J24" s="464"/>
      <c r="K24" s="471"/>
      <c r="L24" s="464"/>
      <c r="M24" s="464"/>
      <c r="N24" s="464"/>
      <c r="O24" s="464"/>
      <c r="P24" s="453"/>
      <c r="Q24" s="453"/>
      <c r="R24" s="453"/>
      <c r="S24" s="453"/>
      <c r="T24" s="453"/>
      <c r="U24" s="453"/>
      <c r="V24" s="453"/>
      <c r="W24" s="446"/>
      <c r="X24" s="447"/>
      <c r="Y24" s="447"/>
      <c r="Z24" s="447"/>
      <c r="AA24" s="447"/>
      <c r="AB24" s="447"/>
      <c r="AC24" s="447"/>
      <c r="AD24" s="447"/>
      <c r="AE24" s="448"/>
      <c r="AF24" s="453"/>
      <c r="AG24" s="453"/>
      <c r="AH24" s="453"/>
      <c r="AI24" s="453"/>
      <c r="AJ24" s="453"/>
      <c r="AK24" s="453"/>
      <c r="AL24" s="453"/>
      <c r="AM24" s="453"/>
      <c r="AN24" s="453"/>
      <c r="AO24" s="453"/>
      <c r="AP24" s="453"/>
      <c r="AQ24" s="453" t="s">
        <v>51</v>
      </c>
      <c r="AR24" s="453"/>
      <c r="AS24" s="453"/>
      <c r="AT24" s="453" t="s">
        <v>52</v>
      </c>
      <c r="AU24" s="453"/>
      <c r="AV24" s="453" t="s">
        <v>53</v>
      </c>
      <c r="AW24" s="453"/>
      <c r="AX24" s="456"/>
      <c r="AY24" s="456"/>
      <c r="AZ24" s="323" t="s">
        <v>136</v>
      </c>
      <c r="BA24" s="324"/>
      <c r="BB24" s="323" t="s">
        <v>136</v>
      </c>
      <c r="BC24" s="324"/>
      <c r="BD24" s="323" t="s">
        <v>19</v>
      </c>
      <c r="BE24" s="325"/>
      <c r="BF24" s="325"/>
      <c r="BG24" s="324"/>
      <c r="BH24" s="323" t="s">
        <v>19</v>
      </c>
      <c r="BI24" s="325"/>
      <c r="BJ24" s="325"/>
      <c r="BK24" s="324"/>
      <c r="BL24" s="323" t="s">
        <v>138</v>
      </c>
      <c r="BM24" s="325"/>
      <c r="BN24" s="325"/>
      <c r="BO24" s="324"/>
      <c r="BP24" s="323" t="s">
        <v>138</v>
      </c>
      <c r="BQ24" s="325"/>
      <c r="BR24" s="325"/>
      <c r="BS24" s="324"/>
      <c r="BT24" s="437" t="s">
        <v>429</v>
      </c>
      <c r="BU24" s="438"/>
      <c r="BV24" s="438"/>
      <c r="BW24" s="439"/>
      <c r="BX24" s="474" t="s">
        <v>430</v>
      </c>
      <c r="BY24" s="438"/>
      <c r="BZ24" s="438"/>
      <c r="CA24" s="475"/>
      <c r="CB24" s="116"/>
      <c r="CC24" s="58"/>
      <c r="CD24" s="58"/>
      <c r="CE24" s="58"/>
      <c r="CF24" s="58"/>
      <c r="CG24" s="58"/>
      <c r="CH24" s="58"/>
      <c r="CI24" s="58"/>
      <c r="CJ24" s="7"/>
      <c r="CK24" s="7"/>
    </row>
    <row r="25" spans="1:93" x14ac:dyDescent="0.2">
      <c r="A25" s="465"/>
      <c r="B25" s="466"/>
      <c r="C25" s="454"/>
      <c r="D25" s="466"/>
      <c r="E25" s="466"/>
      <c r="F25" s="466"/>
      <c r="G25" s="454"/>
      <c r="H25" s="466"/>
      <c r="I25" s="466"/>
      <c r="J25" s="466"/>
      <c r="K25" s="472"/>
      <c r="L25" s="466"/>
      <c r="M25" s="466"/>
      <c r="N25" s="466"/>
      <c r="O25" s="466"/>
      <c r="P25" s="454"/>
      <c r="Q25" s="454"/>
      <c r="R25" s="454"/>
      <c r="S25" s="454"/>
      <c r="T25" s="454"/>
      <c r="U25" s="454"/>
      <c r="V25" s="454"/>
      <c r="W25" s="446"/>
      <c r="X25" s="447"/>
      <c r="Y25" s="447"/>
      <c r="Z25" s="447"/>
      <c r="AA25" s="447"/>
      <c r="AB25" s="447"/>
      <c r="AC25" s="447"/>
      <c r="AD25" s="447"/>
      <c r="AE25" s="448"/>
      <c r="AF25" s="454"/>
      <c r="AG25" s="454"/>
      <c r="AH25" s="454"/>
      <c r="AI25" s="454"/>
      <c r="AJ25" s="454"/>
      <c r="AK25" s="454"/>
      <c r="AL25" s="454"/>
      <c r="AM25" s="454"/>
      <c r="AN25" s="454"/>
      <c r="AO25" s="454"/>
      <c r="AP25" s="454"/>
      <c r="AQ25" s="454"/>
      <c r="AR25" s="454"/>
      <c r="AS25" s="454"/>
      <c r="AT25" s="454"/>
      <c r="AU25" s="454"/>
      <c r="AV25" s="454"/>
      <c r="AW25" s="454"/>
      <c r="AX25" s="457"/>
      <c r="AY25" s="457"/>
      <c r="AZ25" s="323" t="s">
        <v>294</v>
      </c>
      <c r="BA25" s="324"/>
      <c r="BB25" s="323" t="s">
        <v>295</v>
      </c>
      <c r="BC25" s="324"/>
      <c r="BD25" s="323" t="s">
        <v>294</v>
      </c>
      <c r="BE25" s="325"/>
      <c r="BF25" s="325"/>
      <c r="BG25" s="324"/>
      <c r="BH25" s="323" t="s">
        <v>295</v>
      </c>
      <c r="BI25" s="325"/>
      <c r="BJ25" s="325"/>
      <c r="BK25" s="324"/>
      <c r="BL25" s="323" t="s">
        <v>294</v>
      </c>
      <c r="BM25" s="325"/>
      <c r="BN25" s="325"/>
      <c r="BO25" s="324"/>
      <c r="BP25" s="323" t="s">
        <v>295</v>
      </c>
      <c r="BQ25" s="325"/>
      <c r="BR25" s="325"/>
      <c r="BS25" s="324"/>
      <c r="BT25" s="440"/>
      <c r="BU25" s="441"/>
      <c r="BV25" s="441"/>
      <c r="BW25" s="442"/>
      <c r="BX25" s="441"/>
      <c r="BY25" s="441"/>
      <c r="BZ25" s="441"/>
      <c r="CA25" s="476"/>
      <c r="CB25" s="116"/>
      <c r="CC25" s="58"/>
      <c r="CD25" s="58"/>
      <c r="CE25" s="58"/>
      <c r="CF25" s="58"/>
      <c r="CG25" s="58"/>
      <c r="CH25" s="58"/>
      <c r="CI25" s="58"/>
      <c r="CJ25" s="7"/>
      <c r="CK25" s="7"/>
    </row>
    <row r="26" spans="1:93" ht="13.5" thickBot="1" x14ac:dyDescent="0.25">
      <c r="A26" s="467"/>
      <c r="B26" s="468"/>
      <c r="C26" s="468"/>
      <c r="D26" s="468"/>
      <c r="E26" s="468"/>
      <c r="F26" s="468"/>
      <c r="G26" s="468"/>
      <c r="H26" s="468"/>
      <c r="I26" s="468"/>
      <c r="J26" s="468"/>
      <c r="K26" s="468"/>
      <c r="L26" s="468"/>
      <c r="M26" s="468"/>
      <c r="N26" s="468"/>
      <c r="O26" s="468"/>
      <c r="P26" s="435"/>
      <c r="Q26" s="435"/>
      <c r="R26" s="435"/>
      <c r="S26" s="435"/>
      <c r="T26" s="435"/>
      <c r="U26" s="435"/>
      <c r="V26" s="435"/>
      <c r="W26" s="449"/>
      <c r="X26" s="450"/>
      <c r="Y26" s="450"/>
      <c r="Z26" s="450"/>
      <c r="AA26" s="450"/>
      <c r="AB26" s="450"/>
      <c r="AC26" s="450"/>
      <c r="AD26" s="450"/>
      <c r="AE26" s="451"/>
      <c r="AF26" s="435"/>
      <c r="AG26" s="435"/>
      <c r="AH26" s="435"/>
      <c r="AI26" s="435"/>
      <c r="AJ26" s="435"/>
      <c r="AK26" s="435"/>
      <c r="AL26" s="435"/>
      <c r="AM26" s="435"/>
      <c r="AN26" s="435"/>
      <c r="AO26" s="435"/>
      <c r="AP26" s="435"/>
      <c r="AQ26" s="435"/>
      <c r="AR26" s="435"/>
      <c r="AS26" s="435"/>
      <c r="AT26" s="435"/>
      <c r="AU26" s="435"/>
      <c r="AV26" s="435"/>
      <c r="AW26" s="435"/>
      <c r="AX26" s="458"/>
      <c r="AY26" s="458"/>
      <c r="AZ26" s="434" t="s">
        <v>18</v>
      </c>
      <c r="BA26" s="435"/>
      <c r="BB26" s="434" t="s">
        <v>18</v>
      </c>
      <c r="BC26" s="435"/>
      <c r="BD26" s="434" t="s">
        <v>20</v>
      </c>
      <c r="BE26" s="435"/>
      <c r="BF26" s="13" t="s">
        <v>18</v>
      </c>
      <c r="BG26" s="14"/>
      <c r="BH26" s="436" t="s">
        <v>20</v>
      </c>
      <c r="BI26" s="435"/>
      <c r="BJ26" s="13" t="s">
        <v>18</v>
      </c>
      <c r="BK26" s="14"/>
      <c r="BL26" s="434" t="s">
        <v>20</v>
      </c>
      <c r="BM26" s="435"/>
      <c r="BN26" s="13" t="s">
        <v>18</v>
      </c>
      <c r="BO26" s="14"/>
      <c r="BP26" s="434" t="s">
        <v>20</v>
      </c>
      <c r="BQ26" s="435"/>
      <c r="BR26" s="13" t="s">
        <v>18</v>
      </c>
      <c r="BS26" s="14"/>
      <c r="BT26" s="434" t="s">
        <v>20</v>
      </c>
      <c r="BU26" s="435"/>
      <c r="BV26" s="434" t="s">
        <v>18</v>
      </c>
      <c r="BW26" s="435"/>
      <c r="BX26" s="436" t="s">
        <v>20</v>
      </c>
      <c r="BY26" s="435"/>
      <c r="BZ26" s="434" t="s">
        <v>18</v>
      </c>
      <c r="CA26" s="473"/>
      <c r="CB26" s="58"/>
      <c r="CC26" s="116"/>
      <c r="CD26" s="116"/>
      <c r="CE26" s="116"/>
      <c r="CF26" s="116"/>
      <c r="CG26" s="116"/>
      <c r="CH26" s="116"/>
      <c r="CI26" s="116"/>
      <c r="CJ26" s="7"/>
      <c r="CK26" s="7"/>
    </row>
    <row r="27" spans="1:93" ht="13.5" thickTop="1" x14ac:dyDescent="0.2">
      <c r="A27" s="425">
        <v>1</v>
      </c>
      <c r="B27" s="426"/>
      <c r="C27" s="427" t="s">
        <v>383</v>
      </c>
      <c r="D27" s="428"/>
      <c r="E27" s="428"/>
      <c r="F27" s="428"/>
      <c r="G27" s="428" t="s">
        <v>384</v>
      </c>
      <c r="H27" s="428"/>
      <c r="I27" s="428"/>
      <c r="J27" s="428"/>
      <c r="K27" s="428">
        <v>1047895</v>
      </c>
      <c r="L27" s="428"/>
      <c r="M27" s="428"/>
      <c r="N27" s="428"/>
      <c r="O27" s="429"/>
      <c r="P27" s="430" t="s">
        <v>212</v>
      </c>
      <c r="Q27" s="431"/>
      <c r="R27" s="431"/>
      <c r="S27" s="431"/>
      <c r="T27" s="431"/>
      <c r="U27" s="431"/>
      <c r="V27" s="431"/>
      <c r="W27" s="431" t="s">
        <v>385</v>
      </c>
      <c r="X27" s="431"/>
      <c r="Y27" s="431"/>
      <c r="Z27" s="431"/>
      <c r="AA27" s="431"/>
      <c r="AB27" s="431"/>
      <c r="AC27" s="431"/>
      <c r="AD27" s="431"/>
      <c r="AE27" s="432"/>
      <c r="AF27" s="430" t="s">
        <v>407</v>
      </c>
      <c r="AG27" s="431"/>
      <c r="AH27" s="431"/>
      <c r="AI27" s="431"/>
      <c r="AJ27" s="431"/>
      <c r="AK27" s="431"/>
      <c r="AL27" s="431"/>
      <c r="AM27" s="431"/>
      <c r="AN27" s="433"/>
      <c r="AO27" s="422">
        <v>4</v>
      </c>
      <c r="AP27" s="423"/>
      <c r="AQ27" s="422">
        <v>2000</v>
      </c>
      <c r="AR27" s="424"/>
      <c r="AS27" s="423"/>
      <c r="AT27" s="422">
        <v>11</v>
      </c>
      <c r="AU27" s="423"/>
      <c r="AV27" s="422">
        <v>11</v>
      </c>
      <c r="AW27" s="423"/>
      <c r="AX27" s="422" t="s">
        <v>219</v>
      </c>
      <c r="AY27" s="423"/>
      <c r="AZ27" s="418">
        <v>1</v>
      </c>
      <c r="BA27" s="418"/>
      <c r="BB27" s="419"/>
      <c r="BC27" s="420"/>
      <c r="BD27" s="411">
        <v>1</v>
      </c>
      <c r="BE27" s="412"/>
      <c r="BF27" s="412">
        <v>1</v>
      </c>
      <c r="BG27" s="416"/>
      <c r="BH27" s="421">
        <v>1</v>
      </c>
      <c r="BI27" s="412"/>
      <c r="BJ27" s="412">
        <v>2</v>
      </c>
      <c r="BK27" s="414"/>
      <c r="BL27" s="415" t="s">
        <v>386</v>
      </c>
      <c r="BM27" s="411"/>
      <c r="BN27" s="416">
        <v>1</v>
      </c>
      <c r="BO27" s="417"/>
      <c r="BP27" s="415" t="s">
        <v>386</v>
      </c>
      <c r="BQ27" s="411"/>
      <c r="BR27" s="416">
        <v>1</v>
      </c>
      <c r="BS27" s="417"/>
      <c r="BT27" s="415" t="s">
        <v>386</v>
      </c>
      <c r="BU27" s="411"/>
      <c r="BV27" s="412">
        <v>9</v>
      </c>
      <c r="BW27" s="414"/>
      <c r="BX27" s="410" t="s">
        <v>386</v>
      </c>
      <c r="BY27" s="411"/>
      <c r="BZ27" s="412">
        <v>1</v>
      </c>
      <c r="CA27" s="413"/>
      <c r="CB27" s="116"/>
      <c r="CC27" s="59"/>
      <c r="CD27" s="59"/>
      <c r="CE27" s="59"/>
      <c r="CF27" s="59"/>
      <c r="CG27" s="59"/>
      <c r="CH27" s="59"/>
      <c r="CI27" s="59"/>
      <c r="CJ27" s="7"/>
      <c r="CK27" s="7"/>
    </row>
    <row r="28" spans="1:93" x14ac:dyDescent="0.2">
      <c r="A28" s="399">
        <v>2</v>
      </c>
      <c r="B28" s="400"/>
      <c r="C28" s="401" t="s">
        <v>383</v>
      </c>
      <c r="D28" s="402"/>
      <c r="E28" s="402"/>
      <c r="F28" s="402"/>
      <c r="G28" s="402" t="s">
        <v>384</v>
      </c>
      <c r="H28" s="402"/>
      <c r="I28" s="402"/>
      <c r="J28" s="402"/>
      <c r="K28" s="402">
        <v>1047896</v>
      </c>
      <c r="L28" s="402"/>
      <c r="M28" s="402"/>
      <c r="N28" s="402"/>
      <c r="O28" s="403"/>
      <c r="P28" s="404" t="s">
        <v>91</v>
      </c>
      <c r="Q28" s="405"/>
      <c r="R28" s="405"/>
      <c r="S28" s="405"/>
      <c r="T28" s="405"/>
      <c r="U28" s="405"/>
      <c r="V28" s="405"/>
      <c r="W28" s="406" t="s">
        <v>404</v>
      </c>
      <c r="X28" s="406"/>
      <c r="Y28" s="406"/>
      <c r="Z28" s="406"/>
      <c r="AA28" s="406"/>
      <c r="AB28" s="406"/>
      <c r="AC28" s="406"/>
      <c r="AD28" s="406"/>
      <c r="AE28" s="407"/>
      <c r="AF28" s="404" t="s">
        <v>408</v>
      </c>
      <c r="AG28" s="405"/>
      <c r="AH28" s="405"/>
      <c r="AI28" s="405"/>
      <c r="AJ28" s="405"/>
      <c r="AK28" s="405"/>
      <c r="AL28" s="405"/>
      <c r="AM28" s="405"/>
      <c r="AN28" s="408"/>
      <c r="AO28" s="394">
        <v>3</v>
      </c>
      <c r="AP28" s="395"/>
      <c r="AQ28" s="394">
        <v>2001</v>
      </c>
      <c r="AR28" s="396"/>
      <c r="AS28" s="395"/>
      <c r="AT28" s="394">
        <v>5</v>
      </c>
      <c r="AU28" s="395"/>
      <c r="AV28" s="394">
        <v>2</v>
      </c>
      <c r="AW28" s="395"/>
      <c r="AX28" s="394" t="s">
        <v>219</v>
      </c>
      <c r="AY28" s="395"/>
      <c r="AZ28" s="409">
        <v>3</v>
      </c>
      <c r="BA28" s="409"/>
      <c r="BB28" s="392"/>
      <c r="BC28" s="393"/>
      <c r="BD28" s="388">
        <v>1</v>
      </c>
      <c r="BE28" s="385"/>
      <c r="BF28" s="385">
        <v>2</v>
      </c>
      <c r="BG28" s="389"/>
      <c r="BH28" s="391">
        <v>1</v>
      </c>
      <c r="BI28" s="385"/>
      <c r="BJ28" s="385" t="s">
        <v>387</v>
      </c>
      <c r="BK28" s="389"/>
      <c r="BL28" s="387" t="s">
        <v>386</v>
      </c>
      <c r="BM28" s="388"/>
      <c r="BN28" s="389">
        <v>2</v>
      </c>
      <c r="BO28" s="390"/>
      <c r="BP28" s="387" t="s">
        <v>386</v>
      </c>
      <c r="BQ28" s="388"/>
      <c r="BR28" s="389">
        <v>2</v>
      </c>
      <c r="BS28" s="390"/>
      <c r="BT28" s="387" t="s">
        <v>386</v>
      </c>
      <c r="BU28" s="388"/>
      <c r="BV28" s="385">
        <v>8</v>
      </c>
      <c r="BW28" s="386"/>
      <c r="BX28" s="397" t="s">
        <v>386</v>
      </c>
      <c r="BY28" s="388"/>
      <c r="BZ28" s="385">
        <v>2</v>
      </c>
      <c r="CA28" s="398"/>
      <c r="CB28" s="59"/>
      <c r="CC28" s="59"/>
      <c r="CD28" s="59"/>
      <c r="CE28" s="59"/>
      <c r="CF28" s="59"/>
      <c r="CG28" s="59"/>
      <c r="CH28" s="59"/>
      <c r="CI28" s="59"/>
      <c r="CJ28" s="7"/>
      <c r="CK28" s="7"/>
    </row>
    <row r="29" spans="1:93" x14ac:dyDescent="0.2">
      <c r="A29" s="399">
        <v>3</v>
      </c>
      <c r="B29" s="400"/>
      <c r="C29" s="401" t="s">
        <v>383</v>
      </c>
      <c r="D29" s="402"/>
      <c r="E29" s="402"/>
      <c r="F29" s="402"/>
      <c r="G29" s="402" t="s">
        <v>384</v>
      </c>
      <c r="H29" s="402"/>
      <c r="I29" s="402"/>
      <c r="J29" s="402"/>
      <c r="K29" s="402">
        <v>1047897</v>
      </c>
      <c r="L29" s="402"/>
      <c r="M29" s="402"/>
      <c r="N29" s="402"/>
      <c r="O29" s="403"/>
      <c r="P29" s="404" t="s">
        <v>211</v>
      </c>
      <c r="Q29" s="405"/>
      <c r="R29" s="405"/>
      <c r="S29" s="405"/>
      <c r="T29" s="405"/>
      <c r="U29" s="405"/>
      <c r="V29" s="405"/>
      <c r="W29" s="406" t="s">
        <v>388</v>
      </c>
      <c r="X29" s="406"/>
      <c r="Y29" s="406"/>
      <c r="Z29" s="406"/>
      <c r="AA29" s="406"/>
      <c r="AB29" s="406"/>
      <c r="AC29" s="406"/>
      <c r="AD29" s="406"/>
      <c r="AE29" s="407"/>
      <c r="AF29" s="404"/>
      <c r="AG29" s="405"/>
      <c r="AH29" s="405"/>
      <c r="AI29" s="405"/>
      <c r="AJ29" s="405"/>
      <c r="AK29" s="405"/>
      <c r="AL29" s="405"/>
      <c r="AM29" s="405"/>
      <c r="AN29" s="408"/>
      <c r="AO29" s="394"/>
      <c r="AP29" s="395"/>
      <c r="AQ29" s="394">
        <v>1998</v>
      </c>
      <c r="AR29" s="396"/>
      <c r="AS29" s="395"/>
      <c r="AT29" s="394">
        <v>8</v>
      </c>
      <c r="AU29" s="395"/>
      <c r="AV29" s="394">
        <v>3</v>
      </c>
      <c r="AW29" s="395"/>
      <c r="AX29" s="394" t="s">
        <v>219</v>
      </c>
      <c r="AY29" s="395"/>
      <c r="AZ29" s="409">
        <v>2</v>
      </c>
      <c r="BA29" s="409"/>
      <c r="BB29" s="409">
        <v>1</v>
      </c>
      <c r="BC29" s="409"/>
      <c r="BD29" s="388">
        <v>1</v>
      </c>
      <c r="BE29" s="385"/>
      <c r="BF29" s="385" t="s">
        <v>387</v>
      </c>
      <c r="BG29" s="389"/>
      <c r="BH29" s="391">
        <v>1</v>
      </c>
      <c r="BI29" s="385"/>
      <c r="BJ29" s="385">
        <v>1</v>
      </c>
      <c r="BK29" s="386"/>
      <c r="BL29" s="387" t="s">
        <v>386</v>
      </c>
      <c r="BM29" s="388"/>
      <c r="BN29" s="389">
        <v>3</v>
      </c>
      <c r="BO29" s="390"/>
      <c r="BP29" s="387" t="s">
        <v>386</v>
      </c>
      <c r="BQ29" s="388"/>
      <c r="BR29" s="389">
        <v>3</v>
      </c>
      <c r="BS29" s="390"/>
      <c r="BT29" s="387" t="s">
        <v>386</v>
      </c>
      <c r="BU29" s="388"/>
      <c r="BV29" s="385">
        <v>7</v>
      </c>
      <c r="BW29" s="386"/>
      <c r="BX29" s="397" t="s">
        <v>386</v>
      </c>
      <c r="BY29" s="388"/>
      <c r="BZ29" s="385">
        <v>3</v>
      </c>
      <c r="CA29" s="398"/>
      <c r="CB29" s="59"/>
      <c r="CC29" s="59"/>
      <c r="CD29" s="59"/>
      <c r="CE29" s="59"/>
      <c r="CF29" s="59"/>
      <c r="CG29" s="59"/>
      <c r="CH29" s="59"/>
      <c r="CI29" s="59"/>
      <c r="CJ29" s="7"/>
      <c r="CK29" s="7"/>
    </row>
    <row r="30" spans="1:93" x14ac:dyDescent="0.2">
      <c r="A30" s="399">
        <v>4</v>
      </c>
      <c r="B30" s="400"/>
      <c r="C30" s="401" t="s">
        <v>383</v>
      </c>
      <c r="D30" s="402"/>
      <c r="E30" s="402"/>
      <c r="F30" s="402"/>
      <c r="G30" s="402" t="s">
        <v>384</v>
      </c>
      <c r="H30" s="402"/>
      <c r="I30" s="402"/>
      <c r="J30" s="402"/>
      <c r="K30" s="402">
        <v>1047898</v>
      </c>
      <c r="L30" s="402"/>
      <c r="M30" s="402"/>
      <c r="N30" s="402"/>
      <c r="O30" s="403"/>
      <c r="P30" s="404" t="s">
        <v>92</v>
      </c>
      <c r="Q30" s="405"/>
      <c r="R30" s="405"/>
      <c r="S30" s="405"/>
      <c r="T30" s="405"/>
      <c r="U30" s="405"/>
      <c r="V30" s="405"/>
      <c r="W30" s="406" t="s">
        <v>389</v>
      </c>
      <c r="X30" s="406"/>
      <c r="Y30" s="406"/>
      <c r="Z30" s="406"/>
      <c r="AA30" s="406"/>
      <c r="AB30" s="406"/>
      <c r="AC30" s="406"/>
      <c r="AD30" s="406"/>
      <c r="AE30" s="407"/>
      <c r="AF30" s="404" t="s">
        <v>330</v>
      </c>
      <c r="AG30" s="405"/>
      <c r="AH30" s="405"/>
      <c r="AI30" s="405"/>
      <c r="AJ30" s="405"/>
      <c r="AK30" s="405"/>
      <c r="AL30" s="405"/>
      <c r="AM30" s="405"/>
      <c r="AN30" s="408"/>
      <c r="AO30" s="394">
        <v>1</v>
      </c>
      <c r="AP30" s="395"/>
      <c r="AQ30" s="394">
        <v>2003</v>
      </c>
      <c r="AR30" s="396"/>
      <c r="AS30" s="395"/>
      <c r="AT30" s="394">
        <v>10</v>
      </c>
      <c r="AU30" s="395"/>
      <c r="AV30" s="394">
        <v>4</v>
      </c>
      <c r="AW30" s="395"/>
      <c r="AX30" s="394" t="s">
        <v>219</v>
      </c>
      <c r="AY30" s="395"/>
      <c r="AZ30" s="409">
        <v>4</v>
      </c>
      <c r="BA30" s="409"/>
      <c r="BB30" s="409">
        <v>3</v>
      </c>
      <c r="BC30" s="409"/>
      <c r="BD30" s="388">
        <v>2</v>
      </c>
      <c r="BE30" s="385"/>
      <c r="BF30" s="385">
        <v>1</v>
      </c>
      <c r="BG30" s="389"/>
      <c r="BH30" s="391">
        <v>2</v>
      </c>
      <c r="BI30" s="385"/>
      <c r="BJ30" s="385">
        <v>2</v>
      </c>
      <c r="BK30" s="386"/>
      <c r="BL30" s="387" t="s">
        <v>386</v>
      </c>
      <c r="BM30" s="388"/>
      <c r="BN30" s="389">
        <v>4</v>
      </c>
      <c r="BO30" s="390"/>
      <c r="BP30" s="387" t="s">
        <v>386</v>
      </c>
      <c r="BQ30" s="388"/>
      <c r="BR30" s="389">
        <v>4</v>
      </c>
      <c r="BS30" s="390"/>
      <c r="BT30" s="387" t="s">
        <v>386</v>
      </c>
      <c r="BU30" s="388"/>
      <c r="BV30" s="385">
        <v>6</v>
      </c>
      <c r="BW30" s="386"/>
      <c r="BX30" s="397" t="s">
        <v>386</v>
      </c>
      <c r="BY30" s="388"/>
      <c r="BZ30" s="385">
        <v>4</v>
      </c>
      <c r="CA30" s="398"/>
      <c r="CB30" s="59"/>
      <c r="CC30" s="59"/>
      <c r="CD30" s="59"/>
      <c r="CE30" s="59"/>
      <c r="CF30" s="59"/>
      <c r="CG30" s="59"/>
      <c r="CH30" s="59"/>
      <c r="CI30" s="59"/>
      <c r="CJ30" s="7"/>
      <c r="CK30" s="7"/>
    </row>
    <row r="31" spans="1:93" x14ac:dyDescent="0.2">
      <c r="A31" s="399">
        <v>5</v>
      </c>
      <c r="B31" s="400"/>
      <c r="C31" s="401" t="s">
        <v>383</v>
      </c>
      <c r="D31" s="402"/>
      <c r="E31" s="402"/>
      <c r="F31" s="402"/>
      <c r="G31" s="402" t="s">
        <v>384</v>
      </c>
      <c r="H31" s="402"/>
      <c r="I31" s="402"/>
      <c r="J31" s="402"/>
      <c r="K31" s="402">
        <v>1047899</v>
      </c>
      <c r="L31" s="402"/>
      <c r="M31" s="402"/>
      <c r="N31" s="402"/>
      <c r="O31" s="403"/>
      <c r="P31" s="404" t="s">
        <v>213</v>
      </c>
      <c r="Q31" s="405"/>
      <c r="R31" s="405"/>
      <c r="S31" s="405"/>
      <c r="T31" s="405"/>
      <c r="U31" s="405"/>
      <c r="V31" s="405"/>
      <c r="W31" s="406" t="s">
        <v>390</v>
      </c>
      <c r="X31" s="406"/>
      <c r="Y31" s="406"/>
      <c r="Z31" s="406"/>
      <c r="AA31" s="406"/>
      <c r="AB31" s="406"/>
      <c r="AC31" s="406"/>
      <c r="AD31" s="406"/>
      <c r="AE31" s="407"/>
      <c r="AF31" s="404" t="s">
        <v>330</v>
      </c>
      <c r="AG31" s="405"/>
      <c r="AH31" s="405"/>
      <c r="AI31" s="405"/>
      <c r="AJ31" s="405"/>
      <c r="AK31" s="405"/>
      <c r="AL31" s="405"/>
      <c r="AM31" s="405"/>
      <c r="AN31" s="408"/>
      <c r="AO31" s="394">
        <v>2</v>
      </c>
      <c r="AP31" s="395"/>
      <c r="AQ31" s="394">
        <v>2002</v>
      </c>
      <c r="AR31" s="396"/>
      <c r="AS31" s="395"/>
      <c r="AT31" s="394">
        <v>6</v>
      </c>
      <c r="AU31" s="395"/>
      <c r="AV31" s="394">
        <v>5</v>
      </c>
      <c r="AW31" s="395"/>
      <c r="AX31" s="394" t="s">
        <v>219</v>
      </c>
      <c r="AY31" s="395"/>
      <c r="AZ31" s="409">
        <v>5</v>
      </c>
      <c r="BA31" s="409"/>
      <c r="BB31" s="409">
        <v>2</v>
      </c>
      <c r="BC31" s="409"/>
      <c r="BD31" s="388">
        <v>2</v>
      </c>
      <c r="BE31" s="385"/>
      <c r="BF31" s="385">
        <v>2</v>
      </c>
      <c r="BG31" s="389"/>
      <c r="BH31" s="391">
        <v>2</v>
      </c>
      <c r="BI31" s="385"/>
      <c r="BJ31" s="385" t="s">
        <v>391</v>
      </c>
      <c r="BK31" s="386"/>
      <c r="BL31" s="387" t="s">
        <v>386</v>
      </c>
      <c r="BM31" s="388"/>
      <c r="BN31" s="389">
        <v>5</v>
      </c>
      <c r="BO31" s="390"/>
      <c r="BP31" s="387" t="s">
        <v>392</v>
      </c>
      <c r="BQ31" s="388"/>
      <c r="BR31" s="385">
        <v>1</v>
      </c>
      <c r="BS31" s="386"/>
      <c r="BT31" s="387" t="s">
        <v>386</v>
      </c>
      <c r="BU31" s="388"/>
      <c r="BV31" s="385">
        <v>5</v>
      </c>
      <c r="BW31" s="386"/>
      <c r="BX31" s="397" t="s">
        <v>386</v>
      </c>
      <c r="BY31" s="388"/>
      <c r="BZ31" s="385">
        <v>5</v>
      </c>
      <c r="CA31" s="398"/>
      <c r="CB31" s="59"/>
      <c r="CC31" s="59"/>
      <c r="CD31" s="59"/>
      <c r="CE31" s="59"/>
      <c r="CF31" s="59"/>
      <c r="CG31" s="59"/>
      <c r="CH31" s="59"/>
      <c r="CI31" s="59"/>
      <c r="CJ31" s="7"/>
      <c r="CK31" s="7"/>
    </row>
    <row r="32" spans="1:93" x14ac:dyDescent="0.2">
      <c r="A32" s="399">
        <v>6</v>
      </c>
      <c r="B32" s="400"/>
      <c r="C32" s="401" t="s">
        <v>383</v>
      </c>
      <c r="D32" s="402"/>
      <c r="E32" s="402"/>
      <c r="F32" s="402"/>
      <c r="G32" s="402" t="s">
        <v>384</v>
      </c>
      <c r="H32" s="402"/>
      <c r="I32" s="402"/>
      <c r="J32" s="402"/>
      <c r="K32" s="402">
        <v>1047900</v>
      </c>
      <c r="L32" s="402"/>
      <c r="M32" s="402"/>
      <c r="N32" s="402"/>
      <c r="O32" s="403"/>
      <c r="P32" s="404" t="s">
        <v>93</v>
      </c>
      <c r="Q32" s="405"/>
      <c r="R32" s="405"/>
      <c r="S32" s="405"/>
      <c r="T32" s="405"/>
      <c r="U32" s="405"/>
      <c r="V32" s="405"/>
      <c r="W32" s="406" t="s">
        <v>393</v>
      </c>
      <c r="X32" s="406"/>
      <c r="Y32" s="406"/>
      <c r="Z32" s="406"/>
      <c r="AA32" s="406"/>
      <c r="AB32" s="406"/>
      <c r="AC32" s="406"/>
      <c r="AD32" s="406"/>
      <c r="AE32" s="407"/>
      <c r="AF32" s="404" t="s">
        <v>316</v>
      </c>
      <c r="AG32" s="405"/>
      <c r="AH32" s="405"/>
      <c r="AI32" s="405"/>
      <c r="AJ32" s="405"/>
      <c r="AK32" s="405"/>
      <c r="AL32" s="405"/>
      <c r="AM32" s="405"/>
      <c r="AN32" s="408"/>
      <c r="AO32" s="394">
        <v>1</v>
      </c>
      <c r="AP32" s="395"/>
      <c r="AQ32" s="394">
        <v>2006</v>
      </c>
      <c r="AR32" s="396"/>
      <c r="AS32" s="395"/>
      <c r="AT32" s="394">
        <v>8</v>
      </c>
      <c r="AU32" s="395"/>
      <c r="AV32" s="394">
        <v>6</v>
      </c>
      <c r="AW32" s="395"/>
      <c r="AX32" s="394" t="s">
        <v>219</v>
      </c>
      <c r="AY32" s="395"/>
      <c r="AZ32" s="409">
        <v>6</v>
      </c>
      <c r="BA32" s="409"/>
      <c r="BB32" s="409">
        <v>4</v>
      </c>
      <c r="BC32" s="409"/>
      <c r="BD32" s="388"/>
      <c r="BE32" s="385"/>
      <c r="BF32" s="385"/>
      <c r="BG32" s="389"/>
      <c r="BH32" s="391">
        <v>2</v>
      </c>
      <c r="BI32" s="385"/>
      <c r="BJ32" s="385">
        <v>1</v>
      </c>
      <c r="BK32" s="386"/>
      <c r="BL32" s="387" t="s">
        <v>386</v>
      </c>
      <c r="BM32" s="388"/>
      <c r="BN32" s="389">
        <v>6</v>
      </c>
      <c r="BO32" s="390"/>
      <c r="BP32" s="387" t="s">
        <v>392</v>
      </c>
      <c r="BQ32" s="388"/>
      <c r="BR32" s="385">
        <v>2</v>
      </c>
      <c r="BS32" s="386"/>
      <c r="BT32" s="387" t="s">
        <v>386</v>
      </c>
      <c r="BU32" s="388"/>
      <c r="BV32" s="385">
        <v>4</v>
      </c>
      <c r="BW32" s="386"/>
      <c r="BX32" s="397" t="s">
        <v>386</v>
      </c>
      <c r="BY32" s="388"/>
      <c r="BZ32" s="385">
        <v>6</v>
      </c>
      <c r="CA32" s="398"/>
      <c r="CB32" s="59"/>
      <c r="CC32" s="59"/>
      <c r="CD32" s="59"/>
      <c r="CE32" s="59"/>
      <c r="CF32" s="59"/>
      <c r="CG32" s="59"/>
      <c r="CH32" s="59"/>
      <c r="CI32" s="59"/>
      <c r="CJ32" s="7"/>
      <c r="CK32" s="7"/>
    </row>
    <row r="33" spans="1:89" x14ac:dyDescent="0.2">
      <c r="A33" s="399">
        <v>7</v>
      </c>
      <c r="B33" s="400"/>
      <c r="C33" s="401" t="s">
        <v>383</v>
      </c>
      <c r="D33" s="402"/>
      <c r="E33" s="402"/>
      <c r="F33" s="402"/>
      <c r="G33" s="402" t="s">
        <v>384</v>
      </c>
      <c r="H33" s="402"/>
      <c r="I33" s="402"/>
      <c r="J33" s="402"/>
      <c r="K33" s="402">
        <v>1047901</v>
      </c>
      <c r="L33" s="402"/>
      <c r="M33" s="402"/>
      <c r="N33" s="402"/>
      <c r="O33" s="403"/>
      <c r="P33" s="404" t="s">
        <v>214</v>
      </c>
      <c r="Q33" s="405"/>
      <c r="R33" s="405"/>
      <c r="S33" s="405"/>
      <c r="T33" s="405"/>
      <c r="U33" s="405"/>
      <c r="V33" s="405"/>
      <c r="W33" s="406" t="s">
        <v>405</v>
      </c>
      <c r="X33" s="406"/>
      <c r="Y33" s="406"/>
      <c r="Z33" s="406"/>
      <c r="AA33" s="406"/>
      <c r="AB33" s="406"/>
      <c r="AC33" s="406"/>
      <c r="AD33" s="406"/>
      <c r="AE33" s="407"/>
      <c r="AF33" s="404" t="s">
        <v>318</v>
      </c>
      <c r="AG33" s="405"/>
      <c r="AH33" s="405"/>
      <c r="AI33" s="405"/>
      <c r="AJ33" s="405"/>
      <c r="AK33" s="405"/>
      <c r="AL33" s="405"/>
      <c r="AM33" s="405"/>
      <c r="AN33" s="408"/>
      <c r="AO33" s="394">
        <v>3</v>
      </c>
      <c r="AP33" s="395"/>
      <c r="AQ33" s="394">
        <v>2004</v>
      </c>
      <c r="AR33" s="396"/>
      <c r="AS33" s="395"/>
      <c r="AT33" s="394">
        <v>9</v>
      </c>
      <c r="AU33" s="395"/>
      <c r="AV33" s="394">
        <v>7</v>
      </c>
      <c r="AW33" s="395"/>
      <c r="AX33" s="394" t="s">
        <v>219</v>
      </c>
      <c r="AY33" s="395"/>
      <c r="AZ33" s="391"/>
      <c r="BA33" s="386"/>
      <c r="BB33" s="409">
        <v>5</v>
      </c>
      <c r="BC33" s="409"/>
      <c r="BD33" s="388">
        <v>3</v>
      </c>
      <c r="BE33" s="385"/>
      <c r="BF33" s="385">
        <v>1</v>
      </c>
      <c r="BG33" s="389"/>
      <c r="BH33" s="391">
        <v>3</v>
      </c>
      <c r="BI33" s="385"/>
      <c r="BJ33" s="385">
        <v>2</v>
      </c>
      <c r="BK33" s="386"/>
      <c r="BL33" s="387" t="s">
        <v>386</v>
      </c>
      <c r="BM33" s="388"/>
      <c r="BN33" s="389">
        <v>7</v>
      </c>
      <c r="BO33" s="390"/>
      <c r="BP33" s="387" t="s">
        <v>392</v>
      </c>
      <c r="BQ33" s="388"/>
      <c r="BR33" s="385">
        <v>3</v>
      </c>
      <c r="BS33" s="386"/>
      <c r="BT33" s="387" t="s">
        <v>386</v>
      </c>
      <c r="BU33" s="388"/>
      <c r="BV33" s="385">
        <v>3</v>
      </c>
      <c r="BW33" s="386"/>
      <c r="BX33" s="397" t="s">
        <v>386</v>
      </c>
      <c r="BY33" s="388"/>
      <c r="BZ33" s="385">
        <v>7</v>
      </c>
      <c r="CA33" s="398"/>
      <c r="CB33" s="59"/>
      <c r="CC33" s="59"/>
      <c r="CD33" s="59"/>
      <c r="CE33" s="59"/>
      <c r="CF33" s="59"/>
      <c r="CG33" s="59"/>
      <c r="CH33" s="59"/>
      <c r="CI33" s="59"/>
      <c r="CJ33" s="7"/>
      <c r="CK33" s="7"/>
    </row>
    <row r="34" spans="1:89" x14ac:dyDescent="0.2">
      <c r="A34" s="399">
        <v>8</v>
      </c>
      <c r="B34" s="400"/>
      <c r="C34" s="401" t="s">
        <v>383</v>
      </c>
      <c r="D34" s="402"/>
      <c r="E34" s="402"/>
      <c r="F34" s="402"/>
      <c r="G34" s="402" t="s">
        <v>384</v>
      </c>
      <c r="H34" s="402"/>
      <c r="I34" s="402"/>
      <c r="J34" s="402"/>
      <c r="K34" s="402">
        <v>1047902</v>
      </c>
      <c r="L34" s="402"/>
      <c r="M34" s="402"/>
      <c r="N34" s="402"/>
      <c r="O34" s="403"/>
      <c r="P34" s="404" t="s">
        <v>319</v>
      </c>
      <c r="Q34" s="405"/>
      <c r="R34" s="405"/>
      <c r="S34" s="405"/>
      <c r="T34" s="405"/>
      <c r="U34" s="405"/>
      <c r="V34" s="405"/>
      <c r="W34" s="406" t="s">
        <v>406</v>
      </c>
      <c r="X34" s="406"/>
      <c r="Y34" s="406"/>
      <c r="Z34" s="406"/>
      <c r="AA34" s="406"/>
      <c r="AB34" s="406"/>
      <c r="AC34" s="406"/>
      <c r="AD34" s="406"/>
      <c r="AE34" s="407"/>
      <c r="AF34" s="404" t="s">
        <v>321</v>
      </c>
      <c r="AG34" s="405"/>
      <c r="AH34" s="405"/>
      <c r="AI34" s="405"/>
      <c r="AJ34" s="405"/>
      <c r="AK34" s="405"/>
      <c r="AL34" s="405"/>
      <c r="AM34" s="405"/>
      <c r="AN34" s="408"/>
      <c r="AO34" s="394">
        <v>2</v>
      </c>
      <c r="AP34" s="395"/>
      <c r="AQ34" s="394">
        <v>2005</v>
      </c>
      <c r="AR34" s="396"/>
      <c r="AS34" s="395"/>
      <c r="AT34" s="394">
        <v>7</v>
      </c>
      <c r="AU34" s="395"/>
      <c r="AV34" s="394">
        <v>8</v>
      </c>
      <c r="AW34" s="395"/>
      <c r="AX34" s="394" t="s">
        <v>218</v>
      </c>
      <c r="AY34" s="395"/>
      <c r="AZ34" s="391"/>
      <c r="BA34" s="386"/>
      <c r="BB34" s="409">
        <v>6</v>
      </c>
      <c r="BC34" s="409"/>
      <c r="BD34" s="388">
        <v>3</v>
      </c>
      <c r="BE34" s="385"/>
      <c r="BF34" s="385">
        <v>2</v>
      </c>
      <c r="BG34" s="389"/>
      <c r="BH34" s="391">
        <v>3</v>
      </c>
      <c r="BI34" s="385"/>
      <c r="BJ34" s="385" t="s">
        <v>391</v>
      </c>
      <c r="BK34" s="386"/>
      <c r="BL34" s="387" t="s">
        <v>386</v>
      </c>
      <c r="BM34" s="388"/>
      <c r="BN34" s="389">
        <v>8</v>
      </c>
      <c r="BO34" s="390"/>
      <c r="BP34" s="387" t="s">
        <v>392</v>
      </c>
      <c r="BQ34" s="388"/>
      <c r="BR34" s="385">
        <v>4</v>
      </c>
      <c r="BS34" s="386"/>
      <c r="BT34" s="387" t="s">
        <v>386</v>
      </c>
      <c r="BU34" s="388"/>
      <c r="BV34" s="385">
        <v>2</v>
      </c>
      <c r="BW34" s="386"/>
      <c r="BX34" s="397" t="s">
        <v>386</v>
      </c>
      <c r="BY34" s="388"/>
      <c r="BZ34" s="385">
        <v>8</v>
      </c>
      <c r="CA34" s="398"/>
      <c r="CB34" s="59"/>
      <c r="CC34" s="59"/>
      <c r="CD34" s="59"/>
      <c r="CE34" s="59"/>
      <c r="CF34" s="59"/>
      <c r="CG34" s="59"/>
      <c r="CH34" s="59"/>
      <c r="CI34" s="59"/>
      <c r="CJ34" s="7"/>
      <c r="CK34" s="7"/>
    </row>
    <row r="35" spans="1:89" x14ac:dyDescent="0.2">
      <c r="A35" s="399">
        <v>9</v>
      </c>
      <c r="B35" s="400"/>
      <c r="C35" s="401" t="s">
        <v>383</v>
      </c>
      <c r="D35" s="402"/>
      <c r="E35" s="402"/>
      <c r="F35" s="402"/>
      <c r="G35" s="402" t="s">
        <v>384</v>
      </c>
      <c r="H35" s="402"/>
      <c r="I35" s="402"/>
      <c r="J35" s="402"/>
      <c r="K35" s="402">
        <v>1047903</v>
      </c>
      <c r="L35" s="402"/>
      <c r="M35" s="402"/>
      <c r="N35" s="402"/>
      <c r="O35" s="403"/>
      <c r="P35" s="404" t="s">
        <v>94</v>
      </c>
      <c r="Q35" s="405"/>
      <c r="R35" s="405"/>
      <c r="S35" s="405"/>
      <c r="T35" s="405"/>
      <c r="U35" s="405"/>
      <c r="V35" s="405"/>
      <c r="W35" s="406" t="s">
        <v>394</v>
      </c>
      <c r="X35" s="406"/>
      <c r="Y35" s="406"/>
      <c r="Z35" s="406"/>
      <c r="AA35" s="406"/>
      <c r="AB35" s="406"/>
      <c r="AC35" s="406"/>
      <c r="AD35" s="406"/>
      <c r="AE35" s="407"/>
      <c r="AF35" s="404" t="s">
        <v>323</v>
      </c>
      <c r="AG35" s="405"/>
      <c r="AH35" s="405"/>
      <c r="AI35" s="405"/>
      <c r="AJ35" s="405"/>
      <c r="AK35" s="405"/>
      <c r="AL35" s="405"/>
      <c r="AM35" s="405"/>
      <c r="AN35" s="408"/>
      <c r="AO35" s="394">
        <v>1</v>
      </c>
      <c r="AP35" s="395"/>
      <c r="AQ35" s="394">
        <v>2006</v>
      </c>
      <c r="AR35" s="396"/>
      <c r="AS35" s="395"/>
      <c r="AT35" s="394">
        <v>8</v>
      </c>
      <c r="AU35" s="395"/>
      <c r="AV35" s="394">
        <v>9</v>
      </c>
      <c r="AW35" s="395"/>
      <c r="AX35" s="394" t="s">
        <v>219</v>
      </c>
      <c r="AY35" s="395"/>
      <c r="AZ35" s="391"/>
      <c r="BA35" s="386"/>
      <c r="BB35" s="392"/>
      <c r="BC35" s="393"/>
      <c r="BD35" s="388">
        <v>3</v>
      </c>
      <c r="BE35" s="385"/>
      <c r="BF35" s="385" t="s">
        <v>387</v>
      </c>
      <c r="BG35" s="389"/>
      <c r="BH35" s="391">
        <v>3</v>
      </c>
      <c r="BI35" s="385"/>
      <c r="BJ35" s="385">
        <v>1</v>
      </c>
      <c r="BK35" s="386"/>
      <c r="BL35" s="387" t="s">
        <v>386</v>
      </c>
      <c r="BM35" s="388"/>
      <c r="BN35" s="385" t="s">
        <v>395</v>
      </c>
      <c r="BO35" s="386"/>
      <c r="BP35" s="387" t="s">
        <v>392</v>
      </c>
      <c r="BQ35" s="388"/>
      <c r="BR35" s="385">
        <v>5</v>
      </c>
      <c r="BS35" s="386"/>
      <c r="BT35" s="387" t="s">
        <v>386</v>
      </c>
      <c r="BU35" s="388"/>
      <c r="BV35" s="385">
        <v>1</v>
      </c>
      <c r="BW35" s="386"/>
      <c r="BX35" s="397" t="s">
        <v>386</v>
      </c>
      <c r="BY35" s="388"/>
      <c r="BZ35" s="385">
        <v>9</v>
      </c>
      <c r="CA35" s="398"/>
      <c r="CB35" s="59"/>
      <c r="CC35" s="59"/>
      <c r="CD35" s="59"/>
      <c r="CE35" s="59"/>
      <c r="CF35" s="59"/>
      <c r="CG35" s="59"/>
      <c r="CH35" s="59"/>
      <c r="CI35" s="59"/>
      <c r="CJ35" s="7"/>
      <c r="CK35" s="7"/>
    </row>
    <row r="36" spans="1:89" x14ac:dyDescent="0.2">
      <c r="A36" s="399">
        <v>10</v>
      </c>
      <c r="B36" s="400"/>
      <c r="C36" s="401" t="s">
        <v>383</v>
      </c>
      <c r="D36" s="402"/>
      <c r="E36" s="402"/>
      <c r="F36" s="402"/>
      <c r="G36" s="402" t="s">
        <v>384</v>
      </c>
      <c r="H36" s="402"/>
      <c r="I36" s="402"/>
      <c r="J36" s="402"/>
      <c r="K36" s="402">
        <v>1047904</v>
      </c>
      <c r="L36" s="402"/>
      <c r="M36" s="402"/>
      <c r="N36" s="402"/>
      <c r="O36" s="403"/>
      <c r="P36" s="404" t="s">
        <v>215</v>
      </c>
      <c r="Q36" s="405"/>
      <c r="R36" s="405"/>
      <c r="S36" s="405"/>
      <c r="T36" s="405"/>
      <c r="U36" s="405"/>
      <c r="V36" s="405"/>
      <c r="W36" s="406" t="s">
        <v>396</v>
      </c>
      <c r="X36" s="406"/>
      <c r="Y36" s="406"/>
      <c r="Z36" s="406"/>
      <c r="AA36" s="406"/>
      <c r="AB36" s="406"/>
      <c r="AC36" s="406"/>
      <c r="AD36" s="406"/>
      <c r="AE36" s="407"/>
      <c r="AF36" s="404" t="s">
        <v>323</v>
      </c>
      <c r="AG36" s="405"/>
      <c r="AH36" s="405"/>
      <c r="AI36" s="405"/>
      <c r="AJ36" s="405"/>
      <c r="AK36" s="405"/>
      <c r="AL36" s="405"/>
      <c r="AM36" s="405"/>
      <c r="AN36" s="408"/>
      <c r="AO36" s="394">
        <v>3</v>
      </c>
      <c r="AP36" s="395"/>
      <c r="AQ36" s="394">
        <v>2004</v>
      </c>
      <c r="AR36" s="396"/>
      <c r="AS36" s="395"/>
      <c r="AT36" s="394">
        <v>9</v>
      </c>
      <c r="AU36" s="395"/>
      <c r="AV36" s="394">
        <v>10</v>
      </c>
      <c r="AW36" s="395"/>
      <c r="AX36" s="394" t="s">
        <v>219</v>
      </c>
      <c r="AY36" s="395"/>
      <c r="AZ36" s="391"/>
      <c r="BA36" s="386"/>
      <c r="BB36" s="392"/>
      <c r="BC36" s="393"/>
      <c r="BD36" s="388">
        <v>4</v>
      </c>
      <c r="BE36" s="385"/>
      <c r="BF36" s="385">
        <v>1</v>
      </c>
      <c r="BG36" s="389"/>
      <c r="BH36" s="391">
        <v>4</v>
      </c>
      <c r="BI36" s="385"/>
      <c r="BJ36" s="385">
        <v>2</v>
      </c>
      <c r="BK36" s="386"/>
      <c r="BL36" s="387" t="s">
        <v>386</v>
      </c>
      <c r="BM36" s="388"/>
      <c r="BN36" s="385" t="s">
        <v>397</v>
      </c>
      <c r="BO36" s="386"/>
      <c r="BP36" s="387" t="s">
        <v>392</v>
      </c>
      <c r="BQ36" s="388"/>
      <c r="BR36" s="385">
        <v>6</v>
      </c>
      <c r="BS36" s="386"/>
      <c r="BT36" s="387" t="s">
        <v>386</v>
      </c>
      <c r="BU36" s="388"/>
      <c r="BV36" s="385">
        <v>10</v>
      </c>
      <c r="BW36" s="386"/>
      <c r="BX36" s="397" t="s">
        <v>386</v>
      </c>
      <c r="BY36" s="388"/>
      <c r="BZ36" s="385">
        <v>10</v>
      </c>
      <c r="CA36" s="398"/>
      <c r="CB36" s="59"/>
      <c r="CC36" s="59"/>
      <c r="CD36" s="59"/>
      <c r="CE36" s="59"/>
      <c r="CF36" s="59"/>
      <c r="CG36" s="59"/>
      <c r="CH36" s="59"/>
      <c r="CI36" s="59"/>
      <c r="CJ36" s="7"/>
      <c r="CK36" s="7"/>
    </row>
    <row r="37" spans="1:89" x14ac:dyDescent="0.2">
      <c r="A37" s="399">
        <v>11</v>
      </c>
      <c r="B37" s="400"/>
      <c r="C37" s="401" t="s">
        <v>383</v>
      </c>
      <c r="D37" s="402"/>
      <c r="E37" s="402"/>
      <c r="F37" s="402"/>
      <c r="G37" s="402" t="s">
        <v>384</v>
      </c>
      <c r="H37" s="402"/>
      <c r="I37" s="402"/>
      <c r="J37" s="402"/>
      <c r="K37" s="385">
        <v>1047998</v>
      </c>
      <c r="L37" s="385"/>
      <c r="M37" s="385"/>
      <c r="N37" s="385"/>
      <c r="O37" s="386"/>
      <c r="P37" s="404" t="s">
        <v>210</v>
      </c>
      <c r="Q37" s="405"/>
      <c r="R37" s="405"/>
      <c r="S37" s="405"/>
      <c r="T37" s="405"/>
      <c r="U37" s="405"/>
      <c r="V37" s="405"/>
      <c r="W37" s="406" t="s">
        <v>398</v>
      </c>
      <c r="X37" s="406"/>
      <c r="Y37" s="406"/>
      <c r="Z37" s="406"/>
      <c r="AA37" s="406"/>
      <c r="AB37" s="406"/>
      <c r="AC37" s="406"/>
      <c r="AD37" s="406"/>
      <c r="AE37" s="407"/>
      <c r="AF37" s="404" t="s">
        <v>318</v>
      </c>
      <c r="AG37" s="405"/>
      <c r="AH37" s="405"/>
      <c r="AI37" s="405"/>
      <c r="AJ37" s="405"/>
      <c r="AK37" s="405"/>
      <c r="AL37" s="405"/>
      <c r="AM37" s="405"/>
      <c r="AN37" s="408"/>
      <c r="AO37" s="394">
        <v>2</v>
      </c>
      <c r="AP37" s="395"/>
      <c r="AQ37" s="394">
        <v>2006</v>
      </c>
      <c r="AR37" s="396"/>
      <c r="AS37" s="395"/>
      <c r="AT37" s="394">
        <v>2</v>
      </c>
      <c r="AU37" s="395"/>
      <c r="AV37" s="394">
        <v>3</v>
      </c>
      <c r="AW37" s="395"/>
      <c r="AX37" s="394" t="s">
        <v>219</v>
      </c>
      <c r="AY37" s="395"/>
      <c r="AZ37" s="391"/>
      <c r="BA37" s="386"/>
      <c r="BB37" s="392"/>
      <c r="BC37" s="393"/>
      <c r="BD37" s="388">
        <v>4</v>
      </c>
      <c r="BE37" s="385"/>
      <c r="BF37" s="385">
        <v>2</v>
      </c>
      <c r="BG37" s="389"/>
      <c r="BH37" s="391">
        <v>4</v>
      </c>
      <c r="BI37" s="385"/>
      <c r="BJ37" s="385" t="s">
        <v>391</v>
      </c>
      <c r="BK37" s="386"/>
      <c r="BL37" s="387"/>
      <c r="BM37" s="388"/>
      <c r="BN37" s="385"/>
      <c r="BO37" s="386"/>
      <c r="BP37" s="387" t="s">
        <v>392</v>
      </c>
      <c r="BQ37" s="388"/>
      <c r="BR37" s="385">
        <v>7</v>
      </c>
      <c r="BS37" s="386"/>
      <c r="BT37" s="387" t="s">
        <v>386</v>
      </c>
      <c r="BU37" s="388"/>
      <c r="BV37" s="385" t="s">
        <v>399</v>
      </c>
      <c r="BW37" s="386"/>
      <c r="BX37" s="397" t="s">
        <v>386</v>
      </c>
      <c r="BY37" s="388"/>
      <c r="BZ37" s="385" t="s">
        <v>399</v>
      </c>
      <c r="CA37" s="398"/>
      <c r="CB37" s="59"/>
      <c r="CC37" s="59"/>
      <c r="CD37" s="59"/>
      <c r="CE37" s="59"/>
      <c r="CF37" s="59"/>
      <c r="CG37" s="59"/>
      <c r="CH37" s="59"/>
      <c r="CI37" s="59"/>
      <c r="CJ37" s="7"/>
      <c r="CK37" s="7"/>
    </row>
    <row r="38" spans="1:89" x14ac:dyDescent="0.2">
      <c r="A38" s="399">
        <v>12</v>
      </c>
      <c r="B38" s="400"/>
      <c r="C38" s="401" t="s">
        <v>383</v>
      </c>
      <c r="D38" s="402"/>
      <c r="E38" s="402"/>
      <c r="F38" s="402"/>
      <c r="G38" s="402" t="s">
        <v>384</v>
      </c>
      <c r="H38" s="402"/>
      <c r="I38" s="402"/>
      <c r="J38" s="402"/>
      <c r="K38" s="402">
        <v>1047999</v>
      </c>
      <c r="L38" s="402"/>
      <c r="M38" s="402"/>
      <c r="N38" s="402"/>
      <c r="O38" s="403"/>
      <c r="P38" s="404" t="s">
        <v>216</v>
      </c>
      <c r="Q38" s="405"/>
      <c r="R38" s="405"/>
      <c r="S38" s="405"/>
      <c r="T38" s="405"/>
      <c r="U38" s="405"/>
      <c r="V38" s="405"/>
      <c r="W38" s="406" t="s">
        <v>400</v>
      </c>
      <c r="X38" s="406"/>
      <c r="Y38" s="406"/>
      <c r="Z38" s="406"/>
      <c r="AA38" s="406"/>
      <c r="AB38" s="406"/>
      <c r="AC38" s="406"/>
      <c r="AD38" s="406"/>
      <c r="AE38" s="407"/>
      <c r="AF38" s="404" t="s">
        <v>321</v>
      </c>
      <c r="AG38" s="405"/>
      <c r="AH38" s="405"/>
      <c r="AI38" s="405"/>
      <c r="AJ38" s="405"/>
      <c r="AK38" s="405"/>
      <c r="AL38" s="405"/>
      <c r="AM38" s="405"/>
      <c r="AN38" s="408"/>
      <c r="AO38" s="394">
        <v>3</v>
      </c>
      <c r="AP38" s="395"/>
      <c r="AQ38" s="394">
        <v>2005</v>
      </c>
      <c r="AR38" s="396"/>
      <c r="AS38" s="395"/>
      <c r="AT38" s="394">
        <v>1</v>
      </c>
      <c r="AU38" s="395"/>
      <c r="AV38" s="394">
        <v>1</v>
      </c>
      <c r="AW38" s="395"/>
      <c r="AX38" s="394" t="s">
        <v>219</v>
      </c>
      <c r="AY38" s="395"/>
      <c r="AZ38" s="391"/>
      <c r="BA38" s="386"/>
      <c r="BB38" s="392"/>
      <c r="BC38" s="393"/>
      <c r="BD38" s="388">
        <v>4</v>
      </c>
      <c r="BE38" s="385"/>
      <c r="BF38" s="385" t="s">
        <v>387</v>
      </c>
      <c r="BG38" s="389"/>
      <c r="BH38" s="391">
        <v>4</v>
      </c>
      <c r="BI38" s="385"/>
      <c r="BJ38" s="385">
        <v>1</v>
      </c>
      <c r="BK38" s="386"/>
      <c r="BL38" s="387"/>
      <c r="BM38" s="388"/>
      <c r="BN38" s="385"/>
      <c r="BO38" s="386"/>
      <c r="BP38" s="387" t="s">
        <v>392</v>
      </c>
      <c r="BQ38" s="388"/>
      <c r="BR38" s="389">
        <v>8</v>
      </c>
      <c r="BS38" s="390"/>
      <c r="BT38" s="387" t="s">
        <v>386</v>
      </c>
      <c r="BU38" s="388"/>
      <c r="BV38" s="385" t="s">
        <v>401</v>
      </c>
      <c r="BW38" s="386"/>
      <c r="BX38" s="397" t="s">
        <v>386</v>
      </c>
      <c r="BY38" s="388"/>
      <c r="BZ38" s="385" t="s">
        <v>401</v>
      </c>
      <c r="CA38" s="398"/>
      <c r="CB38" s="59"/>
      <c r="CC38" s="59"/>
      <c r="CD38" s="59"/>
      <c r="CE38" s="59"/>
      <c r="CF38" s="59"/>
      <c r="CG38" s="59"/>
      <c r="CH38" s="59"/>
      <c r="CI38" s="59"/>
      <c r="CJ38" s="7"/>
      <c r="CK38" s="7"/>
    </row>
    <row r="39" spans="1:89" x14ac:dyDescent="0.2">
      <c r="A39" s="375">
        <v>13</v>
      </c>
      <c r="B39" s="376"/>
      <c r="C39" s="377"/>
      <c r="D39" s="378"/>
      <c r="E39" s="378"/>
      <c r="F39" s="378"/>
      <c r="G39" s="378"/>
      <c r="H39" s="378"/>
      <c r="I39" s="378"/>
      <c r="J39" s="378"/>
      <c r="K39" s="378"/>
      <c r="L39" s="378"/>
      <c r="M39" s="378"/>
      <c r="N39" s="378"/>
      <c r="O39" s="379"/>
      <c r="P39" s="380"/>
      <c r="Q39" s="381"/>
      <c r="R39" s="381"/>
      <c r="S39" s="381"/>
      <c r="T39" s="381"/>
      <c r="U39" s="381"/>
      <c r="V39" s="381"/>
      <c r="W39" s="382"/>
      <c r="X39" s="382"/>
      <c r="Y39" s="382"/>
      <c r="Z39" s="382"/>
      <c r="AA39" s="382"/>
      <c r="AB39" s="382"/>
      <c r="AC39" s="382"/>
      <c r="AD39" s="382"/>
      <c r="AE39" s="383"/>
      <c r="AF39" s="380"/>
      <c r="AG39" s="381"/>
      <c r="AH39" s="381"/>
      <c r="AI39" s="381"/>
      <c r="AJ39" s="381"/>
      <c r="AK39" s="381"/>
      <c r="AL39" s="381"/>
      <c r="AM39" s="381"/>
      <c r="AN39" s="384"/>
      <c r="AO39" s="372"/>
      <c r="AP39" s="365"/>
      <c r="AQ39" s="367"/>
      <c r="AR39" s="364"/>
      <c r="AS39" s="364"/>
      <c r="AT39" s="364"/>
      <c r="AU39" s="364"/>
      <c r="AV39" s="364"/>
      <c r="AW39" s="365"/>
      <c r="AX39" s="372"/>
      <c r="AY39" s="365"/>
      <c r="AZ39" s="372"/>
      <c r="BA39" s="365"/>
      <c r="BB39" s="373"/>
      <c r="BC39" s="374"/>
      <c r="BD39" s="367"/>
      <c r="BE39" s="364"/>
      <c r="BF39" s="364"/>
      <c r="BG39" s="370"/>
      <c r="BH39" s="372"/>
      <c r="BI39" s="364"/>
      <c r="BJ39" s="364"/>
      <c r="BK39" s="365"/>
      <c r="BL39" s="369"/>
      <c r="BM39" s="367"/>
      <c r="BN39" s="364"/>
      <c r="BO39" s="365"/>
      <c r="BP39" s="369"/>
      <c r="BQ39" s="367"/>
      <c r="BR39" s="370"/>
      <c r="BS39" s="371"/>
      <c r="BT39" s="369"/>
      <c r="BU39" s="367"/>
      <c r="BV39" s="364"/>
      <c r="BW39" s="365"/>
      <c r="BX39" s="366"/>
      <c r="BY39" s="367"/>
      <c r="BZ39" s="364"/>
      <c r="CA39" s="368"/>
      <c r="CB39" s="59"/>
      <c r="CC39" s="59"/>
      <c r="CD39" s="59"/>
      <c r="CE39" s="59"/>
      <c r="CF39" s="59"/>
      <c r="CG39" s="59"/>
      <c r="CH39" s="59"/>
      <c r="CI39" s="59"/>
      <c r="CJ39" s="7"/>
      <c r="CK39" s="7"/>
    </row>
    <row r="40" spans="1:89" x14ac:dyDescent="0.2">
      <c r="A40" s="349">
        <v>14</v>
      </c>
      <c r="B40" s="350"/>
      <c r="C40" s="351"/>
      <c r="D40" s="352"/>
      <c r="E40" s="352"/>
      <c r="F40" s="352"/>
      <c r="G40" s="352"/>
      <c r="H40" s="352"/>
      <c r="I40" s="352"/>
      <c r="J40" s="352"/>
      <c r="K40" s="352"/>
      <c r="L40" s="352"/>
      <c r="M40" s="352"/>
      <c r="N40" s="352"/>
      <c r="O40" s="353"/>
      <c r="P40" s="354"/>
      <c r="Q40" s="355"/>
      <c r="R40" s="355"/>
      <c r="S40" s="355"/>
      <c r="T40" s="355"/>
      <c r="U40" s="355"/>
      <c r="V40" s="355"/>
      <c r="W40" s="356"/>
      <c r="X40" s="356"/>
      <c r="Y40" s="356"/>
      <c r="Z40" s="356"/>
      <c r="AA40" s="356"/>
      <c r="AB40" s="356"/>
      <c r="AC40" s="356"/>
      <c r="AD40" s="356"/>
      <c r="AE40" s="357"/>
      <c r="AF40" s="354"/>
      <c r="AG40" s="355"/>
      <c r="AH40" s="355"/>
      <c r="AI40" s="355"/>
      <c r="AJ40" s="355"/>
      <c r="AK40" s="355"/>
      <c r="AL40" s="355"/>
      <c r="AM40" s="355"/>
      <c r="AN40" s="358"/>
      <c r="AO40" s="348"/>
      <c r="AP40" s="330"/>
      <c r="AQ40" s="332"/>
      <c r="AR40" s="329"/>
      <c r="AS40" s="329"/>
      <c r="AT40" s="329"/>
      <c r="AU40" s="329"/>
      <c r="AV40" s="329"/>
      <c r="AW40" s="330"/>
      <c r="AX40" s="348"/>
      <c r="AY40" s="330"/>
      <c r="AZ40" s="348"/>
      <c r="BA40" s="330"/>
      <c r="BB40" s="359"/>
      <c r="BC40" s="360"/>
      <c r="BD40" s="332"/>
      <c r="BE40" s="329"/>
      <c r="BF40" s="329"/>
      <c r="BG40" s="334"/>
      <c r="BH40" s="348"/>
      <c r="BI40" s="329"/>
      <c r="BJ40" s="329"/>
      <c r="BK40" s="330"/>
      <c r="BL40" s="337"/>
      <c r="BM40" s="332"/>
      <c r="BN40" s="329"/>
      <c r="BO40" s="330"/>
      <c r="BP40" s="337"/>
      <c r="BQ40" s="332"/>
      <c r="BR40" s="334"/>
      <c r="BS40" s="335"/>
      <c r="BT40" s="337"/>
      <c r="BU40" s="332"/>
      <c r="BV40" s="329"/>
      <c r="BW40" s="330"/>
      <c r="BX40" s="331"/>
      <c r="BY40" s="332"/>
      <c r="BZ40" s="329"/>
      <c r="CA40" s="333"/>
      <c r="CB40" s="59"/>
      <c r="CC40" s="59"/>
      <c r="CD40" s="59"/>
      <c r="CE40" s="59"/>
      <c r="CF40" s="59"/>
      <c r="CG40" s="59"/>
      <c r="CH40" s="59"/>
      <c r="CI40" s="59"/>
      <c r="CJ40" s="7"/>
      <c r="CK40" s="7"/>
    </row>
    <row r="41" spans="1:89" x14ac:dyDescent="0.2">
      <c r="A41" s="349">
        <v>15</v>
      </c>
      <c r="B41" s="350"/>
      <c r="C41" s="351"/>
      <c r="D41" s="352"/>
      <c r="E41" s="352"/>
      <c r="F41" s="352"/>
      <c r="G41" s="352"/>
      <c r="H41" s="352"/>
      <c r="I41" s="352"/>
      <c r="J41" s="352"/>
      <c r="K41" s="352"/>
      <c r="L41" s="352"/>
      <c r="M41" s="352"/>
      <c r="N41" s="352"/>
      <c r="O41" s="353"/>
      <c r="P41" s="354"/>
      <c r="Q41" s="355"/>
      <c r="R41" s="355"/>
      <c r="S41" s="355"/>
      <c r="T41" s="355"/>
      <c r="U41" s="355"/>
      <c r="V41" s="355"/>
      <c r="W41" s="356"/>
      <c r="X41" s="356"/>
      <c r="Y41" s="356"/>
      <c r="Z41" s="356"/>
      <c r="AA41" s="356"/>
      <c r="AB41" s="356"/>
      <c r="AC41" s="356"/>
      <c r="AD41" s="356"/>
      <c r="AE41" s="357"/>
      <c r="AF41" s="354"/>
      <c r="AG41" s="355"/>
      <c r="AH41" s="355"/>
      <c r="AI41" s="355"/>
      <c r="AJ41" s="355"/>
      <c r="AK41" s="355"/>
      <c r="AL41" s="355"/>
      <c r="AM41" s="355"/>
      <c r="AN41" s="358"/>
      <c r="AO41" s="348"/>
      <c r="AP41" s="330"/>
      <c r="AQ41" s="332"/>
      <c r="AR41" s="329"/>
      <c r="AS41" s="329"/>
      <c r="AT41" s="329"/>
      <c r="AU41" s="329"/>
      <c r="AV41" s="329"/>
      <c r="AW41" s="330"/>
      <c r="AX41" s="348"/>
      <c r="AY41" s="330"/>
      <c r="AZ41" s="348"/>
      <c r="BA41" s="330"/>
      <c r="BB41" s="359"/>
      <c r="BC41" s="360"/>
      <c r="BD41" s="332"/>
      <c r="BE41" s="329"/>
      <c r="BF41" s="329"/>
      <c r="BG41" s="334"/>
      <c r="BH41" s="348"/>
      <c r="BI41" s="329"/>
      <c r="BJ41" s="329"/>
      <c r="BK41" s="330"/>
      <c r="BL41" s="337"/>
      <c r="BM41" s="332"/>
      <c r="BN41" s="329"/>
      <c r="BO41" s="330"/>
      <c r="BP41" s="337"/>
      <c r="BQ41" s="332"/>
      <c r="BR41" s="334"/>
      <c r="BS41" s="335"/>
      <c r="BT41" s="337"/>
      <c r="BU41" s="332"/>
      <c r="BV41" s="329"/>
      <c r="BW41" s="330"/>
      <c r="BX41" s="331"/>
      <c r="BY41" s="332"/>
      <c r="BZ41" s="329"/>
      <c r="CA41" s="333"/>
      <c r="CB41" s="59"/>
      <c r="CC41" s="59"/>
      <c r="CD41" s="59"/>
      <c r="CE41" s="59"/>
      <c r="CF41" s="59"/>
      <c r="CG41" s="59"/>
      <c r="CH41" s="59"/>
      <c r="CI41" s="59"/>
      <c r="CJ41" s="7"/>
      <c r="CK41" s="7"/>
    </row>
    <row r="42" spans="1:89" x14ac:dyDescent="0.2">
      <c r="A42" s="349">
        <v>16</v>
      </c>
      <c r="B42" s="350"/>
      <c r="C42" s="351"/>
      <c r="D42" s="352"/>
      <c r="E42" s="352"/>
      <c r="F42" s="352"/>
      <c r="G42" s="352"/>
      <c r="H42" s="352"/>
      <c r="I42" s="352"/>
      <c r="J42" s="352"/>
      <c r="K42" s="352"/>
      <c r="L42" s="352"/>
      <c r="M42" s="352"/>
      <c r="N42" s="352"/>
      <c r="O42" s="353"/>
      <c r="P42" s="354"/>
      <c r="Q42" s="355"/>
      <c r="R42" s="355"/>
      <c r="S42" s="355"/>
      <c r="T42" s="355"/>
      <c r="U42" s="355"/>
      <c r="V42" s="355"/>
      <c r="W42" s="356"/>
      <c r="X42" s="356"/>
      <c r="Y42" s="356"/>
      <c r="Z42" s="356"/>
      <c r="AA42" s="356"/>
      <c r="AB42" s="356"/>
      <c r="AC42" s="356"/>
      <c r="AD42" s="356"/>
      <c r="AE42" s="357"/>
      <c r="AF42" s="354"/>
      <c r="AG42" s="355"/>
      <c r="AH42" s="355"/>
      <c r="AI42" s="355"/>
      <c r="AJ42" s="355"/>
      <c r="AK42" s="355"/>
      <c r="AL42" s="355"/>
      <c r="AM42" s="355"/>
      <c r="AN42" s="358"/>
      <c r="AO42" s="348"/>
      <c r="AP42" s="330"/>
      <c r="AQ42" s="332"/>
      <c r="AR42" s="329"/>
      <c r="AS42" s="329"/>
      <c r="AT42" s="329"/>
      <c r="AU42" s="329"/>
      <c r="AV42" s="329"/>
      <c r="AW42" s="330"/>
      <c r="AX42" s="348"/>
      <c r="AY42" s="330"/>
      <c r="AZ42" s="348"/>
      <c r="BA42" s="330"/>
      <c r="BB42" s="359"/>
      <c r="BC42" s="360"/>
      <c r="BD42" s="332"/>
      <c r="BE42" s="329"/>
      <c r="BF42" s="329"/>
      <c r="BG42" s="334"/>
      <c r="BH42" s="348"/>
      <c r="BI42" s="329"/>
      <c r="BJ42" s="329"/>
      <c r="BK42" s="330"/>
      <c r="BL42" s="337"/>
      <c r="BM42" s="332"/>
      <c r="BN42" s="329"/>
      <c r="BO42" s="330"/>
      <c r="BP42" s="337"/>
      <c r="BQ42" s="332"/>
      <c r="BR42" s="334"/>
      <c r="BS42" s="335"/>
      <c r="BT42" s="337"/>
      <c r="BU42" s="332"/>
      <c r="BV42" s="329"/>
      <c r="BW42" s="330"/>
      <c r="BX42" s="331"/>
      <c r="BY42" s="332"/>
      <c r="BZ42" s="329"/>
      <c r="CA42" s="333"/>
      <c r="CB42" s="59"/>
      <c r="CC42" s="59"/>
      <c r="CD42" s="59"/>
      <c r="CE42" s="59"/>
      <c r="CF42" s="59"/>
      <c r="CG42" s="59"/>
      <c r="CH42" s="59"/>
      <c r="CI42" s="59"/>
      <c r="CJ42" s="7"/>
      <c r="CK42" s="7"/>
    </row>
    <row r="43" spans="1:89" x14ac:dyDescent="0.2">
      <c r="A43" s="349">
        <v>17</v>
      </c>
      <c r="B43" s="350"/>
      <c r="C43" s="351"/>
      <c r="D43" s="352"/>
      <c r="E43" s="352"/>
      <c r="F43" s="352"/>
      <c r="G43" s="352"/>
      <c r="H43" s="352"/>
      <c r="I43" s="352"/>
      <c r="J43" s="352"/>
      <c r="K43" s="352"/>
      <c r="L43" s="352"/>
      <c r="M43" s="352"/>
      <c r="N43" s="352"/>
      <c r="O43" s="353"/>
      <c r="P43" s="354"/>
      <c r="Q43" s="355"/>
      <c r="R43" s="355"/>
      <c r="S43" s="355"/>
      <c r="T43" s="355"/>
      <c r="U43" s="355"/>
      <c r="V43" s="355"/>
      <c r="W43" s="356"/>
      <c r="X43" s="356"/>
      <c r="Y43" s="356"/>
      <c r="Z43" s="356"/>
      <c r="AA43" s="356"/>
      <c r="AB43" s="356"/>
      <c r="AC43" s="356"/>
      <c r="AD43" s="356"/>
      <c r="AE43" s="357"/>
      <c r="AF43" s="354"/>
      <c r="AG43" s="355"/>
      <c r="AH43" s="355"/>
      <c r="AI43" s="355"/>
      <c r="AJ43" s="355"/>
      <c r="AK43" s="355"/>
      <c r="AL43" s="355"/>
      <c r="AM43" s="355"/>
      <c r="AN43" s="358"/>
      <c r="AO43" s="348"/>
      <c r="AP43" s="330"/>
      <c r="AQ43" s="332"/>
      <c r="AR43" s="329"/>
      <c r="AS43" s="329"/>
      <c r="AT43" s="329"/>
      <c r="AU43" s="329"/>
      <c r="AV43" s="329"/>
      <c r="AW43" s="330"/>
      <c r="AX43" s="348"/>
      <c r="AY43" s="330"/>
      <c r="AZ43" s="348"/>
      <c r="BA43" s="330"/>
      <c r="BB43" s="359"/>
      <c r="BC43" s="360"/>
      <c r="BD43" s="332"/>
      <c r="BE43" s="329"/>
      <c r="BF43" s="329"/>
      <c r="BG43" s="334"/>
      <c r="BH43" s="348"/>
      <c r="BI43" s="329"/>
      <c r="BJ43" s="329"/>
      <c r="BK43" s="330"/>
      <c r="BL43" s="337"/>
      <c r="BM43" s="332"/>
      <c r="BN43" s="329"/>
      <c r="BO43" s="330"/>
      <c r="BP43" s="337"/>
      <c r="BQ43" s="332"/>
      <c r="BR43" s="334"/>
      <c r="BS43" s="335"/>
      <c r="BT43" s="337"/>
      <c r="BU43" s="332"/>
      <c r="BV43" s="329"/>
      <c r="BW43" s="330"/>
      <c r="BX43" s="331"/>
      <c r="BY43" s="332"/>
      <c r="BZ43" s="329"/>
      <c r="CA43" s="333"/>
      <c r="CB43" s="59"/>
      <c r="CC43" s="59"/>
      <c r="CD43" s="59"/>
      <c r="CE43" s="59"/>
      <c r="CF43" s="59"/>
      <c r="CG43" s="59"/>
      <c r="CH43" s="59"/>
      <c r="CI43" s="59"/>
      <c r="CJ43" s="7"/>
      <c r="CK43" s="7"/>
    </row>
    <row r="44" spans="1:89" x14ac:dyDescent="0.2">
      <c r="A44" s="349">
        <v>18</v>
      </c>
      <c r="B44" s="350"/>
      <c r="C44" s="351"/>
      <c r="D44" s="352"/>
      <c r="E44" s="352"/>
      <c r="F44" s="352"/>
      <c r="G44" s="352"/>
      <c r="H44" s="352"/>
      <c r="I44" s="352"/>
      <c r="J44" s="352"/>
      <c r="K44" s="352"/>
      <c r="L44" s="352"/>
      <c r="M44" s="352"/>
      <c r="N44" s="352"/>
      <c r="O44" s="353"/>
      <c r="P44" s="354"/>
      <c r="Q44" s="355"/>
      <c r="R44" s="355"/>
      <c r="S44" s="355"/>
      <c r="T44" s="355"/>
      <c r="U44" s="355"/>
      <c r="V44" s="355"/>
      <c r="W44" s="356"/>
      <c r="X44" s="356"/>
      <c r="Y44" s="356"/>
      <c r="Z44" s="356"/>
      <c r="AA44" s="356"/>
      <c r="AB44" s="356"/>
      <c r="AC44" s="356"/>
      <c r="AD44" s="356"/>
      <c r="AE44" s="357"/>
      <c r="AF44" s="354"/>
      <c r="AG44" s="355"/>
      <c r="AH44" s="355"/>
      <c r="AI44" s="355"/>
      <c r="AJ44" s="355"/>
      <c r="AK44" s="355"/>
      <c r="AL44" s="355"/>
      <c r="AM44" s="355"/>
      <c r="AN44" s="358"/>
      <c r="AO44" s="348"/>
      <c r="AP44" s="330"/>
      <c r="AQ44" s="332"/>
      <c r="AR44" s="329"/>
      <c r="AS44" s="329"/>
      <c r="AT44" s="329"/>
      <c r="AU44" s="329"/>
      <c r="AV44" s="329"/>
      <c r="AW44" s="330"/>
      <c r="AX44" s="348"/>
      <c r="AY44" s="330"/>
      <c r="AZ44" s="348"/>
      <c r="BA44" s="330"/>
      <c r="BB44" s="359"/>
      <c r="BC44" s="360"/>
      <c r="BD44" s="332"/>
      <c r="BE44" s="329"/>
      <c r="BF44" s="329"/>
      <c r="BG44" s="334"/>
      <c r="BH44" s="348"/>
      <c r="BI44" s="329"/>
      <c r="BJ44" s="329"/>
      <c r="BK44" s="330"/>
      <c r="BL44" s="337"/>
      <c r="BM44" s="332"/>
      <c r="BN44" s="329"/>
      <c r="BO44" s="330"/>
      <c r="BP44" s="337"/>
      <c r="BQ44" s="332"/>
      <c r="BR44" s="334"/>
      <c r="BS44" s="335"/>
      <c r="BT44" s="337"/>
      <c r="BU44" s="332"/>
      <c r="BV44" s="329"/>
      <c r="BW44" s="330"/>
      <c r="BX44" s="331"/>
      <c r="BY44" s="332"/>
      <c r="BZ44" s="329"/>
      <c r="CA44" s="333"/>
      <c r="CB44" s="59"/>
      <c r="CC44" s="59"/>
      <c r="CD44" s="59"/>
      <c r="CE44" s="59"/>
      <c r="CF44" s="59"/>
      <c r="CG44" s="59"/>
      <c r="CH44" s="59"/>
      <c r="CI44" s="59"/>
      <c r="CJ44" s="7"/>
      <c r="CK44" s="7"/>
    </row>
    <row r="45" spans="1:89" x14ac:dyDescent="0.2">
      <c r="A45" s="349">
        <v>19</v>
      </c>
      <c r="B45" s="350"/>
      <c r="C45" s="351"/>
      <c r="D45" s="352"/>
      <c r="E45" s="352"/>
      <c r="F45" s="352"/>
      <c r="G45" s="352"/>
      <c r="H45" s="352"/>
      <c r="I45" s="352"/>
      <c r="J45" s="352"/>
      <c r="K45" s="352"/>
      <c r="L45" s="352"/>
      <c r="M45" s="352"/>
      <c r="N45" s="352"/>
      <c r="O45" s="353"/>
      <c r="P45" s="354"/>
      <c r="Q45" s="355"/>
      <c r="R45" s="355"/>
      <c r="S45" s="355"/>
      <c r="T45" s="355"/>
      <c r="U45" s="355"/>
      <c r="V45" s="355"/>
      <c r="W45" s="356"/>
      <c r="X45" s="356"/>
      <c r="Y45" s="356"/>
      <c r="Z45" s="356"/>
      <c r="AA45" s="356"/>
      <c r="AB45" s="356"/>
      <c r="AC45" s="356"/>
      <c r="AD45" s="356"/>
      <c r="AE45" s="357"/>
      <c r="AF45" s="354"/>
      <c r="AG45" s="355"/>
      <c r="AH45" s="355"/>
      <c r="AI45" s="355"/>
      <c r="AJ45" s="355"/>
      <c r="AK45" s="355"/>
      <c r="AL45" s="355"/>
      <c r="AM45" s="355"/>
      <c r="AN45" s="358"/>
      <c r="AO45" s="348"/>
      <c r="AP45" s="330"/>
      <c r="AQ45" s="332"/>
      <c r="AR45" s="329"/>
      <c r="AS45" s="329"/>
      <c r="AT45" s="329"/>
      <c r="AU45" s="329"/>
      <c r="AV45" s="329"/>
      <c r="AW45" s="330"/>
      <c r="AX45" s="348"/>
      <c r="AY45" s="330"/>
      <c r="AZ45" s="348"/>
      <c r="BA45" s="330"/>
      <c r="BB45" s="359"/>
      <c r="BC45" s="360"/>
      <c r="BD45" s="332"/>
      <c r="BE45" s="329"/>
      <c r="BF45" s="329"/>
      <c r="BG45" s="334"/>
      <c r="BH45" s="348"/>
      <c r="BI45" s="329"/>
      <c r="BJ45" s="329"/>
      <c r="BK45" s="330"/>
      <c r="BL45" s="337"/>
      <c r="BM45" s="332"/>
      <c r="BN45" s="329"/>
      <c r="BO45" s="330"/>
      <c r="BP45" s="337"/>
      <c r="BQ45" s="332"/>
      <c r="BR45" s="334"/>
      <c r="BS45" s="335"/>
      <c r="BT45" s="337"/>
      <c r="BU45" s="332"/>
      <c r="BV45" s="329"/>
      <c r="BW45" s="330"/>
      <c r="BX45" s="331"/>
      <c r="BY45" s="332"/>
      <c r="BZ45" s="329"/>
      <c r="CA45" s="333"/>
      <c r="CB45" s="59"/>
      <c r="CC45" s="59"/>
      <c r="CD45" s="59"/>
      <c r="CE45" s="59"/>
      <c r="CF45" s="59"/>
      <c r="CG45" s="59"/>
      <c r="CH45" s="59"/>
      <c r="CI45" s="59"/>
      <c r="CJ45" s="7"/>
      <c r="CK45" s="7"/>
    </row>
    <row r="46" spans="1:89" x14ac:dyDescent="0.2">
      <c r="A46" s="349">
        <v>20</v>
      </c>
      <c r="B46" s="350"/>
      <c r="C46" s="351"/>
      <c r="D46" s="352"/>
      <c r="E46" s="352"/>
      <c r="F46" s="352"/>
      <c r="G46" s="352"/>
      <c r="H46" s="352"/>
      <c r="I46" s="352"/>
      <c r="J46" s="352"/>
      <c r="K46" s="352"/>
      <c r="L46" s="352"/>
      <c r="M46" s="352"/>
      <c r="N46" s="352"/>
      <c r="O46" s="353"/>
      <c r="P46" s="354"/>
      <c r="Q46" s="355"/>
      <c r="R46" s="355"/>
      <c r="S46" s="355"/>
      <c r="T46" s="355"/>
      <c r="U46" s="355"/>
      <c r="V46" s="355"/>
      <c r="W46" s="356"/>
      <c r="X46" s="356"/>
      <c r="Y46" s="356"/>
      <c r="Z46" s="356"/>
      <c r="AA46" s="356"/>
      <c r="AB46" s="356"/>
      <c r="AC46" s="356"/>
      <c r="AD46" s="356"/>
      <c r="AE46" s="357"/>
      <c r="AF46" s="354"/>
      <c r="AG46" s="355"/>
      <c r="AH46" s="355"/>
      <c r="AI46" s="355"/>
      <c r="AJ46" s="355"/>
      <c r="AK46" s="355"/>
      <c r="AL46" s="355"/>
      <c r="AM46" s="355"/>
      <c r="AN46" s="358"/>
      <c r="AO46" s="348"/>
      <c r="AP46" s="330"/>
      <c r="AQ46" s="332"/>
      <c r="AR46" s="329"/>
      <c r="AS46" s="329"/>
      <c r="AT46" s="329"/>
      <c r="AU46" s="329"/>
      <c r="AV46" s="329"/>
      <c r="AW46" s="330"/>
      <c r="AX46" s="348"/>
      <c r="AY46" s="330"/>
      <c r="AZ46" s="348"/>
      <c r="BA46" s="330"/>
      <c r="BB46" s="359"/>
      <c r="BC46" s="360"/>
      <c r="BD46" s="332"/>
      <c r="BE46" s="329"/>
      <c r="BF46" s="329"/>
      <c r="BG46" s="334"/>
      <c r="BH46" s="348"/>
      <c r="BI46" s="329"/>
      <c r="BJ46" s="329"/>
      <c r="BK46" s="330"/>
      <c r="BL46" s="337"/>
      <c r="BM46" s="332"/>
      <c r="BN46" s="329"/>
      <c r="BO46" s="330"/>
      <c r="BP46" s="337"/>
      <c r="BQ46" s="332"/>
      <c r="BR46" s="334"/>
      <c r="BS46" s="335"/>
      <c r="BT46" s="337"/>
      <c r="BU46" s="332"/>
      <c r="BV46" s="329"/>
      <c r="BW46" s="330"/>
      <c r="BX46" s="331"/>
      <c r="BY46" s="332"/>
      <c r="BZ46" s="329"/>
      <c r="CA46" s="333"/>
      <c r="CB46" s="59"/>
      <c r="CC46" s="59"/>
      <c r="CD46" s="59"/>
      <c r="CE46" s="59"/>
      <c r="CF46" s="59"/>
      <c r="CG46" s="59"/>
      <c r="CH46" s="59"/>
      <c r="CI46" s="59"/>
      <c r="CJ46" s="7"/>
      <c r="CK46" s="7"/>
    </row>
    <row r="47" spans="1:89" x14ac:dyDescent="0.2">
      <c r="A47" s="349">
        <v>21</v>
      </c>
      <c r="B47" s="350"/>
      <c r="C47" s="351"/>
      <c r="D47" s="352"/>
      <c r="E47" s="352"/>
      <c r="F47" s="352"/>
      <c r="G47" s="352"/>
      <c r="H47" s="352"/>
      <c r="I47" s="352"/>
      <c r="J47" s="352"/>
      <c r="K47" s="352"/>
      <c r="L47" s="352"/>
      <c r="M47" s="352"/>
      <c r="N47" s="352"/>
      <c r="O47" s="353"/>
      <c r="P47" s="354"/>
      <c r="Q47" s="355"/>
      <c r="R47" s="355"/>
      <c r="S47" s="355"/>
      <c r="T47" s="355"/>
      <c r="U47" s="355"/>
      <c r="V47" s="355"/>
      <c r="W47" s="356"/>
      <c r="X47" s="356"/>
      <c r="Y47" s="356"/>
      <c r="Z47" s="356"/>
      <c r="AA47" s="356"/>
      <c r="AB47" s="356"/>
      <c r="AC47" s="356"/>
      <c r="AD47" s="356"/>
      <c r="AE47" s="357"/>
      <c r="AF47" s="354"/>
      <c r="AG47" s="355"/>
      <c r="AH47" s="355"/>
      <c r="AI47" s="355"/>
      <c r="AJ47" s="355"/>
      <c r="AK47" s="355"/>
      <c r="AL47" s="355"/>
      <c r="AM47" s="355"/>
      <c r="AN47" s="358"/>
      <c r="AO47" s="348"/>
      <c r="AP47" s="330"/>
      <c r="AQ47" s="332"/>
      <c r="AR47" s="329"/>
      <c r="AS47" s="329"/>
      <c r="AT47" s="329"/>
      <c r="AU47" s="329"/>
      <c r="AV47" s="329"/>
      <c r="AW47" s="330"/>
      <c r="AX47" s="348"/>
      <c r="AY47" s="330"/>
      <c r="AZ47" s="348"/>
      <c r="BA47" s="330"/>
      <c r="BB47" s="359"/>
      <c r="BC47" s="360"/>
      <c r="BD47" s="332"/>
      <c r="BE47" s="329"/>
      <c r="BF47" s="329"/>
      <c r="BG47" s="334"/>
      <c r="BH47" s="348"/>
      <c r="BI47" s="329"/>
      <c r="BJ47" s="329"/>
      <c r="BK47" s="330"/>
      <c r="BL47" s="337"/>
      <c r="BM47" s="332"/>
      <c r="BN47" s="329"/>
      <c r="BO47" s="330"/>
      <c r="BP47" s="337"/>
      <c r="BQ47" s="332"/>
      <c r="BR47" s="334"/>
      <c r="BS47" s="335"/>
      <c r="BT47" s="337"/>
      <c r="BU47" s="332"/>
      <c r="BV47" s="329"/>
      <c r="BW47" s="330"/>
      <c r="BX47" s="331"/>
      <c r="BY47" s="332"/>
      <c r="BZ47" s="329"/>
      <c r="CA47" s="333"/>
      <c r="CB47" s="59"/>
      <c r="CC47" s="59"/>
      <c r="CD47" s="59"/>
      <c r="CE47" s="59"/>
      <c r="CF47" s="59"/>
      <c r="CG47" s="59"/>
      <c r="CH47" s="59"/>
      <c r="CI47" s="59"/>
      <c r="CJ47" s="7"/>
      <c r="CK47" s="7"/>
    </row>
    <row r="48" spans="1:89" x14ac:dyDescent="0.2">
      <c r="A48" s="349">
        <v>22</v>
      </c>
      <c r="B48" s="350"/>
      <c r="C48" s="351"/>
      <c r="D48" s="352"/>
      <c r="E48" s="352"/>
      <c r="F48" s="352"/>
      <c r="G48" s="352"/>
      <c r="H48" s="352"/>
      <c r="I48" s="352"/>
      <c r="J48" s="352"/>
      <c r="K48" s="352"/>
      <c r="L48" s="352"/>
      <c r="M48" s="352"/>
      <c r="N48" s="352"/>
      <c r="O48" s="353"/>
      <c r="P48" s="354"/>
      <c r="Q48" s="355"/>
      <c r="R48" s="355"/>
      <c r="S48" s="355"/>
      <c r="T48" s="355"/>
      <c r="U48" s="355"/>
      <c r="V48" s="355"/>
      <c r="W48" s="356"/>
      <c r="X48" s="356"/>
      <c r="Y48" s="356"/>
      <c r="Z48" s="356"/>
      <c r="AA48" s="356"/>
      <c r="AB48" s="356"/>
      <c r="AC48" s="356"/>
      <c r="AD48" s="356"/>
      <c r="AE48" s="357"/>
      <c r="AF48" s="354"/>
      <c r="AG48" s="355"/>
      <c r="AH48" s="355"/>
      <c r="AI48" s="355"/>
      <c r="AJ48" s="355"/>
      <c r="AK48" s="355"/>
      <c r="AL48" s="355"/>
      <c r="AM48" s="355"/>
      <c r="AN48" s="358"/>
      <c r="AO48" s="348"/>
      <c r="AP48" s="330"/>
      <c r="AQ48" s="332"/>
      <c r="AR48" s="329"/>
      <c r="AS48" s="329"/>
      <c r="AT48" s="329"/>
      <c r="AU48" s="329"/>
      <c r="AV48" s="329"/>
      <c r="AW48" s="330"/>
      <c r="AX48" s="348"/>
      <c r="AY48" s="330"/>
      <c r="AZ48" s="348"/>
      <c r="BA48" s="330"/>
      <c r="BB48" s="359"/>
      <c r="BC48" s="360"/>
      <c r="BD48" s="332"/>
      <c r="BE48" s="329"/>
      <c r="BF48" s="329"/>
      <c r="BG48" s="334"/>
      <c r="BH48" s="348"/>
      <c r="BI48" s="329"/>
      <c r="BJ48" s="329"/>
      <c r="BK48" s="330"/>
      <c r="BL48" s="337"/>
      <c r="BM48" s="332"/>
      <c r="BN48" s="329"/>
      <c r="BO48" s="330"/>
      <c r="BP48" s="337"/>
      <c r="BQ48" s="332"/>
      <c r="BR48" s="334"/>
      <c r="BS48" s="335"/>
      <c r="BT48" s="337"/>
      <c r="BU48" s="332"/>
      <c r="BV48" s="329"/>
      <c r="BW48" s="330"/>
      <c r="BX48" s="331"/>
      <c r="BY48" s="332"/>
      <c r="BZ48" s="329"/>
      <c r="CA48" s="333"/>
      <c r="CB48" s="59"/>
      <c r="CC48" s="59"/>
      <c r="CD48" s="59"/>
      <c r="CE48" s="59"/>
      <c r="CF48" s="59"/>
      <c r="CG48" s="59"/>
      <c r="CH48" s="59"/>
      <c r="CI48" s="59"/>
      <c r="CJ48" s="7"/>
      <c r="CK48" s="7"/>
    </row>
    <row r="49" spans="1:89" x14ac:dyDescent="0.2">
      <c r="A49" s="349">
        <v>23</v>
      </c>
      <c r="B49" s="350"/>
      <c r="C49" s="351"/>
      <c r="D49" s="352"/>
      <c r="E49" s="352"/>
      <c r="F49" s="352"/>
      <c r="G49" s="352"/>
      <c r="H49" s="352"/>
      <c r="I49" s="352"/>
      <c r="J49" s="352"/>
      <c r="K49" s="352"/>
      <c r="L49" s="352"/>
      <c r="M49" s="352"/>
      <c r="N49" s="352"/>
      <c r="O49" s="353"/>
      <c r="P49" s="354"/>
      <c r="Q49" s="355"/>
      <c r="R49" s="355"/>
      <c r="S49" s="355"/>
      <c r="T49" s="355"/>
      <c r="U49" s="355"/>
      <c r="V49" s="355"/>
      <c r="W49" s="356"/>
      <c r="X49" s="356"/>
      <c r="Y49" s="356"/>
      <c r="Z49" s="356"/>
      <c r="AA49" s="356"/>
      <c r="AB49" s="356"/>
      <c r="AC49" s="356"/>
      <c r="AD49" s="356"/>
      <c r="AE49" s="357"/>
      <c r="AF49" s="354"/>
      <c r="AG49" s="355"/>
      <c r="AH49" s="355"/>
      <c r="AI49" s="355"/>
      <c r="AJ49" s="355"/>
      <c r="AK49" s="355"/>
      <c r="AL49" s="355"/>
      <c r="AM49" s="355"/>
      <c r="AN49" s="358"/>
      <c r="AO49" s="348"/>
      <c r="AP49" s="330"/>
      <c r="AQ49" s="332"/>
      <c r="AR49" s="329"/>
      <c r="AS49" s="329"/>
      <c r="AT49" s="329"/>
      <c r="AU49" s="329"/>
      <c r="AV49" s="329"/>
      <c r="AW49" s="330"/>
      <c r="AX49" s="348"/>
      <c r="AY49" s="330"/>
      <c r="AZ49" s="348"/>
      <c r="BA49" s="330"/>
      <c r="BB49" s="359"/>
      <c r="BC49" s="360"/>
      <c r="BD49" s="332"/>
      <c r="BE49" s="329"/>
      <c r="BF49" s="329"/>
      <c r="BG49" s="334"/>
      <c r="BH49" s="348"/>
      <c r="BI49" s="329"/>
      <c r="BJ49" s="329"/>
      <c r="BK49" s="330"/>
      <c r="BL49" s="337"/>
      <c r="BM49" s="332"/>
      <c r="BN49" s="329"/>
      <c r="BO49" s="330"/>
      <c r="BP49" s="337"/>
      <c r="BQ49" s="332"/>
      <c r="BR49" s="334"/>
      <c r="BS49" s="335"/>
      <c r="BT49" s="337"/>
      <c r="BU49" s="332"/>
      <c r="BV49" s="329"/>
      <c r="BW49" s="330"/>
      <c r="BX49" s="331"/>
      <c r="BY49" s="332"/>
      <c r="BZ49" s="329"/>
      <c r="CA49" s="333"/>
      <c r="CB49" s="59"/>
      <c r="CC49" s="59"/>
      <c r="CD49" s="59"/>
      <c r="CE49" s="59"/>
      <c r="CF49" s="59"/>
      <c r="CG49" s="59"/>
      <c r="CH49" s="59"/>
      <c r="CI49" s="59"/>
      <c r="CJ49" s="7"/>
      <c r="CK49" s="7"/>
    </row>
    <row r="50" spans="1:89" x14ac:dyDescent="0.2">
      <c r="A50" s="349">
        <v>24</v>
      </c>
      <c r="B50" s="350"/>
      <c r="C50" s="351"/>
      <c r="D50" s="352"/>
      <c r="E50" s="352"/>
      <c r="F50" s="352"/>
      <c r="G50" s="352"/>
      <c r="H50" s="352"/>
      <c r="I50" s="352"/>
      <c r="J50" s="352"/>
      <c r="K50" s="352"/>
      <c r="L50" s="352"/>
      <c r="M50" s="352"/>
      <c r="N50" s="352"/>
      <c r="O50" s="353"/>
      <c r="P50" s="354"/>
      <c r="Q50" s="355"/>
      <c r="R50" s="355"/>
      <c r="S50" s="355"/>
      <c r="T50" s="355"/>
      <c r="U50" s="355"/>
      <c r="V50" s="355"/>
      <c r="W50" s="356"/>
      <c r="X50" s="356"/>
      <c r="Y50" s="356"/>
      <c r="Z50" s="356"/>
      <c r="AA50" s="356"/>
      <c r="AB50" s="356"/>
      <c r="AC50" s="356"/>
      <c r="AD50" s="356"/>
      <c r="AE50" s="357"/>
      <c r="AF50" s="354"/>
      <c r="AG50" s="355"/>
      <c r="AH50" s="355"/>
      <c r="AI50" s="355"/>
      <c r="AJ50" s="355"/>
      <c r="AK50" s="355"/>
      <c r="AL50" s="355"/>
      <c r="AM50" s="355"/>
      <c r="AN50" s="358"/>
      <c r="AO50" s="348"/>
      <c r="AP50" s="330"/>
      <c r="AQ50" s="332"/>
      <c r="AR50" s="329"/>
      <c r="AS50" s="329"/>
      <c r="AT50" s="329"/>
      <c r="AU50" s="329"/>
      <c r="AV50" s="329"/>
      <c r="AW50" s="330"/>
      <c r="AX50" s="348"/>
      <c r="AY50" s="330"/>
      <c r="AZ50" s="348"/>
      <c r="BA50" s="330"/>
      <c r="BB50" s="359"/>
      <c r="BC50" s="360"/>
      <c r="BD50" s="332"/>
      <c r="BE50" s="329"/>
      <c r="BF50" s="329"/>
      <c r="BG50" s="334"/>
      <c r="BH50" s="348"/>
      <c r="BI50" s="329"/>
      <c r="BJ50" s="329"/>
      <c r="BK50" s="330"/>
      <c r="BL50" s="337"/>
      <c r="BM50" s="332"/>
      <c r="BN50" s="329"/>
      <c r="BO50" s="330"/>
      <c r="BP50" s="337"/>
      <c r="BQ50" s="332"/>
      <c r="BR50" s="334"/>
      <c r="BS50" s="335"/>
      <c r="BT50" s="337"/>
      <c r="BU50" s="332"/>
      <c r="BV50" s="329"/>
      <c r="BW50" s="330"/>
      <c r="BX50" s="331"/>
      <c r="BY50" s="332"/>
      <c r="BZ50" s="329"/>
      <c r="CA50" s="333"/>
      <c r="CB50" s="59"/>
      <c r="CC50" s="59"/>
      <c r="CD50" s="59"/>
      <c r="CE50" s="59"/>
      <c r="CF50" s="59"/>
      <c r="CG50" s="59"/>
      <c r="CH50" s="59"/>
      <c r="CI50" s="59"/>
      <c r="CJ50" s="7"/>
      <c r="CK50" s="7"/>
    </row>
    <row r="51" spans="1:89" x14ac:dyDescent="0.2">
      <c r="A51" s="349">
        <v>25</v>
      </c>
      <c r="B51" s="350"/>
      <c r="C51" s="351"/>
      <c r="D51" s="352"/>
      <c r="E51" s="352"/>
      <c r="F51" s="352"/>
      <c r="G51" s="352"/>
      <c r="H51" s="352"/>
      <c r="I51" s="352"/>
      <c r="J51" s="352"/>
      <c r="K51" s="352"/>
      <c r="L51" s="352"/>
      <c r="M51" s="352"/>
      <c r="N51" s="352"/>
      <c r="O51" s="353"/>
      <c r="P51" s="354"/>
      <c r="Q51" s="355"/>
      <c r="R51" s="355"/>
      <c r="S51" s="355"/>
      <c r="T51" s="355"/>
      <c r="U51" s="355"/>
      <c r="V51" s="355"/>
      <c r="W51" s="356"/>
      <c r="X51" s="356"/>
      <c r="Y51" s="356"/>
      <c r="Z51" s="356"/>
      <c r="AA51" s="356"/>
      <c r="AB51" s="356"/>
      <c r="AC51" s="356"/>
      <c r="AD51" s="356"/>
      <c r="AE51" s="357"/>
      <c r="AF51" s="354"/>
      <c r="AG51" s="355"/>
      <c r="AH51" s="355"/>
      <c r="AI51" s="355"/>
      <c r="AJ51" s="355"/>
      <c r="AK51" s="355"/>
      <c r="AL51" s="355"/>
      <c r="AM51" s="355"/>
      <c r="AN51" s="358"/>
      <c r="AO51" s="348"/>
      <c r="AP51" s="330"/>
      <c r="AQ51" s="332"/>
      <c r="AR51" s="329"/>
      <c r="AS51" s="329"/>
      <c r="AT51" s="329"/>
      <c r="AU51" s="329"/>
      <c r="AV51" s="329"/>
      <c r="AW51" s="330"/>
      <c r="AX51" s="348"/>
      <c r="AY51" s="330"/>
      <c r="AZ51" s="348"/>
      <c r="BA51" s="330"/>
      <c r="BB51" s="359"/>
      <c r="BC51" s="360"/>
      <c r="BD51" s="332"/>
      <c r="BE51" s="329"/>
      <c r="BF51" s="329"/>
      <c r="BG51" s="334"/>
      <c r="BH51" s="348"/>
      <c r="BI51" s="329"/>
      <c r="BJ51" s="329"/>
      <c r="BK51" s="330"/>
      <c r="BL51" s="337"/>
      <c r="BM51" s="332"/>
      <c r="BN51" s="329"/>
      <c r="BO51" s="330"/>
      <c r="BP51" s="337"/>
      <c r="BQ51" s="332"/>
      <c r="BR51" s="329"/>
      <c r="BS51" s="330"/>
      <c r="BT51" s="363"/>
      <c r="BU51" s="362"/>
      <c r="BV51" s="329"/>
      <c r="BW51" s="330"/>
      <c r="BX51" s="361"/>
      <c r="BY51" s="362"/>
      <c r="BZ51" s="329"/>
      <c r="CA51" s="333"/>
      <c r="CB51" s="59"/>
      <c r="CC51" s="59"/>
      <c r="CD51" s="59"/>
      <c r="CE51" s="59"/>
      <c r="CF51" s="59"/>
      <c r="CG51" s="59"/>
      <c r="CH51" s="59"/>
      <c r="CI51" s="59"/>
      <c r="CJ51" s="7"/>
      <c r="CK51" s="7"/>
    </row>
    <row r="52" spans="1:89" x14ac:dyDescent="0.2">
      <c r="A52" s="349">
        <v>26</v>
      </c>
      <c r="B52" s="350"/>
      <c r="C52" s="351"/>
      <c r="D52" s="352"/>
      <c r="E52" s="352"/>
      <c r="F52" s="352"/>
      <c r="G52" s="352"/>
      <c r="H52" s="352"/>
      <c r="I52" s="352"/>
      <c r="J52" s="352"/>
      <c r="K52" s="352"/>
      <c r="L52" s="352"/>
      <c r="M52" s="352"/>
      <c r="N52" s="352"/>
      <c r="O52" s="353"/>
      <c r="P52" s="354"/>
      <c r="Q52" s="355"/>
      <c r="R52" s="355"/>
      <c r="S52" s="355"/>
      <c r="T52" s="355"/>
      <c r="U52" s="355"/>
      <c r="V52" s="355"/>
      <c r="W52" s="356"/>
      <c r="X52" s="356"/>
      <c r="Y52" s="356"/>
      <c r="Z52" s="356"/>
      <c r="AA52" s="356"/>
      <c r="AB52" s="356"/>
      <c r="AC52" s="356"/>
      <c r="AD52" s="356"/>
      <c r="AE52" s="357"/>
      <c r="AF52" s="354"/>
      <c r="AG52" s="355"/>
      <c r="AH52" s="355"/>
      <c r="AI52" s="355"/>
      <c r="AJ52" s="355"/>
      <c r="AK52" s="355"/>
      <c r="AL52" s="355"/>
      <c r="AM52" s="355"/>
      <c r="AN52" s="358"/>
      <c r="AO52" s="348"/>
      <c r="AP52" s="330"/>
      <c r="AQ52" s="332"/>
      <c r="AR52" s="329"/>
      <c r="AS52" s="329"/>
      <c r="AT52" s="329"/>
      <c r="AU52" s="329"/>
      <c r="AV52" s="329"/>
      <c r="AW52" s="330"/>
      <c r="AX52" s="348"/>
      <c r="AY52" s="330"/>
      <c r="AZ52" s="348"/>
      <c r="BA52" s="330"/>
      <c r="BB52" s="359"/>
      <c r="BC52" s="360"/>
      <c r="BD52" s="332"/>
      <c r="BE52" s="329"/>
      <c r="BF52" s="329"/>
      <c r="BG52" s="334"/>
      <c r="BH52" s="348"/>
      <c r="BI52" s="329"/>
      <c r="BJ52" s="329"/>
      <c r="BK52" s="330"/>
      <c r="BL52" s="337"/>
      <c r="BM52" s="332"/>
      <c r="BN52" s="329"/>
      <c r="BO52" s="330"/>
      <c r="BP52" s="337"/>
      <c r="BQ52" s="332"/>
      <c r="BR52" s="329"/>
      <c r="BS52" s="330"/>
      <c r="BT52" s="337"/>
      <c r="BU52" s="332"/>
      <c r="BV52" s="329"/>
      <c r="BW52" s="330"/>
      <c r="BX52" s="331"/>
      <c r="BY52" s="332"/>
      <c r="BZ52" s="329"/>
      <c r="CA52" s="333"/>
      <c r="CB52" s="59"/>
      <c r="CC52" s="59"/>
      <c r="CD52" s="59"/>
      <c r="CE52" s="59"/>
      <c r="CF52" s="59"/>
      <c r="CG52" s="59"/>
      <c r="CH52" s="59"/>
      <c r="CI52" s="59"/>
      <c r="CJ52" s="7"/>
      <c r="CK52" s="7"/>
    </row>
    <row r="53" spans="1:89" x14ac:dyDescent="0.2">
      <c r="A53" s="349">
        <v>27</v>
      </c>
      <c r="B53" s="350"/>
      <c r="C53" s="351"/>
      <c r="D53" s="352"/>
      <c r="E53" s="352"/>
      <c r="F53" s="352"/>
      <c r="G53" s="352"/>
      <c r="H53" s="352"/>
      <c r="I53" s="352"/>
      <c r="J53" s="352"/>
      <c r="K53" s="352"/>
      <c r="L53" s="352"/>
      <c r="M53" s="352"/>
      <c r="N53" s="352"/>
      <c r="O53" s="353"/>
      <c r="P53" s="354"/>
      <c r="Q53" s="355"/>
      <c r="R53" s="355"/>
      <c r="S53" s="355"/>
      <c r="T53" s="355"/>
      <c r="U53" s="355"/>
      <c r="V53" s="355"/>
      <c r="W53" s="356"/>
      <c r="X53" s="356"/>
      <c r="Y53" s="356"/>
      <c r="Z53" s="356"/>
      <c r="AA53" s="356"/>
      <c r="AB53" s="356"/>
      <c r="AC53" s="356"/>
      <c r="AD53" s="356"/>
      <c r="AE53" s="357"/>
      <c r="AF53" s="354"/>
      <c r="AG53" s="355"/>
      <c r="AH53" s="355"/>
      <c r="AI53" s="355"/>
      <c r="AJ53" s="355"/>
      <c r="AK53" s="355"/>
      <c r="AL53" s="355"/>
      <c r="AM53" s="355"/>
      <c r="AN53" s="358"/>
      <c r="AO53" s="348"/>
      <c r="AP53" s="330"/>
      <c r="AQ53" s="332"/>
      <c r="AR53" s="329"/>
      <c r="AS53" s="329"/>
      <c r="AT53" s="329"/>
      <c r="AU53" s="329"/>
      <c r="AV53" s="329"/>
      <c r="AW53" s="330"/>
      <c r="AX53" s="348"/>
      <c r="AY53" s="330"/>
      <c r="AZ53" s="348"/>
      <c r="BA53" s="330"/>
      <c r="BB53" s="359"/>
      <c r="BC53" s="360"/>
      <c r="BD53" s="332"/>
      <c r="BE53" s="329"/>
      <c r="BF53" s="329"/>
      <c r="BG53" s="334"/>
      <c r="BH53" s="348"/>
      <c r="BI53" s="329"/>
      <c r="BJ53" s="329"/>
      <c r="BK53" s="330"/>
      <c r="BL53" s="337"/>
      <c r="BM53" s="332"/>
      <c r="BN53" s="329"/>
      <c r="BO53" s="330"/>
      <c r="BP53" s="337"/>
      <c r="BQ53" s="332"/>
      <c r="BR53" s="329"/>
      <c r="BS53" s="330"/>
      <c r="BT53" s="337"/>
      <c r="BU53" s="332"/>
      <c r="BV53" s="329"/>
      <c r="BW53" s="330"/>
      <c r="BX53" s="331"/>
      <c r="BY53" s="332"/>
      <c r="BZ53" s="329"/>
      <c r="CA53" s="333"/>
      <c r="CB53" s="59"/>
      <c r="CC53" s="59"/>
      <c r="CD53" s="59"/>
      <c r="CE53" s="59"/>
      <c r="CF53" s="59"/>
      <c r="CG53" s="59"/>
      <c r="CH53" s="59"/>
      <c r="CI53" s="59"/>
      <c r="CJ53" s="7"/>
      <c r="CK53" s="7"/>
    </row>
    <row r="54" spans="1:89" x14ac:dyDescent="0.2">
      <c r="A54" s="349">
        <v>28</v>
      </c>
      <c r="B54" s="350"/>
      <c r="C54" s="351"/>
      <c r="D54" s="352"/>
      <c r="E54" s="352"/>
      <c r="F54" s="352"/>
      <c r="G54" s="352"/>
      <c r="H54" s="352"/>
      <c r="I54" s="352"/>
      <c r="J54" s="352"/>
      <c r="K54" s="352"/>
      <c r="L54" s="352"/>
      <c r="M54" s="352"/>
      <c r="N54" s="352"/>
      <c r="O54" s="353"/>
      <c r="P54" s="354"/>
      <c r="Q54" s="355"/>
      <c r="R54" s="355"/>
      <c r="S54" s="355"/>
      <c r="T54" s="355"/>
      <c r="U54" s="355"/>
      <c r="V54" s="355"/>
      <c r="W54" s="356"/>
      <c r="X54" s="356"/>
      <c r="Y54" s="356"/>
      <c r="Z54" s="356"/>
      <c r="AA54" s="356"/>
      <c r="AB54" s="356"/>
      <c r="AC54" s="356"/>
      <c r="AD54" s="356"/>
      <c r="AE54" s="357"/>
      <c r="AF54" s="354"/>
      <c r="AG54" s="355"/>
      <c r="AH54" s="355"/>
      <c r="AI54" s="355"/>
      <c r="AJ54" s="355"/>
      <c r="AK54" s="355"/>
      <c r="AL54" s="355"/>
      <c r="AM54" s="355"/>
      <c r="AN54" s="358"/>
      <c r="AO54" s="348"/>
      <c r="AP54" s="330"/>
      <c r="AQ54" s="332"/>
      <c r="AR54" s="329"/>
      <c r="AS54" s="329"/>
      <c r="AT54" s="329"/>
      <c r="AU54" s="329"/>
      <c r="AV54" s="329"/>
      <c r="AW54" s="330"/>
      <c r="AX54" s="348"/>
      <c r="AY54" s="330"/>
      <c r="AZ54" s="348"/>
      <c r="BA54" s="330"/>
      <c r="BB54" s="359"/>
      <c r="BC54" s="360"/>
      <c r="BD54" s="332"/>
      <c r="BE54" s="329"/>
      <c r="BF54" s="329"/>
      <c r="BG54" s="334"/>
      <c r="BH54" s="348"/>
      <c r="BI54" s="329"/>
      <c r="BJ54" s="329"/>
      <c r="BK54" s="330"/>
      <c r="BL54" s="337"/>
      <c r="BM54" s="332"/>
      <c r="BN54" s="329"/>
      <c r="BO54" s="330"/>
      <c r="BP54" s="337"/>
      <c r="BQ54" s="332"/>
      <c r="BR54" s="329"/>
      <c r="BS54" s="330"/>
      <c r="BT54" s="337"/>
      <c r="BU54" s="332"/>
      <c r="BV54" s="329"/>
      <c r="BW54" s="330"/>
      <c r="BX54" s="331"/>
      <c r="BY54" s="332"/>
      <c r="BZ54" s="329"/>
      <c r="CA54" s="333"/>
      <c r="CB54" s="59"/>
      <c r="CC54" s="59"/>
      <c r="CD54" s="59"/>
      <c r="CE54" s="59"/>
      <c r="CF54" s="59"/>
      <c r="CG54" s="59"/>
      <c r="CH54" s="59"/>
      <c r="CI54" s="59"/>
      <c r="CJ54" s="7"/>
      <c r="CK54" s="7"/>
    </row>
    <row r="55" spans="1:89" x14ac:dyDescent="0.2">
      <c r="A55" s="349">
        <v>29</v>
      </c>
      <c r="B55" s="350"/>
      <c r="C55" s="351"/>
      <c r="D55" s="352"/>
      <c r="E55" s="352"/>
      <c r="F55" s="352"/>
      <c r="G55" s="352"/>
      <c r="H55" s="352"/>
      <c r="I55" s="352"/>
      <c r="J55" s="352"/>
      <c r="K55" s="352"/>
      <c r="L55" s="352"/>
      <c r="M55" s="352"/>
      <c r="N55" s="352"/>
      <c r="O55" s="353"/>
      <c r="P55" s="354"/>
      <c r="Q55" s="355"/>
      <c r="R55" s="355"/>
      <c r="S55" s="355"/>
      <c r="T55" s="355"/>
      <c r="U55" s="355"/>
      <c r="V55" s="355"/>
      <c r="W55" s="356"/>
      <c r="X55" s="356"/>
      <c r="Y55" s="356"/>
      <c r="Z55" s="356"/>
      <c r="AA55" s="356"/>
      <c r="AB55" s="356"/>
      <c r="AC55" s="356"/>
      <c r="AD55" s="356"/>
      <c r="AE55" s="357"/>
      <c r="AF55" s="354"/>
      <c r="AG55" s="355"/>
      <c r="AH55" s="355"/>
      <c r="AI55" s="355"/>
      <c r="AJ55" s="355"/>
      <c r="AK55" s="355"/>
      <c r="AL55" s="355"/>
      <c r="AM55" s="355"/>
      <c r="AN55" s="358"/>
      <c r="AO55" s="348"/>
      <c r="AP55" s="330"/>
      <c r="AQ55" s="332"/>
      <c r="AR55" s="329"/>
      <c r="AS55" s="329"/>
      <c r="AT55" s="329"/>
      <c r="AU55" s="329"/>
      <c r="AV55" s="329"/>
      <c r="AW55" s="330"/>
      <c r="AX55" s="348"/>
      <c r="AY55" s="330"/>
      <c r="AZ55" s="348"/>
      <c r="BA55" s="330"/>
      <c r="BB55" s="359"/>
      <c r="BC55" s="360"/>
      <c r="BD55" s="332"/>
      <c r="BE55" s="329"/>
      <c r="BF55" s="329"/>
      <c r="BG55" s="334"/>
      <c r="BH55" s="348"/>
      <c r="BI55" s="329"/>
      <c r="BJ55" s="329"/>
      <c r="BK55" s="330"/>
      <c r="BL55" s="337"/>
      <c r="BM55" s="332"/>
      <c r="BN55" s="329"/>
      <c r="BO55" s="330"/>
      <c r="BP55" s="337"/>
      <c r="BQ55" s="332"/>
      <c r="BR55" s="329"/>
      <c r="BS55" s="330"/>
      <c r="BT55" s="337"/>
      <c r="BU55" s="332"/>
      <c r="BV55" s="329"/>
      <c r="BW55" s="330"/>
      <c r="BX55" s="331"/>
      <c r="BY55" s="332"/>
      <c r="BZ55" s="329"/>
      <c r="CA55" s="333"/>
      <c r="CB55" s="59"/>
      <c r="CC55" s="59"/>
      <c r="CD55" s="59"/>
      <c r="CE55" s="59"/>
      <c r="CF55" s="59"/>
      <c r="CG55" s="59"/>
      <c r="CH55" s="59"/>
      <c r="CI55" s="59"/>
      <c r="CJ55" s="7"/>
      <c r="CK55" s="7"/>
    </row>
    <row r="56" spans="1:89" x14ac:dyDescent="0.2">
      <c r="A56" s="349">
        <v>30</v>
      </c>
      <c r="B56" s="350"/>
      <c r="C56" s="351"/>
      <c r="D56" s="352"/>
      <c r="E56" s="352"/>
      <c r="F56" s="352"/>
      <c r="G56" s="352"/>
      <c r="H56" s="352"/>
      <c r="I56" s="352"/>
      <c r="J56" s="352"/>
      <c r="K56" s="352"/>
      <c r="L56" s="352"/>
      <c r="M56" s="352"/>
      <c r="N56" s="352"/>
      <c r="O56" s="353"/>
      <c r="P56" s="354"/>
      <c r="Q56" s="355"/>
      <c r="R56" s="355"/>
      <c r="S56" s="355"/>
      <c r="T56" s="355"/>
      <c r="U56" s="355"/>
      <c r="V56" s="355"/>
      <c r="W56" s="356"/>
      <c r="X56" s="356"/>
      <c r="Y56" s="356"/>
      <c r="Z56" s="356"/>
      <c r="AA56" s="356"/>
      <c r="AB56" s="356"/>
      <c r="AC56" s="356"/>
      <c r="AD56" s="356"/>
      <c r="AE56" s="357"/>
      <c r="AF56" s="354"/>
      <c r="AG56" s="355"/>
      <c r="AH56" s="355"/>
      <c r="AI56" s="355"/>
      <c r="AJ56" s="355"/>
      <c r="AK56" s="355"/>
      <c r="AL56" s="355"/>
      <c r="AM56" s="355"/>
      <c r="AN56" s="358"/>
      <c r="AO56" s="348"/>
      <c r="AP56" s="330"/>
      <c r="AQ56" s="332"/>
      <c r="AR56" s="329"/>
      <c r="AS56" s="329"/>
      <c r="AT56" s="329"/>
      <c r="AU56" s="329"/>
      <c r="AV56" s="329"/>
      <c r="AW56" s="330"/>
      <c r="AX56" s="348"/>
      <c r="AY56" s="330"/>
      <c r="AZ56" s="348"/>
      <c r="BA56" s="330"/>
      <c r="BB56" s="359"/>
      <c r="BC56" s="360"/>
      <c r="BD56" s="332"/>
      <c r="BE56" s="329"/>
      <c r="BF56" s="329"/>
      <c r="BG56" s="334"/>
      <c r="BH56" s="348"/>
      <c r="BI56" s="329"/>
      <c r="BJ56" s="329"/>
      <c r="BK56" s="330"/>
      <c r="BL56" s="337"/>
      <c r="BM56" s="332"/>
      <c r="BN56" s="329"/>
      <c r="BO56" s="330"/>
      <c r="BP56" s="337"/>
      <c r="BQ56" s="332"/>
      <c r="BR56" s="329"/>
      <c r="BS56" s="330"/>
      <c r="BT56" s="337"/>
      <c r="BU56" s="332"/>
      <c r="BV56" s="329"/>
      <c r="BW56" s="330"/>
      <c r="BX56" s="331"/>
      <c r="BY56" s="332"/>
      <c r="BZ56" s="329"/>
      <c r="CA56" s="333"/>
      <c r="CB56" s="59"/>
      <c r="CC56" s="59"/>
      <c r="CD56" s="59"/>
      <c r="CE56" s="59"/>
      <c r="CF56" s="59"/>
      <c r="CG56" s="59"/>
      <c r="CH56" s="59"/>
      <c r="CI56" s="59"/>
      <c r="CJ56" s="7"/>
      <c r="CK56" s="7"/>
    </row>
    <row r="57" spans="1:89" x14ac:dyDescent="0.2">
      <c r="A57" s="349">
        <v>31</v>
      </c>
      <c r="B57" s="350"/>
      <c r="C57" s="351"/>
      <c r="D57" s="352"/>
      <c r="E57" s="352"/>
      <c r="F57" s="352"/>
      <c r="G57" s="352"/>
      <c r="H57" s="352"/>
      <c r="I57" s="352"/>
      <c r="J57" s="352"/>
      <c r="K57" s="352"/>
      <c r="L57" s="352"/>
      <c r="M57" s="352"/>
      <c r="N57" s="352"/>
      <c r="O57" s="353"/>
      <c r="P57" s="354"/>
      <c r="Q57" s="355"/>
      <c r="R57" s="355"/>
      <c r="S57" s="355"/>
      <c r="T57" s="355"/>
      <c r="U57" s="355"/>
      <c r="V57" s="355"/>
      <c r="W57" s="356"/>
      <c r="X57" s="356"/>
      <c r="Y57" s="356"/>
      <c r="Z57" s="356"/>
      <c r="AA57" s="356"/>
      <c r="AB57" s="356"/>
      <c r="AC57" s="356"/>
      <c r="AD57" s="356"/>
      <c r="AE57" s="357"/>
      <c r="AF57" s="354"/>
      <c r="AG57" s="355"/>
      <c r="AH57" s="355"/>
      <c r="AI57" s="355"/>
      <c r="AJ57" s="355"/>
      <c r="AK57" s="355"/>
      <c r="AL57" s="355"/>
      <c r="AM57" s="355"/>
      <c r="AN57" s="358"/>
      <c r="AO57" s="348"/>
      <c r="AP57" s="330"/>
      <c r="AQ57" s="332"/>
      <c r="AR57" s="329"/>
      <c r="AS57" s="329"/>
      <c r="AT57" s="329"/>
      <c r="AU57" s="329"/>
      <c r="AV57" s="329"/>
      <c r="AW57" s="330"/>
      <c r="AX57" s="348"/>
      <c r="AY57" s="330"/>
      <c r="AZ57" s="348"/>
      <c r="BA57" s="330"/>
      <c r="BB57" s="348"/>
      <c r="BC57" s="330"/>
      <c r="BD57" s="332"/>
      <c r="BE57" s="329"/>
      <c r="BF57" s="329"/>
      <c r="BG57" s="334"/>
      <c r="BH57" s="348"/>
      <c r="BI57" s="329"/>
      <c r="BJ57" s="329"/>
      <c r="BK57" s="330"/>
      <c r="BL57" s="337"/>
      <c r="BM57" s="332"/>
      <c r="BN57" s="329"/>
      <c r="BO57" s="330"/>
      <c r="BP57" s="337"/>
      <c r="BQ57" s="332"/>
      <c r="BR57" s="329"/>
      <c r="BS57" s="330"/>
      <c r="BT57" s="337"/>
      <c r="BU57" s="332"/>
      <c r="BV57" s="329"/>
      <c r="BW57" s="330"/>
      <c r="BX57" s="331"/>
      <c r="BY57" s="332"/>
      <c r="BZ57" s="329"/>
      <c r="CA57" s="333"/>
      <c r="CB57" s="59"/>
      <c r="CC57" s="59"/>
      <c r="CD57" s="59"/>
      <c r="CE57" s="59"/>
      <c r="CF57" s="59"/>
      <c r="CG57" s="59"/>
      <c r="CH57" s="59"/>
      <c r="CI57" s="59"/>
      <c r="CJ57" s="7"/>
      <c r="CK57" s="7"/>
    </row>
    <row r="58" spans="1:89" x14ac:dyDescent="0.2">
      <c r="A58" s="349">
        <v>32</v>
      </c>
      <c r="B58" s="350"/>
      <c r="C58" s="351"/>
      <c r="D58" s="352"/>
      <c r="E58" s="352"/>
      <c r="F58" s="352"/>
      <c r="G58" s="352"/>
      <c r="H58" s="352"/>
      <c r="I58" s="352"/>
      <c r="J58" s="352"/>
      <c r="K58" s="352"/>
      <c r="L58" s="352"/>
      <c r="M58" s="352"/>
      <c r="N58" s="352"/>
      <c r="O58" s="353"/>
      <c r="P58" s="354"/>
      <c r="Q58" s="355"/>
      <c r="R58" s="355"/>
      <c r="S58" s="355"/>
      <c r="T58" s="355"/>
      <c r="U58" s="355"/>
      <c r="V58" s="355"/>
      <c r="W58" s="356"/>
      <c r="X58" s="356"/>
      <c r="Y58" s="356"/>
      <c r="Z58" s="356"/>
      <c r="AA58" s="356"/>
      <c r="AB58" s="356"/>
      <c r="AC58" s="356"/>
      <c r="AD58" s="356"/>
      <c r="AE58" s="357"/>
      <c r="AF58" s="354"/>
      <c r="AG58" s="355"/>
      <c r="AH58" s="355"/>
      <c r="AI58" s="355"/>
      <c r="AJ58" s="355"/>
      <c r="AK58" s="355"/>
      <c r="AL58" s="355"/>
      <c r="AM58" s="355"/>
      <c r="AN58" s="358"/>
      <c r="AO58" s="348"/>
      <c r="AP58" s="330"/>
      <c r="AQ58" s="332"/>
      <c r="AR58" s="329"/>
      <c r="AS58" s="329"/>
      <c r="AT58" s="329"/>
      <c r="AU58" s="329"/>
      <c r="AV58" s="329"/>
      <c r="AW58" s="330"/>
      <c r="AX58" s="348"/>
      <c r="AY58" s="330"/>
      <c r="AZ58" s="348"/>
      <c r="BA58" s="330"/>
      <c r="BB58" s="348"/>
      <c r="BC58" s="330"/>
      <c r="BD58" s="332"/>
      <c r="BE58" s="329"/>
      <c r="BF58" s="329"/>
      <c r="BG58" s="334"/>
      <c r="BH58" s="348"/>
      <c r="BI58" s="329"/>
      <c r="BJ58" s="329"/>
      <c r="BK58" s="330"/>
      <c r="BL58" s="337"/>
      <c r="BM58" s="332"/>
      <c r="BN58" s="329"/>
      <c r="BO58" s="330"/>
      <c r="BP58" s="337"/>
      <c r="BQ58" s="332"/>
      <c r="BR58" s="329"/>
      <c r="BS58" s="330"/>
      <c r="BT58" s="337"/>
      <c r="BU58" s="332"/>
      <c r="BV58" s="329"/>
      <c r="BW58" s="330"/>
      <c r="BX58" s="331"/>
      <c r="BY58" s="332"/>
      <c r="BZ58" s="329"/>
      <c r="CA58" s="333"/>
      <c r="CB58" s="59"/>
      <c r="CC58" s="59"/>
      <c r="CD58" s="59"/>
      <c r="CE58" s="59"/>
      <c r="CF58" s="59"/>
      <c r="CG58" s="59"/>
      <c r="CH58" s="59"/>
      <c r="CI58" s="59"/>
      <c r="CJ58" s="7"/>
      <c r="CK58" s="7"/>
    </row>
    <row r="59" spans="1:89" x14ac:dyDescent="0.2">
      <c r="A59" s="349">
        <v>33</v>
      </c>
      <c r="B59" s="350"/>
      <c r="C59" s="351"/>
      <c r="D59" s="352"/>
      <c r="E59" s="352"/>
      <c r="F59" s="352"/>
      <c r="G59" s="352"/>
      <c r="H59" s="352"/>
      <c r="I59" s="352"/>
      <c r="J59" s="352"/>
      <c r="K59" s="352"/>
      <c r="L59" s="352"/>
      <c r="M59" s="352"/>
      <c r="N59" s="352"/>
      <c r="O59" s="353"/>
      <c r="P59" s="354"/>
      <c r="Q59" s="355"/>
      <c r="R59" s="355"/>
      <c r="S59" s="355"/>
      <c r="T59" s="355"/>
      <c r="U59" s="355"/>
      <c r="V59" s="355"/>
      <c r="W59" s="356"/>
      <c r="X59" s="356"/>
      <c r="Y59" s="356"/>
      <c r="Z59" s="356"/>
      <c r="AA59" s="356"/>
      <c r="AB59" s="356"/>
      <c r="AC59" s="356"/>
      <c r="AD59" s="356"/>
      <c r="AE59" s="357"/>
      <c r="AF59" s="354"/>
      <c r="AG59" s="355"/>
      <c r="AH59" s="355"/>
      <c r="AI59" s="355"/>
      <c r="AJ59" s="355"/>
      <c r="AK59" s="355"/>
      <c r="AL59" s="355"/>
      <c r="AM59" s="355"/>
      <c r="AN59" s="358"/>
      <c r="AO59" s="348"/>
      <c r="AP59" s="330"/>
      <c r="AQ59" s="332"/>
      <c r="AR59" s="329"/>
      <c r="AS59" s="329"/>
      <c r="AT59" s="329"/>
      <c r="AU59" s="329"/>
      <c r="AV59" s="329"/>
      <c r="AW59" s="330"/>
      <c r="AX59" s="348"/>
      <c r="AY59" s="330"/>
      <c r="AZ59" s="348"/>
      <c r="BA59" s="330"/>
      <c r="BB59" s="348"/>
      <c r="BC59" s="330"/>
      <c r="BD59" s="332"/>
      <c r="BE59" s="329"/>
      <c r="BF59" s="329"/>
      <c r="BG59" s="334"/>
      <c r="BH59" s="348"/>
      <c r="BI59" s="329"/>
      <c r="BJ59" s="329"/>
      <c r="BK59" s="330"/>
      <c r="BL59" s="337"/>
      <c r="BM59" s="332"/>
      <c r="BN59" s="329"/>
      <c r="BO59" s="330"/>
      <c r="BP59" s="337"/>
      <c r="BQ59" s="332"/>
      <c r="BR59" s="329"/>
      <c r="BS59" s="330"/>
      <c r="BT59" s="337"/>
      <c r="BU59" s="332"/>
      <c r="BV59" s="329"/>
      <c r="BW59" s="330"/>
      <c r="BX59" s="331"/>
      <c r="BY59" s="332"/>
      <c r="BZ59" s="329"/>
      <c r="CA59" s="333"/>
      <c r="CB59" s="59"/>
      <c r="CC59" s="59"/>
      <c r="CD59" s="59"/>
      <c r="CE59" s="59"/>
      <c r="CF59" s="59"/>
      <c r="CG59" s="59"/>
      <c r="CH59" s="59"/>
      <c r="CI59" s="59"/>
      <c r="CJ59" s="7"/>
      <c r="CK59" s="7"/>
    </row>
    <row r="60" spans="1:89" x14ac:dyDescent="0.2">
      <c r="A60" s="349">
        <v>34</v>
      </c>
      <c r="B60" s="350"/>
      <c r="C60" s="351"/>
      <c r="D60" s="352"/>
      <c r="E60" s="352"/>
      <c r="F60" s="352"/>
      <c r="G60" s="352"/>
      <c r="H60" s="352"/>
      <c r="I60" s="352"/>
      <c r="J60" s="352"/>
      <c r="K60" s="352"/>
      <c r="L60" s="352"/>
      <c r="M60" s="352"/>
      <c r="N60" s="352"/>
      <c r="O60" s="353"/>
      <c r="P60" s="354"/>
      <c r="Q60" s="355"/>
      <c r="R60" s="355"/>
      <c r="S60" s="355"/>
      <c r="T60" s="355"/>
      <c r="U60" s="355"/>
      <c r="V60" s="355"/>
      <c r="W60" s="356"/>
      <c r="X60" s="356"/>
      <c r="Y60" s="356"/>
      <c r="Z60" s="356"/>
      <c r="AA60" s="356"/>
      <c r="AB60" s="356"/>
      <c r="AC60" s="356"/>
      <c r="AD60" s="356"/>
      <c r="AE60" s="357"/>
      <c r="AF60" s="354"/>
      <c r="AG60" s="355"/>
      <c r="AH60" s="355"/>
      <c r="AI60" s="355"/>
      <c r="AJ60" s="355"/>
      <c r="AK60" s="355"/>
      <c r="AL60" s="355"/>
      <c r="AM60" s="355"/>
      <c r="AN60" s="358"/>
      <c r="AO60" s="348"/>
      <c r="AP60" s="330"/>
      <c r="AQ60" s="332"/>
      <c r="AR60" s="329"/>
      <c r="AS60" s="329"/>
      <c r="AT60" s="329"/>
      <c r="AU60" s="329"/>
      <c r="AV60" s="329"/>
      <c r="AW60" s="330"/>
      <c r="AX60" s="348"/>
      <c r="AY60" s="330"/>
      <c r="AZ60" s="348"/>
      <c r="BA60" s="330"/>
      <c r="BB60" s="348"/>
      <c r="BC60" s="330"/>
      <c r="BD60" s="332"/>
      <c r="BE60" s="329"/>
      <c r="BF60" s="329"/>
      <c r="BG60" s="334"/>
      <c r="BH60" s="348"/>
      <c r="BI60" s="329"/>
      <c r="BJ60" s="329"/>
      <c r="BK60" s="330"/>
      <c r="BL60" s="337"/>
      <c r="BM60" s="332"/>
      <c r="BN60" s="329"/>
      <c r="BO60" s="330"/>
      <c r="BP60" s="337"/>
      <c r="BQ60" s="332"/>
      <c r="BR60" s="329"/>
      <c r="BS60" s="330"/>
      <c r="BT60" s="337"/>
      <c r="BU60" s="332"/>
      <c r="BV60" s="329"/>
      <c r="BW60" s="330"/>
      <c r="BX60" s="331"/>
      <c r="BY60" s="332"/>
      <c r="BZ60" s="329"/>
      <c r="CA60" s="333"/>
      <c r="CB60" s="59"/>
      <c r="CC60" s="59"/>
      <c r="CD60" s="59"/>
      <c r="CE60" s="59"/>
      <c r="CF60" s="59"/>
      <c r="CG60" s="59"/>
      <c r="CH60" s="59"/>
      <c r="CI60" s="59"/>
      <c r="CJ60" s="7"/>
      <c r="CK60" s="7"/>
    </row>
    <row r="61" spans="1:89" x14ac:dyDescent="0.2">
      <c r="A61" s="349">
        <v>35</v>
      </c>
      <c r="B61" s="350"/>
      <c r="C61" s="351"/>
      <c r="D61" s="352"/>
      <c r="E61" s="352"/>
      <c r="F61" s="352"/>
      <c r="G61" s="352"/>
      <c r="H61" s="352"/>
      <c r="I61" s="352"/>
      <c r="J61" s="352"/>
      <c r="K61" s="352"/>
      <c r="L61" s="352"/>
      <c r="M61" s="352"/>
      <c r="N61" s="352"/>
      <c r="O61" s="353"/>
      <c r="P61" s="354"/>
      <c r="Q61" s="355"/>
      <c r="R61" s="355"/>
      <c r="S61" s="355"/>
      <c r="T61" s="355"/>
      <c r="U61" s="355"/>
      <c r="V61" s="355"/>
      <c r="W61" s="356"/>
      <c r="X61" s="356"/>
      <c r="Y61" s="356"/>
      <c r="Z61" s="356"/>
      <c r="AA61" s="356"/>
      <c r="AB61" s="356"/>
      <c r="AC61" s="356"/>
      <c r="AD61" s="356"/>
      <c r="AE61" s="357"/>
      <c r="AF61" s="354"/>
      <c r="AG61" s="355"/>
      <c r="AH61" s="355"/>
      <c r="AI61" s="355"/>
      <c r="AJ61" s="355"/>
      <c r="AK61" s="355"/>
      <c r="AL61" s="355"/>
      <c r="AM61" s="355"/>
      <c r="AN61" s="358"/>
      <c r="AO61" s="348"/>
      <c r="AP61" s="330"/>
      <c r="AQ61" s="332"/>
      <c r="AR61" s="329"/>
      <c r="AS61" s="329"/>
      <c r="AT61" s="329"/>
      <c r="AU61" s="329"/>
      <c r="AV61" s="329"/>
      <c r="AW61" s="330"/>
      <c r="AX61" s="348"/>
      <c r="AY61" s="330"/>
      <c r="AZ61" s="348"/>
      <c r="BA61" s="330"/>
      <c r="BB61" s="348"/>
      <c r="BC61" s="330"/>
      <c r="BD61" s="332"/>
      <c r="BE61" s="329"/>
      <c r="BF61" s="329"/>
      <c r="BG61" s="334"/>
      <c r="BH61" s="348"/>
      <c r="BI61" s="329"/>
      <c r="BJ61" s="329"/>
      <c r="BK61" s="330"/>
      <c r="BL61" s="337"/>
      <c r="BM61" s="332"/>
      <c r="BN61" s="329"/>
      <c r="BO61" s="330"/>
      <c r="BP61" s="337"/>
      <c r="BQ61" s="332"/>
      <c r="BR61" s="329"/>
      <c r="BS61" s="330"/>
      <c r="BT61" s="337"/>
      <c r="BU61" s="332"/>
      <c r="BV61" s="329"/>
      <c r="BW61" s="330"/>
      <c r="BX61" s="331"/>
      <c r="BY61" s="332"/>
      <c r="BZ61" s="329"/>
      <c r="CA61" s="333"/>
      <c r="CB61" s="59"/>
      <c r="CC61" s="59"/>
      <c r="CD61" s="59"/>
      <c r="CE61" s="59"/>
      <c r="CF61" s="59"/>
      <c r="CG61" s="59"/>
      <c r="CH61" s="59"/>
      <c r="CI61" s="59"/>
      <c r="CJ61" s="7"/>
      <c r="CK61" s="7"/>
    </row>
    <row r="62" spans="1:89" x14ac:dyDescent="0.2">
      <c r="A62" s="349">
        <v>36</v>
      </c>
      <c r="B62" s="350"/>
      <c r="C62" s="351"/>
      <c r="D62" s="352"/>
      <c r="E62" s="352"/>
      <c r="F62" s="352"/>
      <c r="G62" s="352"/>
      <c r="H62" s="352"/>
      <c r="I62" s="352"/>
      <c r="J62" s="352"/>
      <c r="K62" s="352"/>
      <c r="L62" s="352"/>
      <c r="M62" s="352"/>
      <c r="N62" s="352"/>
      <c r="O62" s="353"/>
      <c r="P62" s="354"/>
      <c r="Q62" s="355"/>
      <c r="R62" s="355"/>
      <c r="S62" s="355"/>
      <c r="T62" s="355"/>
      <c r="U62" s="355"/>
      <c r="V62" s="355"/>
      <c r="W62" s="356"/>
      <c r="X62" s="356"/>
      <c r="Y62" s="356"/>
      <c r="Z62" s="356"/>
      <c r="AA62" s="356"/>
      <c r="AB62" s="356"/>
      <c r="AC62" s="356"/>
      <c r="AD62" s="356"/>
      <c r="AE62" s="357"/>
      <c r="AF62" s="354"/>
      <c r="AG62" s="355"/>
      <c r="AH62" s="355"/>
      <c r="AI62" s="355"/>
      <c r="AJ62" s="355"/>
      <c r="AK62" s="355"/>
      <c r="AL62" s="355"/>
      <c r="AM62" s="355"/>
      <c r="AN62" s="358"/>
      <c r="AO62" s="348"/>
      <c r="AP62" s="330"/>
      <c r="AQ62" s="332"/>
      <c r="AR62" s="329"/>
      <c r="AS62" s="329"/>
      <c r="AT62" s="329"/>
      <c r="AU62" s="329"/>
      <c r="AV62" s="329"/>
      <c r="AW62" s="330"/>
      <c r="AX62" s="348"/>
      <c r="AY62" s="330"/>
      <c r="AZ62" s="348"/>
      <c r="BA62" s="330"/>
      <c r="BB62" s="348"/>
      <c r="BC62" s="330"/>
      <c r="BD62" s="332"/>
      <c r="BE62" s="329"/>
      <c r="BF62" s="329"/>
      <c r="BG62" s="334"/>
      <c r="BH62" s="348"/>
      <c r="BI62" s="329"/>
      <c r="BJ62" s="329"/>
      <c r="BK62" s="330"/>
      <c r="BL62" s="337"/>
      <c r="BM62" s="332"/>
      <c r="BN62" s="329"/>
      <c r="BO62" s="330"/>
      <c r="BP62" s="337"/>
      <c r="BQ62" s="332"/>
      <c r="BR62" s="329"/>
      <c r="BS62" s="330"/>
      <c r="BT62" s="337"/>
      <c r="BU62" s="332"/>
      <c r="BV62" s="329"/>
      <c r="BW62" s="330"/>
      <c r="BX62" s="331"/>
      <c r="BY62" s="332"/>
      <c r="BZ62" s="329"/>
      <c r="CA62" s="333"/>
      <c r="CB62" s="59"/>
      <c r="CC62" s="59"/>
      <c r="CD62" s="59"/>
      <c r="CE62" s="59"/>
      <c r="CF62" s="59"/>
      <c r="CG62" s="59"/>
      <c r="CH62" s="59"/>
      <c r="CI62" s="59"/>
      <c r="CJ62" s="7"/>
      <c r="CK62" s="7"/>
    </row>
    <row r="63" spans="1:89" x14ac:dyDescent="0.2">
      <c r="A63" s="349">
        <v>37</v>
      </c>
      <c r="B63" s="350"/>
      <c r="C63" s="351"/>
      <c r="D63" s="352"/>
      <c r="E63" s="352"/>
      <c r="F63" s="352"/>
      <c r="G63" s="352"/>
      <c r="H63" s="352"/>
      <c r="I63" s="352"/>
      <c r="J63" s="352"/>
      <c r="K63" s="352"/>
      <c r="L63" s="352"/>
      <c r="M63" s="352"/>
      <c r="N63" s="352"/>
      <c r="O63" s="353"/>
      <c r="P63" s="354"/>
      <c r="Q63" s="355"/>
      <c r="R63" s="355"/>
      <c r="S63" s="355"/>
      <c r="T63" s="355"/>
      <c r="U63" s="355"/>
      <c r="V63" s="355"/>
      <c r="W63" s="356"/>
      <c r="X63" s="356"/>
      <c r="Y63" s="356"/>
      <c r="Z63" s="356"/>
      <c r="AA63" s="356"/>
      <c r="AB63" s="356"/>
      <c r="AC63" s="356"/>
      <c r="AD63" s="356"/>
      <c r="AE63" s="357"/>
      <c r="AF63" s="354"/>
      <c r="AG63" s="355"/>
      <c r="AH63" s="355"/>
      <c r="AI63" s="355"/>
      <c r="AJ63" s="355"/>
      <c r="AK63" s="355"/>
      <c r="AL63" s="355"/>
      <c r="AM63" s="355"/>
      <c r="AN63" s="358"/>
      <c r="AO63" s="348"/>
      <c r="AP63" s="330"/>
      <c r="AQ63" s="332"/>
      <c r="AR63" s="329"/>
      <c r="AS63" s="329"/>
      <c r="AT63" s="329"/>
      <c r="AU63" s="329"/>
      <c r="AV63" s="329"/>
      <c r="AW63" s="330"/>
      <c r="AX63" s="348"/>
      <c r="AY63" s="330"/>
      <c r="AZ63" s="348"/>
      <c r="BA63" s="330"/>
      <c r="BB63" s="348"/>
      <c r="BC63" s="330"/>
      <c r="BD63" s="332"/>
      <c r="BE63" s="329"/>
      <c r="BF63" s="329"/>
      <c r="BG63" s="334"/>
      <c r="BH63" s="348"/>
      <c r="BI63" s="329"/>
      <c r="BJ63" s="329"/>
      <c r="BK63" s="330"/>
      <c r="BL63" s="337"/>
      <c r="BM63" s="332"/>
      <c r="BN63" s="329"/>
      <c r="BO63" s="330"/>
      <c r="BP63" s="337"/>
      <c r="BQ63" s="332"/>
      <c r="BR63" s="329"/>
      <c r="BS63" s="330"/>
      <c r="BT63" s="337"/>
      <c r="BU63" s="332"/>
      <c r="BV63" s="329"/>
      <c r="BW63" s="330"/>
      <c r="BX63" s="331"/>
      <c r="BY63" s="332"/>
      <c r="BZ63" s="329"/>
      <c r="CA63" s="333"/>
      <c r="CB63" s="59"/>
      <c r="CC63" s="59"/>
      <c r="CD63" s="59"/>
      <c r="CE63" s="59"/>
      <c r="CF63" s="59"/>
      <c r="CG63" s="59"/>
      <c r="CH63" s="59"/>
      <c r="CI63" s="59"/>
      <c r="CJ63" s="7"/>
      <c r="CK63" s="7"/>
    </row>
    <row r="64" spans="1:89" x14ac:dyDescent="0.2">
      <c r="A64" s="349">
        <v>38</v>
      </c>
      <c r="B64" s="350"/>
      <c r="C64" s="351"/>
      <c r="D64" s="352"/>
      <c r="E64" s="352"/>
      <c r="F64" s="352"/>
      <c r="G64" s="352"/>
      <c r="H64" s="352"/>
      <c r="I64" s="352"/>
      <c r="J64" s="352"/>
      <c r="K64" s="352"/>
      <c r="L64" s="352"/>
      <c r="M64" s="352"/>
      <c r="N64" s="352"/>
      <c r="O64" s="353"/>
      <c r="P64" s="354"/>
      <c r="Q64" s="355"/>
      <c r="R64" s="355"/>
      <c r="S64" s="355"/>
      <c r="T64" s="355"/>
      <c r="U64" s="355"/>
      <c r="V64" s="355"/>
      <c r="W64" s="356"/>
      <c r="X64" s="356"/>
      <c r="Y64" s="356"/>
      <c r="Z64" s="356"/>
      <c r="AA64" s="356"/>
      <c r="AB64" s="356"/>
      <c r="AC64" s="356"/>
      <c r="AD64" s="356"/>
      <c r="AE64" s="357"/>
      <c r="AF64" s="354"/>
      <c r="AG64" s="355"/>
      <c r="AH64" s="355"/>
      <c r="AI64" s="355"/>
      <c r="AJ64" s="355"/>
      <c r="AK64" s="355"/>
      <c r="AL64" s="355"/>
      <c r="AM64" s="355"/>
      <c r="AN64" s="358"/>
      <c r="AO64" s="348"/>
      <c r="AP64" s="330"/>
      <c r="AQ64" s="332"/>
      <c r="AR64" s="329"/>
      <c r="AS64" s="329"/>
      <c r="AT64" s="329"/>
      <c r="AU64" s="329"/>
      <c r="AV64" s="329"/>
      <c r="AW64" s="330"/>
      <c r="AX64" s="348"/>
      <c r="AY64" s="330"/>
      <c r="AZ64" s="348"/>
      <c r="BA64" s="330"/>
      <c r="BB64" s="348"/>
      <c r="BC64" s="330"/>
      <c r="BD64" s="332"/>
      <c r="BE64" s="329"/>
      <c r="BF64" s="329"/>
      <c r="BG64" s="334"/>
      <c r="BH64" s="348"/>
      <c r="BI64" s="329"/>
      <c r="BJ64" s="329"/>
      <c r="BK64" s="330"/>
      <c r="BL64" s="337"/>
      <c r="BM64" s="332"/>
      <c r="BN64" s="329"/>
      <c r="BO64" s="330"/>
      <c r="BP64" s="337"/>
      <c r="BQ64" s="332"/>
      <c r="BR64" s="329"/>
      <c r="BS64" s="330"/>
      <c r="BT64" s="337"/>
      <c r="BU64" s="332"/>
      <c r="BV64" s="329"/>
      <c r="BW64" s="330"/>
      <c r="BX64" s="331"/>
      <c r="BY64" s="332"/>
      <c r="BZ64" s="329"/>
      <c r="CA64" s="333"/>
      <c r="CB64" s="59"/>
      <c r="CC64" s="59"/>
      <c r="CD64" s="59"/>
      <c r="CE64" s="59"/>
      <c r="CF64" s="59"/>
      <c r="CG64" s="59"/>
      <c r="CH64" s="59"/>
      <c r="CI64" s="59"/>
      <c r="CJ64" s="7"/>
      <c r="CK64" s="7"/>
    </row>
    <row r="65" spans="1:89" x14ac:dyDescent="0.2">
      <c r="A65" s="349">
        <v>39</v>
      </c>
      <c r="B65" s="350"/>
      <c r="C65" s="351"/>
      <c r="D65" s="352"/>
      <c r="E65" s="352"/>
      <c r="F65" s="352"/>
      <c r="G65" s="352"/>
      <c r="H65" s="352"/>
      <c r="I65" s="352"/>
      <c r="J65" s="352"/>
      <c r="K65" s="352"/>
      <c r="L65" s="352"/>
      <c r="M65" s="352"/>
      <c r="N65" s="352"/>
      <c r="O65" s="353"/>
      <c r="P65" s="354"/>
      <c r="Q65" s="355"/>
      <c r="R65" s="355"/>
      <c r="S65" s="355"/>
      <c r="T65" s="355"/>
      <c r="U65" s="355"/>
      <c r="V65" s="355"/>
      <c r="W65" s="356"/>
      <c r="X65" s="356"/>
      <c r="Y65" s="356"/>
      <c r="Z65" s="356"/>
      <c r="AA65" s="356"/>
      <c r="AB65" s="356"/>
      <c r="AC65" s="356"/>
      <c r="AD65" s="356"/>
      <c r="AE65" s="357"/>
      <c r="AF65" s="354"/>
      <c r="AG65" s="355"/>
      <c r="AH65" s="355"/>
      <c r="AI65" s="355"/>
      <c r="AJ65" s="355"/>
      <c r="AK65" s="355"/>
      <c r="AL65" s="355"/>
      <c r="AM65" s="355"/>
      <c r="AN65" s="358"/>
      <c r="AO65" s="348"/>
      <c r="AP65" s="330"/>
      <c r="AQ65" s="332"/>
      <c r="AR65" s="329"/>
      <c r="AS65" s="329"/>
      <c r="AT65" s="329"/>
      <c r="AU65" s="329"/>
      <c r="AV65" s="329"/>
      <c r="AW65" s="330"/>
      <c r="AX65" s="348"/>
      <c r="AY65" s="330"/>
      <c r="AZ65" s="348"/>
      <c r="BA65" s="330"/>
      <c r="BB65" s="348"/>
      <c r="BC65" s="330"/>
      <c r="BD65" s="332"/>
      <c r="BE65" s="329"/>
      <c r="BF65" s="329"/>
      <c r="BG65" s="334"/>
      <c r="BH65" s="348"/>
      <c r="BI65" s="329"/>
      <c r="BJ65" s="329"/>
      <c r="BK65" s="330"/>
      <c r="BL65" s="337"/>
      <c r="BM65" s="332"/>
      <c r="BN65" s="329"/>
      <c r="BO65" s="330"/>
      <c r="BP65" s="337"/>
      <c r="BQ65" s="332"/>
      <c r="BR65" s="329"/>
      <c r="BS65" s="330"/>
      <c r="BT65" s="337"/>
      <c r="BU65" s="332"/>
      <c r="BV65" s="329"/>
      <c r="BW65" s="330"/>
      <c r="BX65" s="331"/>
      <c r="BY65" s="332"/>
      <c r="BZ65" s="329"/>
      <c r="CA65" s="333"/>
      <c r="CB65" s="59"/>
      <c r="CC65" s="59"/>
      <c r="CD65" s="59"/>
      <c r="CE65" s="59"/>
      <c r="CF65" s="59"/>
      <c r="CG65" s="59"/>
      <c r="CH65" s="59"/>
      <c r="CI65" s="59"/>
      <c r="CJ65" s="7"/>
      <c r="CK65" s="7"/>
    </row>
    <row r="66" spans="1:89" x14ac:dyDescent="0.2">
      <c r="A66" s="349">
        <v>40</v>
      </c>
      <c r="B66" s="350"/>
      <c r="C66" s="351"/>
      <c r="D66" s="352"/>
      <c r="E66" s="352"/>
      <c r="F66" s="352"/>
      <c r="G66" s="352"/>
      <c r="H66" s="352"/>
      <c r="I66" s="352"/>
      <c r="J66" s="352"/>
      <c r="K66" s="352"/>
      <c r="L66" s="352"/>
      <c r="M66" s="352"/>
      <c r="N66" s="352"/>
      <c r="O66" s="353"/>
      <c r="P66" s="354"/>
      <c r="Q66" s="355"/>
      <c r="R66" s="355"/>
      <c r="S66" s="355"/>
      <c r="T66" s="355"/>
      <c r="U66" s="355"/>
      <c r="V66" s="355"/>
      <c r="W66" s="356"/>
      <c r="X66" s="356"/>
      <c r="Y66" s="356"/>
      <c r="Z66" s="356"/>
      <c r="AA66" s="356"/>
      <c r="AB66" s="356"/>
      <c r="AC66" s="356"/>
      <c r="AD66" s="356"/>
      <c r="AE66" s="357"/>
      <c r="AF66" s="354"/>
      <c r="AG66" s="355"/>
      <c r="AH66" s="355"/>
      <c r="AI66" s="355"/>
      <c r="AJ66" s="355"/>
      <c r="AK66" s="355"/>
      <c r="AL66" s="355"/>
      <c r="AM66" s="355"/>
      <c r="AN66" s="358"/>
      <c r="AO66" s="348"/>
      <c r="AP66" s="330"/>
      <c r="AQ66" s="332"/>
      <c r="AR66" s="329"/>
      <c r="AS66" s="329"/>
      <c r="AT66" s="329"/>
      <c r="AU66" s="329"/>
      <c r="AV66" s="329"/>
      <c r="AW66" s="330"/>
      <c r="AX66" s="348"/>
      <c r="AY66" s="330"/>
      <c r="AZ66" s="348"/>
      <c r="BA66" s="330"/>
      <c r="BB66" s="348"/>
      <c r="BC66" s="330"/>
      <c r="BD66" s="332"/>
      <c r="BE66" s="329"/>
      <c r="BF66" s="329"/>
      <c r="BG66" s="334"/>
      <c r="BH66" s="348"/>
      <c r="BI66" s="329"/>
      <c r="BJ66" s="329"/>
      <c r="BK66" s="330"/>
      <c r="BL66" s="337"/>
      <c r="BM66" s="332"/>
      <c r="BN66" s="329"/>
      <c r="BO66" s="330"/>
      <c r="BP66" s="337"/>
      <c r="BQ66" s="332"/>
      <c r="BR66" s="329"/>
      <c r="BS66" s="330"/>
      <c r="BT66" s="337"/>
      <c r="BU66" s="332"/>
      <c r="BV66" s="329"/>
      <c r="BW66" s="330"/>
      <c r="BX66" s="331"/>
      <c r="BY66" s="332"/>
      <c r="BZ66" s="329"/>
      <c r="CA66" s="333"/>
      <c r="CB66" s="59"/>
      <c r="CC66" s="59"/>
      <c r="CD66" s="59"/>
      <c r="CE66" s="59"/>
      <c r="CF66" s="59"/>
      <c r="CG66" s="59"/>
      <c r="CH66" s="59"/>
      <c r="CI66" s="59"/>
      <c r="CJ66" s="7"/>
      <c r="CK66" s="7"/>
    </row>
    <row r="67" spans="1:89" x14ac:dyDescent="0.2">
      <c r="A67" s="349">
        <v>41</v>
      </c>
      <c r="B67" s="350"/>
      <c r="C67" s="351"/>
      <c r="D67" s="352"/>
      <c r="E67" s="352"/>
      <c r="F67" s="352"/>
      <c r="G67" s="352"/>
      <c r="H67" s="352"/>
      <c r="I67" s="352"/>
      <c r="J67" s="352"/>
      <c r="K67" s="352"/>
      <c r="L67" s="352"/>
      <c r="M67" s="352"/>
      <c r="N67" s="352"/>
      <c r="O67" s="353"/>
      <c r="P67" s="354"/>
      <c r="Q67" s="355"/>
      <c r="R67" s="355"/>
      <c r="S67" s="355"/>
      <c r="T67" s="355"/>
      <c r="U67" s="355"/>
      <c r="V67" s="355"/>
      <c r="W67" s="356"/>
      <c r="X67" s="356"/>
      <c r="Y67" s="356"/>
      <c r="Z67" s="356"/>
      <c r="AA67" s="356"/>
      <c r="AB67" s="356"/>
      <c r="AC67" s="356"/>
      <c r="AD67" s="356"/>
      <c r="AE67" s="357"/>
      <c r="AF67" s="354"/>
      <c r="AG67" s="355"/>
      <c r="AH67" s="355"/>
      <c r="AI67" s="355"/>
      <c r="AJ67" s="355"/>
      <c r="AK67" s="355"/>
      <c r="AL67" s="355"/>
      <c r="AM67" s="355"/>
      <c r="AN67" s="358"/>
      <c r="AO67" s="348"/>
      <c r="AP67" s="330"/>
      <c r="AQ67" s="332"/>
      <c r="AR67" s="329"/>
      <c r="AS67" s="329"/>
      <c r="AT67" s="329"/>
      <c r="AU67" s="329"/>
      <c r="AV67" s="329"/>
      <c r="AW67" s="330"/>
      <c r="AX67" s="348"/>
      <c r="AY67" s="330"/>
      <c r="AZ67" s="348"/>
      <c r="BA67" s="330"/>
      <c r="BB67" s="348"/>
      <c r="BC67" s="330"/>
      <c r="BD67" s="332"/>
      <c r="BE67" s="329"/>
      <c r="BF67" s="329"/>
      <c r="BG67" s="334"/>
      <c r="BH67" s="348"/>
      <c r="BI67" s="329"/>
      <c r="BJ67" s="329"/>
      <c r="BK67" s="330"/>
      <c r="BL67" s="337"/>
      <c r="BM67" s="332"/>
      <c r="BN67" s="329"/>
      <c r="BO67" s="330"/>
      <c r="BP67" s="337"/>
      <c r="BQ67" s="332"/>
      <c r="BR67" s="329"/>
      <c r="BS67" s="330"/>
      <c r="BT67" s="337"/>
      <c r="BU67" s="332"/>
      <c r="BV67" s="329"/>
      <c r="BW67" s="330"/>
      <c r="BX67" s="331"/>
      <c r="BY67" s="332"/>
      <c r="BZ67" s="329"/>
      <c r="CA67" s="333"/>
      <c r="CB67" s="59"/>
      <c r="CC67" s="59"/>
      <c r="CD67" s="59"/>
      <c r="CE67" s="59"/>
      <c r="CF67" s="59"/>
      <c r="CG67" s="59"/>
      <c r="CH67" s="59"/>
      <c r="CI67" s="59"/>
      <c r="CJ67" s="7"/>
      <c r="CK67" s="7"/>
    </row>
    <row r="68" spans="1:89" x14ac:dyDescent="0.2">
      <c r="A68" s="349">
        <v>42</v>
      </c>
      <c r="B68" s="350"/>
      <c r="C68" s="351"/>
      <c r="D68" s="352"/>
      <c r="E68" s="352"/>
      <c r="F68" s="352"/>
      <c r="G68" s="352"/>
      <c r="H68" s="352"/>
      <c r="I68" s="352"/>
      <c r="J68" s="352"/>
      <c r="K68" s="352"/>
      <c r="L68" s="352"/>
      <c r="M68" s="352"/>
      <c r="N68" s="352"/>
      <c r="O68" s="353"/>
      <c r="P68" s="354"/>
      <c r="Q68" s="355"/>
      <c r="R68" s="355"/>
      <c r="S68" s="355"/>
      <c r="T68" s="355"/>
      <c r="U68" s="355"/>
      <c r="V68" s="355"/>
      <c r="W68" s="356"/>
      <c r="X68" s="356"/>
      <c r="Y68" s="356"/>
      <c r="Z68" s="356"/>
      <c r="AA68" s="356"/>
      <c r="AB68" s="356"/>
      <c r="AC68" s="356"/>
      <c r="AD68" s="356"/>
      <c r="AE68" s="357"/>
      <c r="AF68" s="354"/>
      <c r="AG68" s="355"/>
      <c r="AH68" s="355"/>
      <c r="AI68" s="355"/>
      <c r="AJ68" s="355"/>
      <c r="AK68" s="355"/>
      <c r="AL68" s="355"/>
      <c r="AM68" s="355"/>
      <c r="AN68" s="358"/>
      <c r="AO68" s="348"/>
      <c r="AP68" s="330"/>
      <c r="AQ68" s="332"/>
      <c r="AR68" s="329"/>
      <c r="AS68" s="329"/>
      <c r="AT68" s="329"/>
      <c r="AU68" s="329"/>
      <c r="AV68" s="329"/>
      <c r="AW68" s="330"/>
      <c r="AX68" s="348"/>
      <c r="AY68" s="330"/>
      <c r="AZ68" s="348"/>
      <c r="BA68" s="330"/>
      <c r="BB68" s="348"/>
      <c r="BC68" s="330"/>
      <c r="BD68" s="332"/>
      <c r="BE68" s="329"/>
      <c r="BF68" s="329"/>
      <c r="BG68" s="334"/>
      <c r="BH68" s="348"/>
      <c r="BI68" s="329"/>
      <c r="BJ68" s="329"/>
      <c r="BK68" s="330"/>
      <c r="BL68" s="337"/>
      <c r="BM68" s="332"/>
      <c r="BN68" s="329"/>
      <c r="BO68" s="330"/>
      <c r="BP68" s="337"/>
      <c r="BQ68" s="332"/>
      <c r="BR68" s="329"/>
      <c r="BS68" s="330"/>
      <c r="BT68" s="337"/>
      <c r="BU68" s="332"/>
      <c r="BV68" s="329"/>
      <c r="BW68" s="330"/>
      <c r="BX68" s="331"/>
      <c r="BY68" s="332"/>
      <c r="BZ68" s="329"/>
      <c r="CA68" s="333"/>
      <c r="CB68" s="59"/>
      <c r="CC68" s="59"/>
      <c r="CD68" s="59"/>
      <c r="CE68" s="59"/>
      <c r="CF68" s="59"/>
      <c r="CG68" s="59"/>
      <c r="CH68" s="59"/>
      <c r="CI68" s="59"/>
      <c r="CJ68" s="7"/>
      <c r="CK68" s="7"/>
    </row>
    <row r="69" spans="1:89" x14ac:dyDescent="0.2">
      <c r="A69" s="349">
        <v>43</v>
      </c>
      <c r="B69" s="350"/>
      <c r="C69" s="351"/>
      <c r="D69" s="352"/>
      <c r="E69" s="352"/>
      <c r="F69" s="352"/>
      <c r="G69" s="352"/>
      <c r="H69" s="352"/>
      <c r="I69" s="352"/>
      <c r="J69" s="352"/>
      <c r="K69" s="352"/>
      <c r="L69" s="352"/>
      <c r="M69" s="352"/>
      <c r="N69" s="352"/>
      <c r="O69" s="353"/>
      <c r="P69" s="354"/>
      <c r="Q69" s="355"/>
      <c r="R69" s="355"/>
      <c r="S69" s="355"/>
      <c r="T69" s="355"/>
      <c r="U69" s="355"/>
      <c r="V69" s="355"/>
      <c r="W69" s="356"/>
      <c r="X69" s="356"/>
      <c r="Y69" s="356"/>
      <c r="Z69" s="356"/>
      <c r="AA69" s="356"/>
      <c r="AB69" s="356"/>
      <c r="AC69" s="356"/>
      <c r="AD69" s="356"/>
      <c r="AE69" s="357"/>
      <c r="AF69" s="354"/>
      <c r="AG69" s="355"/>
      <c r="AH69" s="355"/>
      <c r="AI69" s="355"/>
      <c r="AJ69" s="355"/>
      <c r="AK69" s="355"/>
      <c r="AL69" s="355"/>
      <c r="AM69" s="355"/>
      <c r="AN69" s="358"/>
      <c r="AO69" s="348"/>
      <c r="AP69" s="330"/>
      <c r="AQ69" s="332"/>
      <c r="AR69" s="329"/>
      <c r="AS69" s="329"/>
      <c r="AT69" s="329"/>
      <c r="AU69" s="329"/>
      <c r="AV69" s="329"/>
      <c r="AW69" s="330"/>
      <c r="AX69" s="348"/>
      <c r="AY69" s="330"/>
      <c r="AZ69" s="348"/>
      <c r="BA69" s="330"/>
      <c r="BB69" s="348"/>
      <c r="BC69" s="330"/>
      <c r="BD69" s="332"/>
      <c r="BE69" s="329"/>
      <c r="BF69" s="329"/>
      <c r="BG69" s="334"/>
      <c r="BH69" s="348"/>
      <c r="BI69" s="329"/>
      <c r="BJ69" s="329"/>
      <c r="BK69" s="330"/>
      <c r="BL69" s="337"/>
      <c r="BM69" s="332"/>
      <c r="BN69" s="329"/>
      <c r="BO69" s="330"/>
      <c r="BP69" s="337"/>
      <c r="BQ69" s="332"/>
      <c r="BR69" s="329"/>
      <c r="BS69" s="330"/>
      <c r="BT69" s="337"/>
      <c r="BU69" s="332"/>
      <c r="BV69" s="329"/>
      <c r="BW69" s="330"/>
      <c r="BX69" s="331"/>
      <c r="BY69" s="332"/>
      <c r="BZ69" s="329"/>
      <c r="CA69" s="333"/>
      <c r="CB69" s="59"/>
      <c r="CC69" s="59"/>
      <c r="CD69" s="59"/>
      <c r="CE69" s="59"/>
      <c r="CF69" s="59"/>
      <c r="CG69" s="59"/>
      <c r="CH69" s="59"/>
      <c r="CI69" s="59"/>
      <c r="CJ69" s="7"/>
      <c r="CK69" s="7"/>
    </row>
    <row r="70" spans="1:89" x14ac:dyDescent="0.2">
      <c r="A70" s="349">
        <v>44</v>
      </c>
      <c r="B70" s="350"/>
      <c r="C70" s="351"/>
      <c r="D70" s="352"/>
      <c r="E70" s="352"/>
      <c r="F70" s="352"/>
      <c r="G70" s="352"/>
      <c r="H70" s="352"/>
      <c r="I70" s="352"/>
      <c r="J70" s="352"/>
      <c r="K70" s="352"/>
      <c r="L70" s="352"/>
      <c r="M70" s="352"/>
      <c r="N70" s="352"/>
      <c r="O70" s="353"/>
      <c r="P70" s="354"/>
      <c r="Q70" s="355"/>
      <c r="R70" s="355"/>
      <c r="S70" s="355"/>
      <c r="T70" s="355"/>
      <c r="U70" s="355"/>
      <c r="V70" s="355"/>
      <c r="W70" s="356"/>
      <c r="X70" s="356"/>
      <c r="Y70" s="356"/>
      <c r="Z70" s="356"/>
      <c r="AA70" s="356"/>
      <c r="AB70" s="356"/>
      <c r="AC70" s="356"/>
      <c r="AD70" s="356"/>
      <c r="AE70" s="357"/>
      <c r="AF70" s="354"/>
      <c r="AG70" s="355"/>
      <c r="AH70" s="355"/>
      <c r="AI70" s="355"/>
      <c r="AJ70" s="355"/>
      <c r="AK70" s="355"/>
      <c r="AL70" s="355"/>
      <c r="AM70" s="355"/>
      <c r="AN70" s="358"/>
      <c r="AO70" s="348"/>
      <c r="AP70" s="330"/>
      <c r="AQ70" s="332"/>
      <c r="AR70" s="329"/>
      <c r="AS70" s="329"/>
      <c r="AT70" s="329"/>
      <c r="AU70" s="329"/>
      <c r="AV70" s="329"/>
      <c r="AW70" s="330"/>
      <c r="AX70" s="348"/>
      <c r="AY70" s="330"/>
      <c r="AZ70" s="348"/>
      <c r="BA70" s="330"/>
      <c r="BB70" s="348"/>
      <c r="BC70" s="330"/>
      <c r="BD70" s="332"/>
      <c r="BE70" s="329"/>
      <c r="BF70" s="329"/>
      <c r="BG70" s="334"/>
      <c r="BH70" s="348"/>
      <c r="BI70" s="329"/>
      <c r="BJ70" s="329"/>
      <c r="BK70" s="330"/>
      <c r="BL70" s="337"/>
      <c r="BM70" s="332"/>
      <c r="BN70" s="329"/>
      <c r="BO70" s="330"/>
      <c r="BP70" s="337"/>
      <c r="BQ70" s="332"/>
      <c r="BR70" s="329"/>
      <c r="BS70" s="330"/>
      <c r="BT70" s="337"/>
      <c r="BU70" s="332"/>
      <c r="BV70" s="329"/>
      <c r="BW70" s="330"/>
      <c r="BX70" s="331"/>
      <c r="BY70" s="332"/>
      <c r="BZ70" s="329"/>
      <c r="CA70" s="333"/>
      <c r="CB70" s="59"/>
      <c r="CC70" s="59"/>
      <c r="CD70" s="59"/>
      <c r="CE70" s="59"/>
      <c r="CF70" s="59"/>
      <c r="CG70" s="59"/>
      <c r="CH70" s="59"/>
      <c r="CI70" s="59"/>
      <c r="CJ70" s="7"/>
      <c r="CK70" s="7"/>
    </row>
    <row r="71" spans="1:89" x14ac:dyDescent="0.2">
      <c r="A71" s="349">
        <v>45</v>
      </c>
      <c r="B71" s="350"/>
      <c r="C71" s="351"/>
      <c r="D71" s="352"/>
      <c r="E71" s="352"/>
      <c r="F71" s="352"/>
      <c r="G71" s="352"/>
      <c r="H71" s="352"/>
      <c r="I71" s="352"/>
      <c r="J71" s="352"/>
      <c r="K71" s="352"/>
      <c r="L71" s="352"/>
      <c r="M71" s="352"/>
      <c r="N71" s="352"/>
      <c r="O71" s="353"/>
      <c r="P71" s="354"/>
      <c r="Q71" s="355"/>
      <c r="R71" s="355"/>
      <c r="S71" s="355"/>
      <c r="T71" s="355"/>
      <c r="U71" s="355"/>
      <c r="V71" s="355"/>
      <c r="W71" s="356"/>
      <c r="X71" s="356"/>
      <c r="Y71" s="356"/>
      <c r="Z71" s="356"/>
      <c r="AA71" s="356"/>
      <c r="AB71" s="356"/>
      <c r="AC71" s="356"/>
      <c r="AD71" s="356"/>
      <c r="AE71" s="357"/>
      <c r="AF71" s="354"/>
      <c r="AG71" s="355"/>
      <c r="AH71" s="355"/>
      <c r="AI71" s="355"/>
      <c r="AJ71" s="355"/>
      <c r="AK71" s="355"/>
      <c r="AL71" s="355"/>
      <c r="AM71" s="355"/>
      <c r="AN71" s="358"/>
      <c r="AO71" s="348"/>
      <c r="AP71" s="330"/>
      <c r="AQ71" s="332"/>
      <c r="AR71" s="329"/>
      <c r="AS71" s="329"/>
      <c r="AT71" s="329"/>
      <c r="AU71" s="329"/>
      <c r="AV71" s="329"/>
      <c r="AW71" s="330"/>
      <c r="AX71" s="348"/>
      <c r="AY71" s="330"/>
      <c r="AZ71" s="348"/>
      <c r="BA71" s="330"/>
      <c r="BB71" s="348"/>
      <c r="BC71" s="330"/>
      <c r="BD71" s="332"/>
      <c r="BE71" s="329"/>
      <c r="BF71" s="329"/>
      <c r="BG71" s="334"/>
      <c r="BH71" s="348"/>
      <c r="BI71" s="329"/>
      <c r="BJ71" s="329"/>
      <c r="BK71" s="330"/>
      <c r="BL71" s="337"/>
      <c r="BM71" s="332"/>
      <c r="BN71" s="329"/>
      <c r="BO71" s="330"/>
      <c r="BP71" s="337"/>
      <c r="BQ71" s="332"/>
      <c r="BR71" s="329"/>
      <c r="BS71" s="330"/>
      <c r="BT71" s="337"/>
      <c r="BU71" s="332"/>
      <c r="BV71" s="329"/>
      <c r="BW71" s="330"/>
      <c r="BX71" s="331"/>
      <c r="BY71" s="332"/>
      <c r="BZ71" s="329"/>
      <c r="CA71" s="333"/>
      <c r="CB71" s="59"/>
      <c r="CC71" s="59"/>
      <c r="CD71" s="59"/>
      <c r="CE71" s="59"/>
      <c r="CF71" s="59"/>
      <c r="CG71" s="59"/>
      <c r="CH71" s="59"/>
      <c r="CI71" s="59"/>
      <c r="CJ71" s="7"/>
      <c r="CK71" s="7"/>
    </row>
    <row r="72" spans="1:89" x14ac:dyDescent="0.2">
      <c r="A72" s="349">
        <v>46</v>
      </c>
      <c r="B72" s="350"/>
      <c r="C72" s="351"/>
      <c r="D72" s="352"/>
      <c r="E72" s="352"/>
      <c r="F72" s="352"/>
      <c r="G72" s="352"/>
      <c r="H72" s="352"/>
      <c r="I72" s="352"/>
      <c r="J72" s="352"/>
      <c r="K72" s="352"/>
      <c r="L72" s="352"/>
      <c r="M72" s="352"/>
      <c r="N72" s="352"/>
      <c r="O72" s="353"/>
      <c r="P72" s="354"/>
      <c r="Q72" s="355"/>
      <c r="R72" s="355"/>
      <c r="S72" s="355"/>
      <c r="T72" s="355"/>
      <c r="U72" s="355"/>
      <c r="V72" s="355"/>
      <c r="W72" s="356"/>
      <c r="X72" s="356"/>
      <c r="Y72" s="356"/>
      <c r="Z72" s="356"/>
      <c r="AA72" s="356"/>
      <c r="AB72" s="356"/>
      <c r="AC72" s="356"/>
      <c r="AD72" s="356"/>
      <c r="AE72" s="357"/>
      <c r="AF72" s="354"/>
      <c r="AG72" s="355"/>
      <c r="AH72" s="355"/>
      <c r="AI72" s="355"/>
      <c r="AJ72" s="355"/>
      <c r="AK72" s="355"/>
      <c r="AL72" s="355"/>
      <c r="AM72" s="355"/>
      <c r="AN72" s="358"/>
      <c r="AO72" s="348"/>
      <c r="AP72" s="330"/>
      <c r="AQ72" s="332"/>
      <c r="AR72" s="329"/>
      <c r="AS72" s="329"/>
      <c r="AT72" s="329"/>
      <c r="AU72" s="329"/>
      <c r="AV72" s="329"/>
      <c r="AW72" s="330"/>
      <c r="AX72" s="348"/>
      <c r="AY72" s="330"/>
      <c r="AZ72" s="348"/>
      <c r="BA72" s="330"/>
      <c r="BB72" s="348"/>
      <c r="BC72" s="330"/>
      <c r="BD72" s="332"/>
      <c r="BE72" s="329"/>
      <c r="BF72" s="329"/>
      <c r="BG72" s="334"/>
      <c r="BH72" s="348"/>
      <c r="BI72" s="329"/>
      <c r="BJ72" s="329"/>
      <c r="BK72" s="330"/>
      <c r="BL72" s="337"/>
      <c r="BM72" s="332"/>
      <c r="BN72" s="329"/>
      <c r="BO72" s="330"/>
      <c r="BP72" s="337"/>
      <c r="BQ72" s="332"/>
      <c r="BR72" s="329"/>
      <c r="BS72" s="330"/>
      <c r="BT72" s="337"/>
      <c r="BU72" s="332"/>
      <c r="BV72" s="329"/>
      <c r="BW72" s="330"/>
      <c r="BX72" s="331"/>
      <c r="BY72" s="332"/>
      <c r="BZ72" s="329"/>
      <c r="CA72" s="333"/>
      <c r="CB72" s="59"/>
      <c r="CC72" s="59"/>
      <c r="CD72" s="59"/>
      <c r="CE72" s="59"/>
      <c r="CF72" s="59"/>
      <c r="CG72" s="59"/>
      <c r="CH72" s="59"/>
      <c r="CI72" s="59"/>
      <c r="CJ72" s="7"/>
      <c r="CK72" s="7"/>
    </row>
    <row r="73" spans="1:89" x14ac:dyDescent="0.2">
      <c r="A73" s="349">
        <v>47</v>
      </c>
      <c r="B73" s="350"/>
      <c r="C73" s="351"/>
      <c r="D73" s="352"/>
      <c r="E73" s="352"/>
      <c r="F73" s="352"/>
      <c r="G73" s="352"/>
      <c r="H73" s="352"/>
      <c r="I73" s="352"/>
      <c r="J73" s="352"/>
      <c r="K73" s="352"/>
      <c r="L73" s="352"/>
      <c r="M73" s="352"/>
      <c r="N73" s="352"/>
      <c r="O73" s="353"/>
      <c r="P73" s="354"/>
      <c r="Q73" s="355"/>
      <c r="R73" s="355"/>
      <c r="S73" s="355"/>
      <c r="T73" s="355"/>
      <c r="U73" s="355"/>
      <c r="V73" s="355"/>
      <c r="W73" s="356"/>
      <c r="X73" s="356"/>
      <c r="Y73" s="356"/>
      <c r="Z73" s="356"/>
      <c r="AA73" s="356"/>
      <c r="AB73" s="356"/>
      <c r="AC73" s="356"/>
      <c r="AD73" s="356"/>
      <c r="AE73" s="357"/>
      <c r="AF73" s="354"/>
      <c r="AG73" s="355"/>
      <c r="AH73" s="355"/>
      <c r="AI73" s="355"/>
      <c r="AJ73" s="355"/>
      <c r="AK73" s="355"/>
      <c r="AL73" s="355"/>
      <c r="AM73" s="355"/>
      <c r="AN73" s="358"/>
      <c r="AO73" s="348"/>
      <c r="AP73" s="330"/>
      <c r="AQ73" s="332"/>
      <c r="AR73" s="329"/>
      <c r="AS73" s="329"/>
      <c r="AT73" s="329"/>
      <c r="AU73" s="329"/>
      <c r="AV73" s="329"/>
      <c r="AW73" s="330"/>
      <c r="AX73" s="348"/>
      <c r="AY73" s="330"/>
      <c r="AZ73" s="348"/>
      <c r="BA73" s="330"/>
      <c r="BB73" s="348"/>
      <c r="BC73" s="330"/>
      <c r="BD73" s="332"/>
      <c r="BE73" s="329"/>
      <c r="BF73" s="329"/>
      <c r="BG73" s="334"/>
      <c r="BH73" s="348"/>
      <c r="BI73" s="329"/>
      <c r="BJ73" s="329"/>
      <c r="BK73" s="330"/>
      <c r="BL73" s="337"/>
      <c r="BM73" s="332"/>
      <c r="BN73" s="329"/>
      <c r="BO73" s="330"/>
      <c r="BP73" s="337"/>
      <c r="BQ73" s="332"/>
      <c r="BR73" s="329"/>
      <c r="BS73" s="330"/>
      <c r="BT73" s="337"/>
      <c r="BU73" s="332"/>
      <c r="BV73" s="329"/>
      <c r="BW73" s="330"/>
      <c r="BX73" s="331"/>
      <c r="BY73" s="332"/>
      <c r="BZ73" s="329"/>
      <c r="CA73" s="333"/>
      <c r="CB73" s="59"/>
      <c r="CC73" s="59"/>
      <c r="CD73" s="59"/>
      <c r="CE73" s="59"/>
      <c r="CF73" s="59"/>
      <c r="CG73" s="59"/>
      <c r="CH73" s="59"/>
      <c r="CI73" s="59"/>
      <c r="CJ73" s="7"/>
      <c r="CK73" s="7"/>
    </row>
    <row r="74" spans="1:89" x14ac:dyDescent="0.2">
      <c r="A74" s="349">
        <v>48</v>
      </c>
      <c r="B74" s="350"/>
      <c r="C74" s="351"/>
      <c r="D74" s="352"/>
      <c r="E74" s="352"/>
      <c r="F74" s="352"/>
      <c r="G74" s="352"/>
      <c r="H74" s="352"/>
      <c r="I74" s="352"/>
      <c r="J74" s="352"/>
      <c r="K74" s="352"/>
      <c r="L74" s="352"/>
      <c r="M74" s="352"/>
      <c r="N74" s="352"/>
      <c r="O74" s="353"/>
      <c r="P74" s="354"/>
      <c r="Q74" s="355"/>
      <c r="R74" s="355"/>
      <c r="S74" s="355"/>
      <c r="T74" s="355"/>
      <c r="U74" s="355"/>
      <c r="V74" s="355"/>
      <c r="W74" s="356"/>
      <c r="X74" s="356"/>
      <c r="Y74" s="356"/>
      <c r="Z74" s="356"/>
      <c r="AA74" s="356"/>
      <c r="AB74" s="356"/>
      <c r="AC74" s="356"/>
      <c r="AD74" s="356"/>
      <c r="AE74" s="357"/>
      <c r="AF74" s="354"/>
      <c r="AG74" s="355"/>
      <c r="AH74" s="355"/>
      <c r="AI74" s="355"/>
      <c r="AJ74" s="355"/>
      <c r="AK74" s="355"/>
      <c r="AL74" s="355"/>
      <c r="AM74" s="355"/>
      <c r="AN74" s="358"/>
      <c r="AO74" s="348"/>
      <c r="AP74" s="330"/>
      <c r="AQ74" s="332"/>
      <c r="AR74" s="329"/>
      <c r="AS74" s="329"/>
      <c r="AT74" s="329"/>
      <c r="AU74" s="329"/>
      <c r="AV74" s="329"/>
      <c r="AW74" s="330"/>
      <c r="AX74" s="348"/>
      <c r="AY74" s="330"/>
      <c r="AZ74" s="348"/>
      <c r="BA74" s="330"/>
      <c r="BB74" s="348"/>
      <c r="BC74" s="330"/>
      <c r="BD74" s="332"/>
      <c r="BE74" s="329"/>
      <c r="BF74" s="329"/>
      <c r="BG74" s="334"/>
      <c r="BH74" s="348"/>
      <c r="BI74" s="329"/>
      <c r="BJ74" s="329"/>
      <c r="BK74" s="330"/>
      <c r="BL74" s="337"/>
      <c r="BM74" s="332"/>
      <c r="BN74" s="329"/>
      <c r="BO74" s="330"/>
      <c r="BP74" s="337"/>
      <c r="BQ74" s="332"/>
      <c r="BR74" s="329"/>
      <c r="BS74" s="330"/>
      <c r="BT74" s="337"/>
      <c r="BU74" s="332"/>
      <c r="BV74" s="329"/>
      <c r="BW74" s="330"/>
      <c r="BX74" s="331"/>
      <c r="BY74" s="332"/>
      <c r="BZ74" s="329"/>
      <c r="CA74" s="333"/>
      <c r="CB74" s="59"/>
      <c r="CC74" s="59"/>
      <c r="CD74" s="59"/>
      <c r="CE74" s="59"/>
      <c r="CF74" s="59"/>
      <c r="CG74" s="59"/>
      <c r="CH74" s="59"/>
      <c r="CI74" s="59"/>
      <c r="CJ74" s="7"/>
      <c r="CK74" s="7"/>
    </row>
    <row r="75" spans="1:89" x14ac:dyDescent="0.2">
      <c r="A75" s="349">
        <v>49</v>
      </c>
      <c r="B75" s="350"/>
      <c r="C75" s="351"/>
      <c r="D75" s="352"/>
      <c r="E75" s="352"/>
      <c r="F75" s="352"/>
      <c r="G75" s="352"/>
      <c r="H75" s="352"/>
      <c r="I75" s="352"/>
      <c r="J75" s="352"/>
      <c r="K75" s="352"/>
      <c r="L75" s="352"/>
      <c r="M75" s="352"/>
      <c r="N75" s="352"/>
      <c r="O75" s="353"/>
      <c r="P75" s="354"/>
      <c r="Q75" s="355"/>
      <c r="R75" s="355"/>
      <c r="S75" s="355"/>
      <c r="T75" s="355"/>
      <c r="U75" s="355"/>
      <c r="V75" s="355"/>
      <c r="W75" s="356"/>
      <c r="X75" s="356"/>
      <c r="Y75" s="356"/>
      <c r="Z75" s="356"/>
      <c r="AA75" s="356"/>
      <c r="AB75" s="356"/>
      <c r="AC75" s="356"/>
      <c r="AD75" s="356"/>
      <c r="AE75" s="357"/>
      <c r="AF75" s="354"/>
      <c r="AG75" s="355"/>
      <c r="AH75" s="355"/>
      <c r="AI75" s="355"/>
      <c r="AJ75" s="355"/>
      <c r="AK75" s="355"/>
      <c r="AL75" s="355"/>
      <c r="AM75" s="355"/>
      <c r="AN75" s="358"/>
      <c r="AO75" s="348"/>
      <c r="AP75" s="330"/>
      <c r="AQ75" s="332"/>
      <c r="AR75" s="329"/>
      <c r="AS75" s="329"/>
      <c r="AT75" s="329"/>
      <c r="AU75" s="329"/>
      <c r="AV75" s="329"/>
      <c r="AW75" s="330"/>
      <c r="AX75" s="348"/>
      <c r="AY75" s="330"/>
      <c r="AZ75" s="348"/>
      <c r="BA75" s="330"/>
      <c r="BB75" s="348"/>
      <c r="BC75" s="330"/>
      <c r="BD75" s="332"/>
      <c r="BE75" s="329"/>
      <c r="BF75" s="329"/>
      <c r="BG75" s="334"/>
      <c r="BH75" s="348"/>
      <c r="BI75" s="329"/>
      <c r="BJ75" s="329"/>
      <c r="BK75" s="330"/>
      <c r="BL75" s="337"/>
      <c r="BM75" s="332"/>
      <c r="BN75" s="329"/>
      <c r="BO75" s="330"/>
      <c r="BP75" s="337"/>
      <c r="BQ75" s="332"/>
      <c r="BR75" s="329"/>
      <c r="BS75" s="330"/>
      <c r="BT75" s="337"/>
      <c r="BU75" s="332"/>
      <c r="BV75" s="329"/>
      <c r="BW75" s="330"/>
      <c r="BX75" s="331"/>
      <c r="BY75" s="332"/>
      <c r="BZ75" s="329"/>
      <c r="CA75" s="333"/>
      <c r="CB75" s="59"/>
      <c r="CC75" s="59"/>
      <c r="CD75" s="59"/>
      <c r="CE75" s="59"/>
      <c r="CF75" s="59"/>
      <c r="CG75" s="59"/>
      <c r="CH75" s="59"/>
      <c r="CI75" s="59"/>
      <c r="CJ75" s="7"/>
      <c r="CK75" s="7"/>
    </row>
    <row r="76" spans="1:89" x14ac:dyDescent="0.2">
      <c r="A76" s="349">
        <v>50</v>
      </c>
      <c r="B76" s="350"/>
      <c r="C76" s="351"/>
      <c r="D76" s="352"/>
      <c r="E76" s="352"/>
      <c r="F76" s="352"/>
      <c r="G76" s="352"/>
      <c r="H76" s="352"/>
      <c r="I76" s="352"/>
      <c r="J76" s="352"/>
      <c r="K76" s="352"/>
      <c r="L76" s="352"/>
      <c r="M76" s="352"/>
      <c r="N76" s="352"/>
      <c r="O76" s="353"/>
      <c r="P76" s="354"/>
      <c r="Q76" s="355"/>
      <c r="R76" s="355"/>
      <c r="S76" s="355"/>
      <c r="T76" s="355"/>
      <c r="U76" s="355"/>
      <c r="V76" s="355"/>
      <c r="W76" s="356"/>
      <c r="X76" s="356"/>
      <c r="Y76" s="356"/>
      <c r="Z76" s="356"/>
      <c r="AA76" s="356"/>
      <c r="AB76" s="356"/>
      <c r="AC76" s="356"/>
      <c r="AD76" s="356"/>
      <c r="AE76" s="357"/>
      <c r="AF76" s="354"/>
      <c r="AG76" s="355"/>
      <c r="AH76" s="355"/>
      <c r="AI76" s="355"/>
      <c r="AJ76" s="355"/>
      <c r="AK76" s="355"/>
      <c r="AL76" s="355"/>
      <c r="AM76" s="355"/>
      <c r="AN76" s="358"/>
      <c r="AO76" s="348"/>
      <c r="AP76" s="330"/>
      <c r="AQ76" s="332"/>
      <c r="AR76" s="329"/>
      <c r="AS76" s="329"/>
      <c r="AT76" s="329"/>
      <c r="AU76" s="329"/>
      <c r="AV76" s="329"/>
      <c r="AW76" s="330"/>
      <c r="AX76" s="348"/>
      <c r="AY76" s="330"/>
      <c r="AZ76" s="348"/>
      <c r="BA76" s="330"/>
      <c r="BB76" s="348"/>
      <c r="BC76" s="330"/>
      <c r="BD76" s="332"/>
      <c r="BE76" s="329"/>
      <c r="BF76" s="329"/>
      <c r="BG76" s="334"/>
      <c r="BH76" s="348"/>
      <c r="BI76" s="329"/>
      <c r="BJ76" s="329"/>
      <c r="BK76" s="330"/>
      <c r="BL76" s="337"/>
      <c r="BM76" s="332"/>
      <c r="BN76" s="329"/>
      <c r="BO76" s="330"/>
      <c r="BP76" s="337"/>
      <c r="BQ76" s="332"/>
      <c r="BR76" s="329"/>
      <c r="BS76" s="330"/>
      <c r="BT76" s="337"/>
      <c r="BU76" s="332"/>
      <c r="BV76" s="329"/>
      <c r="BW76" s="330"/>
      <c r="BX76" s="331"/>
      <c r="BY76" s="332"/>
      <c r="BZ76" s="329"/>
      <c r="CA76" s="333"/>
      <c r="CB76" s="59"/>
      <c r="CC76" s="59"/>
      <c r="CD76" s="59"/>
      <c r="CE76" s="59"/>
      <c r="CF76" s="59"/>
      <c r="CG76" s="59"/>
      <c r="CH76" s="59"/>
      <c r="CI76" s="59"/>
      <c r="CJ76" s="7"/>
      <c r="CK76" s="7"/>
    </row>
    <row r="77" spans="1:89" x14ac:dyDescent="0.2">
      <c r="A77" s="349">
        <v>51</v>
      </c>
      <c r="B77" s="350"/>
      <c r="C77" s="351"/>
      <c r="D77" s="352"/>
      <c r="E77" s="352"/>
      <c r="F77" s="352"/>
      <c r="G77" s="352"/>
      <c r="H77" s="352"/>
      <c r="I77" s="352"/>
      <c r="J77" s="352"/>
      <c r="K77" s="352"/>
      <c r="L77" s="352"/>
      <c r="M77" s="352"/>
      <c r="N77" s="352"/>
      <c r="O77" s="353"/>
      <c r="P77" s="354"/>
      <c r="Q77" s="355"/>
      <c r="R77" s="355"/>
      <c r="S77" s="355"/>
      <c r="T77" s="355"/>
      <c r="U77" s="355"/>
      <c r="V77" s="355"/>
      <c r="W77" s="356"/>
      <c r="X77" s="356"/>
      <c r="Y77" s="356"/>
      <c r="Z77" s="356"/>
      <c r="AA77" s="356"/>
      <c r="AB77" s="356"/>
      <c r="AC77" s="356"/>
      <c r="AD77" s="356"/>
      <c r="AE77" s="357"/>
      <c r="AF77" s="354"/>
      <c r="AG77" s="355"/>
      <c r="AH77" s="355"/>
      <c r="AI77" s="355"/>
      <c r="AJ77" s="355"/>
      <c r="AK77" s="355"/>
      <c r="AL77" s="355"/>
      <c r="AM77" s="355"/>
      <c r="AN77" s="358"/>
      <c r="AO77" s="348"/>
      <c r="AP77" s="330"/>
      <c r="AQ77" s="332"/>
      <c r="AR77" s="329"/>
      <c r="AS77" s="329"/>
      <c r="AT77" s="329"/>
      <c r="AU77" s="329"/>
      <c r="AV77" s="329"/>
      <c r="AW77" s="330"/>
      <c r="AX77" s="348"/>
      <c r="AY77" s="330"/>
      <c r="AZ77" s="348"/>
      <c r="BA77" s="330"/>
      <c r="BB77" s="348"/>
      <c r="BC77" s="330"/>
      <c r="BD77" s="332"/>
      <c r="BE77" s="329"/>
      <c r="BF77" s="329"/>
      <c r="BG77" s="334"/>
      <c r="BH77" s="348"/>
      <c r="BI77" s="329"/>
      <c r="BJ77" s="329"/>
      <c r="BK77" s="330"/>
      <c r="BL77" s="337"/>
      <c r="BM77" s="332"/>
      <c r="BN77" s="329"/>
      <c r="BO77" s="330"/>
      <c r="BP77" s="337"/>
      <c r="BQ77" s="332"/>
      <c r="BR77" s="329"/>
      <c r="BS77" s="330"/>
      <c r="BT77" s="337"/>
      <c r="BU77" s="332"/>
      <c r="BV77" s="329"/>
      <c r="BW77" s="330"/>
      <c r="BX77" s="331"/>
      <c r="BY77" s="332"/>
      <c r="BZ77" s="329"/>
      <c r="CA77" s="333"/>
      <c r="CB77" s="59"/>
      <c r="CC77" s="59"/>
      <c r="CD77" s="59"/>
      <c r="CE77" s="59"/>
      <c r="CF77" s="59"/>
      <c r="CG77" s="59"/>
      <c r="CH77" s="59"/>
      <c r="CI77" s="59"/>
      <c r="CJ77" s="7"/>
      <c r="CK77" s="7"/>
    </row>
    <row r="78" spans="1:89" x14ac:dyDescent="0.2">
      <c r="A78" s="349">
        <v>52</v>
      </c>
      <c r="B78" s="350"/>
      <c r="C78" s="351"/>
      <c r="D78" s="352"/>
      <c r="E78" s="352"/>
      <c r="F78" s="352"/>
      <c r="G78" s="352"/>
      <c r="H78" s="352"/>
      <c r="I78" s="352"/>
      <c r="J78" s="352"/>
      <c r="K78" s="352"/>
      <c r="L78" s="352"/>
      <c r="M78" s="352"/>
      <c r="N78" s="352"/>
      <c r="O78" s="353"/>
      <c r="P78" s="354"/>
      <c r="Q78" s="355"/>
      <c r="R78" s="355"/>
      <c r="S78" s="355"/>
      <c r="T78" s="355"/>
      <c r="U78" s="355"/>
      <c r="V78" s="355"/>
      <c r="W78" s="356"/>
      <c r="X78" s="356"/>
      <c r="Y78" s="356"/>
      <c r="Z78" s="356"/>
      <c r="AA78" s="356"/>
      <c r="AB78" s="356"/>
      <c r="AC78" s="356"/>
      <c r="AD78" s="356"/>
      <c r="AE78" s="357"/>
      <c r="AF78" s="354"/>
      <c r="AG78" s="355"/>
      <c r="AH78" s="355"/>
      <c r="AI78" s="355"/>
      <c r="AJ78" s="355"/>
      <c r="AK78" s="355"/>
      <c r="AL78" s="355"/>
      <c r="AM78" s="355"/>
      <c r="AN78" s="358"/>
      <c r="AO78" s="348"/>
      <c r="AP78" s="330"/>
      <c r="AQ78" s="332"/>
      <c r="AR78" s="329"/>
      <c r="AS78" s="329"/>
      <c r="AT78" s="329"/>
      <c r="AU78" s="329"/>
      <c r="AV78" s="329"/>
      <c r="AW78" s="330"/>
      <c r="AX78" s="348"/>
      <c r="AY78" s="330"/>
      <c r="AZ78" s="348"/>
      <c r="BA78" s="330"/>
      <c r="BB78" s="348"/>
      <c r="BC78" s="330"/>
      <c r="BD78" s="332"/>
      <c r="BE78" s="329"/>
      <c r="BF78" s="329"/>
      <c r="BG78" s="334"/>
      <c r="BH78" s="348"/>
      <c r="BI78" s="329"/>
      <c r="BJ78" s="329"/>
      <c r="BK78" s="330"/>
      <c r="BL78" s="337"/>
      <c r="BM78" s="332"/>
      <c r="BN78" s="329"/>
      <c r="BO78" s="330"/>
      <c r="BP78" s="337"/>
      <c r="BQ78" s="332"/>
      <c r="BR78" s="329"/>
      <c r="BS78" s="330"/>
      <c r="BT78" s="337"/>
      <c r="BU78" s="332"/>
      <c r="BV78" s="329"/>
      <c r="BW78" s="330"/>
      <c r="BX78" s="331"/>
      <c r="BY78" s="332"/>
      <c r="BZ78" s="329"/>
      <c r="CA78" s="333"/>
      <c r="CB78" s="59"/>
      <c r="CC78" s="59"/>
      <c r="CD78" s="59"/>
      <c r="CE78" s="59"/>
      <c r="CF78" s="59"/>
      <c r="CG78" s="59"/>
      <c r="CH78" s="59"/>
      <c r="CI78" s="59"/>
      <c r="CJ78" s="7"/>
      <c r="CK78" s="7"/>
    </row>
    <row r="79" spans="1:89" x14ac:dyDescent="0.2">
      <c r="A79" s="349">
        <v>53</v>
      </c>
      <c r="B79" s="350"/>
      <c r="C79" s="351"/>
      <c r="D79" s="352"/>
      <c r="E79" s="352"/>
      <c r="F79" s="352"/>
      <c r="G79" s="352"/>
      <c r="H79" s="352"/>
      <c r="I79" s="352"/>
      <c r="J79" s="352"/>
      <c r="K79" s="352"/>
      <c r="L79" s="352"/>
      <c r="M79" s="352"/>
      <c r="N79" s="352"/>
      <c r="O79" s="353"/>
      <c r="P79" s="354"/>
      <c r="Q79" s="355"/>
      <c r="R79" s="355"/>
      <c r="S79" s="355"/>
      <c r="T79" s="355"/>
      <c r="U79" s="355"/>
      <c r="V79" s="355"/>
      <c r="W79" s="356"/>
      <c r="X79" s="356"/>
      <c r="Y79" s="356"/>
      <c r="Z79" s="356"/>
      <c r="AA79" s="356"/>
      <c r="AB79" s="356"/>
      <c r="AC79" s="356"/>
      <c r="AD79" s="356"/>
      <c r="AE79" s="357"/>
      <c r="AF79" s="354"/>
      <c r="AG79" s="355"/>
      <c r="AH79" s="355"/>
      <c r="AI79" s="355"/>
      <c r="AJ79" s="355"/>
      <c r="AK79" s="355"/>
      <c r="AL79" s="355"/>
      <c r="AM79" s="355"/>
      <c r="AN79" s="358"/>
      <c r="AO79" s="348"/>
      <c r="AP79" s="330"/>
      <c r="AQ79" s="332"/>
      <c r="AR79" s="329"/>
      <c r="AS79" s="329"/>
      <c r="AT79" s="329"/>
      <c r="AU79" s="329"/>
      <c r="AV79" s="329"/>
      <c r="AW79" s="330"/>
      <c r="AX79" s="348"/>
      <c r="AY79" s="330"/>
      <c r="AZ79" s="348"/>
      <c r="BA79" s="330"/>
      <c r="BB79" s="348"/>
      <c r="BC79" s="330"/>
      <c r="BD79" s="332"/>
      <c r="BE79" s="329"/>
      <c r="BF79" s="329"/>
      <c r="BG79" s="334"/>
      <c r="BH79" s="348"/>
      <c r="BI79" s="329"/>
      <c r="BJ79" s="329"/>
      <c r="BK79" s="330"/>
      <c r="BL79" s="337"/>
      <c r="BM79" s="332"/>
      <c r="BN79" s="329"/>
      <c r="BO79" s="330"/>
      <c r="BP79" s="337"/>
      <c r="BQ79" s="332"/>
      <c r="BR79" s="329"/>
      <c r="BS79" s="330"/>
      <c r="BT79" s="337"/>
      <c r="BU79" s="332"/>
      <c r="BV79" s="329"/>
      <c r="BW79" s="330"/>
      <c r="BX79" s="331"/>
      <c r="BY79" s="332"/>
      <c r="BZ79" s="329"/>
      <c r="CA79" s="333"/>
      <c r="CB79" s="59"/>
      <c r="CC79" s="59"/>
      <c r="CD79" s="59"/>
      <c r="CE79" s="59"/>
      <c r="CF79" s="59"/>
      <c r="CG79" s="59"/>
      <c r="CH79" s="59"/>
      <c r="CI79" s="59"/>
      <c r="CJ79" s="7"/>
      <c r="CK79" s="7"/>
    </row>
    <row r="80" spans="1:89" x14ac:dyDescent="0.2">
      <c r="A80" s="349">
        <v>54</v>
      </c>
      <c r="B80" s="350"/>
      <c r="C80" s="351"/>
      <c r="D80" s="352"/>
      <c r="E80" s="352"/>
      <c r="F80" s="352"/>
      <c r="G80" s="352"/>
      <c r="H80" s="352"/>
      <c r="I80" s="352"/>
      <c r="J80" s="352"/>
      <c r="K80" s="352"/>
      <c r="L80" s="352"/>
      <c r="M80" s="352"/>
      <c r="N80" s="352"/>
      <c r="O80" s="353"/>
      <c r="P80" s="354"/>
      <c r="Q80" s="355"/>
      <c r="R80" s="355"/>
      <c r="S80" s="355"/>
      <c r="T80" s="355"/>
      <c r="U80" s="355"/>
      <c r="V80" s="355"/>
      <c r="W80" s="356"/>
      <c r="X80" s="356"/>
      <c r="Y80" s="356"/>
      <c r="Z80" s="356"/>
      <c r="AA80" s="356"/>
      <c r="AB80" s="356"/>
      <c r="AC80" s="356"/>
      <c r="AD80" s="356"/>
      <c r="AE80" s="357"/>
      <c r="AF80" s="354"/>
      <c r="AG80" s="355"/>
      <c r="AH80" s="355"/>
      <c r="AI80" s="355"/>
      <c r="AJ80" s="355"/>
      <c r="AK80" s="355"/>
      <c r="AL80" s="355"/>
      <c r="AM80" s="355"/>
      <c r="AN80" s="358"/>
      <c r="AO80" s="348"/>
      <c r="AP80" s="330"/>
      <c r="AQ80" s="332"/>
      <c r="AR80" s="329"/>
      <c r="AS80" s="329"/>
      <c r="AT80" s="329"/>
      <c r="AU80" s="329"/>
      <c r="AV80" s="329"/>
      <c r="AW80" s="330"/>
      <c r="AX80" s="348"/>
      <c r="AY80" s="330"/>
      <c r="AZ80" s="348"/>
      <c r="BA80" s="330"/>
      <c r="BB80" s="348"/>
      <c r="BC80" s="330"/>
      <c r="BD80" s="332"/>
      <c r="BE80" s="329"/>
      <c r="BF80" s="329"/>
      <c r="BG80" s="334"/>
      <c r="BH80" s="348"/>
      <c r="BI80" s="329"/>
      <c r="BJ80" s="329"/>
      <c r="BK80" s="330"/>
      <c r="BL80" s="337"/>
      <c r="BM80" s="332"/>
      <c r="BN80" s="329"/>
      <c r="BO80" s="330"/>
      <c r="BP80" s="337"/>
      <c r="BQ80" s="332"/>
      <c r="BR80" s="329"/>
      <c r="BS80" s="330"/>
      <c r="BT80" s="337"/>
      <c r="BU80" s="332"/>
      <c r="BV80" s="329"/>
      <c r="BW80" s="330"/>
      <c r="BX80" s="331"/>
      <c r="BY80" s="332"/>
      <c r="BZ80" s="329"/>
      <c r="CA80" s="333"/>
      <c r="CB80" s="59"/>
      <c r="CC80" s="59"/>
      <c r="CD80" s="59"/>
      <c r="CE80" s="59"/>
      <c r="CF80" s="59"/>
      <c r="CG80" s="59"/>
      <c r="CH80" s="59"/>
      <c r="CI80" s="59"/>
      <c r="CJ80" s="7"/>
      <c r="CK80" s="7"/>
    </row>
    <row r="81" spans="1:89" x14ac:dyDescent="0.2">
      <c r="A81" s="349">
        <v>55</v>
      </c>
      <c r="B81" s="350"/>
      <c r="C81" s="351"/>
      <c r="D81" s="352"/>
      <c r="E81" s="352"/>
      <c r="F81" s="352"/>
      <c r="G81" s="352"/>
      <c r="H81" s="352"/>
      <c r="I81" s="352"/>
      <c r="J81" s="352"/>
      <c r="K81" s="352"/>
      <c r="L81" s="352"/>
      <c r="M81" s="352"/>
      <c r="N81" s="352"/>
      <c r="O81" s="353"/>
      <c r="P81" s="354"/>
      <c r="Q81" s="355"/>
      <c r="R81" s="355"/>
      <c r="S81" s="355"/>
      <c r="T81" s="355"/>
      <c r="U81" s="355"/>
      <c r="V81" s="355"/>
      <c r="W81" s="356"/>
      <c r="X81" s="356"/>
      <c r="Y81" s="356"/>
      <c r="Z81" s="356"/>
      <c r="AA81" s="356"/>
      <c r="AB81" s="356"/>
      <c r="AC81" s="356"/>
      <c r="AD81" s="356"/>
      <c r="AE81" s="357"/>
      <c r="AF81" s="354"/>
      <c r="AG81" s="355"/>
      <c r="AH81" s="355"/>
      <c r="AI81" s="355"/>
      <c r="AJ81" s="355"/>
      <c r="AK81" s="355"/>
      <c r="AL81" s="355"/>
      <c r="AM81" s="355"/>
      <c r="AN81" s="358"/>
      <c r="AO81" s="348"/>
      <c r="AP81" s="330"/>
      <c r="AQ81" s="332"/>
      <c r="AR81" s="329"/>
      <c r="AS81" s="329"/>
      <c r="AT81" s="329"/>
      <c r="AU81" s="329"/>
      <c r="AV81" s="329"/>
      <c r="AW81" s="330"/>
      <c r="AX81" s="348"/>
      <c r="AY81" s="330"/>
      <c r="AZ81" s="348"/>
      <c r="BA81" s="330"/>
      <c r="BB81" s="348"/>
      <c r="BC81" s="330"/>
      <c r="BD81" s="332"/>
      <c r="BE81" s="329"/>
      <c r="BF81" s="329"/>
      <c r="BG81" s="334"/>
      <c r="BH81" s="348"/>
      <c r="BI81" s="329"/>
      <c r="BJ81" s="329"/>
      <c r="BK81" s="330"/>
      <c r="BL81" s="337"/>
      <c r="BM81" s="332"/>
      <c r="BN81" s="329"/>
      <c r="BO81" s="330"/>
      <c r="BP81" s="337"/>
      <c r="BQ81" s="332"/>
      <c r="BR81" s="329"/>
      <c r="BS81" s="330"/>
      <c r="BT81" s="337"/>
      <c r="BU81" s="332"/>
      <c r="BV81" s="329"/>
      <c r="BW81" s="330"/>
      <c r="BX81" s="331"/>
      <c r="BY81" s="332"/>
      <c r="BZ81" s="329"/>
      <c r="CA81" s="333"/>
      <c r="CB81" s="59"/>
      <c r="CC81" s="59"/>
      <c r="CD81" s="59"/>
      <c r="CE81" s="59"/>
      <c r="CF81" s="59"/>
      <c r="CG81" s="59"/>
      <c r="CH81" s="59"/>
      <c r="CI81" s="59"/>
      <c r="CJ81" s="7"/>
      <c r="CK81" s="7"/>
    </row>
    <row r="82" spans="1:89" x14ac:dyDescent="0.2">
      <c r="A82" s="349">
        <v>56</v>
      </c>
      <c r="B82" s="350"/>
      <c r="C82" s="351"/>
      <c r="D82" s="352"/>
      <c r="E82" s="352"/>
      <c r="F82" s="352"/>
      <c r="G82" s="352"/>
      <c r="H82" s="352"/>
      <c r="I82" s="352"/>
      <c r="J82" s="352"/>
      <c r="K82" s="352"/>
      <c r="L82" s="352"/>
      <c r="M82" s="352"/>
      <c r="N82" s="352"/>
      <c r="O82" s="353"/>
      <c r="P82" s="354"/>
      <c r="Q82" s="355"/>
      <c r="R82" s="355"/>
      <c r="S82" s="355"/>
      <c r="T82" s="355"/>
      <c r="U82" s="355"/>
      <c r="V82" s="355"/>
      <c r="W82" s="356"/>
      <c r="X82" s="356"/>
      <c r="Y82" s="356"/>
      <c r="Z82" s="356"/>
      <c r="AA82" s="356"/>
      <c r="AB82" s="356"/>
      <c r="AC82" s="356"/>
      <c r="AD82" s="356"/>
      <c r="AE82" s="357"/>
      <c r="AF82" s="354"/>
      <c r="AG82" s="355"/>
      <c r="AH82" s="355"/>
      <c r="AI82" s="355"/>
      <c r="AJ82" s="355"/>
      <c r="AK82" s="355"/>
      <c r="AL82" s="355"/>
      <c r="AM82" s="355"/>
      <c r="AN82" s="358"/>
      <c r="AO82" s="348"/>
      <c r="AP82" s="330"/>
      <c r="AQ82" s="332"/>
      <c r="AR82" s="329"/>
      <c r="AS82" s="329"/>
      <c r="AT82" s="329"/>
      <c r="AU82" s="329"/>
      <c r="AV82" s="329"/>
      <c r="AW82" s="330"/>
      <c r="AX82" s="348"/>
      <c r="AY82" s="330"/>
      <c r="AZ82" s="348"/>
      <c r="BA82" s="330"/>
      <c r="BB82" s="348"/>
      <c r="BC82" s="330"/>
      <c r="BD82" s="332"/>
      <c r="BE82" s="329"/>
      <c r="BF82" s="329"/>
      <c r="BG82" s="334"/>
      <c r="BH82" s="348"/>
      <c r="BI82" s="329"/>
      <c r="BJ82" s="329"/>
      <c r="BK82" s="330"/>
      <c r="BL82" s="337"/>
      <c r="BM82" s="332"/>
      <c r="BN82" s="329"/>
      <c r="BO82" s="330"/>
      <c r="BP82" s="337"/>
      <c r="BQ82" s="332"/>
      <c r="BR82" s="329"/>
      <c r="BS82" s="330"/>
      <c r="BT82" s="337"/>
      <c r="BU82" s="332"/>
      <c r="BV82" s="329"/>
      <c r="BW82" s="330"/>
      <c r="BX82" s="331"/>
      <c r="BY82" s="332"/>
      <c r="BZ82" s="329"/>
      <c r="CA82" s="333"/>
      <c r="CB82" s="59"/>
      <c r="CC82" s="59"/>
      <c r="CD82" s="59"/>
      <c r="CE82" s="59"/>
      <c r="CF82" s="59"/>
      <c r="CG82" s="59"/>
      <c r="CH82" s="59"/>
      <c r="CI82" s="59"/>
      <c r="CJ82" s="7"/>
      <c r="CK82" s="7"/>
    </row>
    <row r="83" spans="1:89" x14ac:dyDescent="0.2">
      <c r="A83" s="349">
        <v>57</v>
      </c>
      <c r="B83" s="350"/>
      <c r="C83" s="351"/>
      <c r="D83" s="352"/>
      <c r="E83" s="352"/>
      <c r="F83" s="352"/>
      <c r="G83" s="352"/>
      <c r="H83" s="352"/>
      <c r="I83" s="352"/>
      <c r="J83" s="352"/>
      <c r="K83" s="352"/>
      <c r="L83" s="352"/>
      <c r="M83" s="352"/>
      <c r="N83" s="352"/>
      <c r="O83" s="353"/>
      <c r="P83" s="354"/>
      <c r="Q83" s="355"/>
      <c r="R83" s="355"/>
      <c r="S83" s="355"/>
      <c r="T83" s="355"/>
      <c r="U83" s="355"/>
      <c r="V83" s="355"/>
      <c r="W83" s="356"/>
      <c r="X83" s="356"/>
      <c r="Y83" s="356"/>
      <c r="Z83" s="356"/>
      <c r="AA83" s="356"/>
      <c r="AB83" s="356"/>
      <c r="AC83" s="356"/>
      <c r="AD83" s="356"/>
      <c r="AE83" s="357"/>
      <c r="AF83" s="354"/>
      <c r="AG83" s="355"/>
      <c r="AH83" s="355"/>
      <c r="AI83" s="355"/>
      <c r="AJ83" s="355"/>
      <c r="AK83" s="355"/>
      <c r="AL83" s="355"/>
      <c r="AM83" s="355"/>
      <c r="AN83" s="358"/>
      <c r="AO83" s="348"/>
      <c r="AP83" s="330"/>
      <c r="AQ83" s="332"/>
      <c r="AR83" s="329"/>
      <c r="AS83" s="329"/>
      <c r="AT83" s="329"/>
      <c r="AU83" s="329"/>
      <c r="AV83" s="329"/>
      <c r="AW83" s="330"/>
      <c r="AX83" s="348"/>
      <c r="AY83" s="330"/>
      <c r="AZ83" s="348"/>
      <c r="BA83" s="330"/>
      <c r="BB83" s="348"/>
      <c r="BC83" s="330"/>
      <c r="BD83" s="332"/>
      <c r="BE83" s="329"/>
      <c r="BF83" s="329"/>
      <c r="BG83" s="334"/>
      <c r="BH83" s="348"/>
      <c r="BI83" s="329"/>
      <c r="BJ83" s="329"/>
      <c r="BK83" s="330"/>
      <c r="BL83" s="337"/>
      <c r="BM83" s="332"/>
      <c r="BN83" s="329"/>
      <c r="BO83" s="330"/>
      <c r="BP83" s="337"/>
      <c r="BQ83" s="332"/>
      <c r="BR83" s="329"/>
      <c r="BS83" s="330"/>
      <c r="BT83" s="337"/>
      <c r="BU83" s="332"/>
      <c r="BV83" s="329"/>
      <c r="BW83" s="330"/>
      <c r="BX83" s="331"/>
      <c r="BY83" s="332"/>
      <c r="BZ83" s="329"/>
      <c r="CA83" s="333"/>
      <c r="CB83" s="59"/>
      <c r="CC83" s="59"/>
      <c r="CD83" s="59"/>
      <c r="CE83" s="59"/>
      <c r="CF83" s="59"/>
      <c r="CG83" s="59"/>
      <c r="CH83" s="59"/>
      <c r="CI83" s="59"/>
      <c r="CJ83" s="7"/>
      <c r="CK83" s="7"/>
    </row>
    <row r="84" spans="1:89" x14ac:dyDescent="0.2">
      <c r="A84" s="349">
        <v>58</v>
      </c>
      <c r="B84" s="350"/>
      <c r="C84" s="351"/>
      <c r="D84" s="352"/>
      <c r="E84" s="352"/>
      <c r="F84" s="352"/>
      <c r="G84" s="352"/>
      <c r="H84" s="352"/>
      <c r="I84" s="352"/>
      <c r="J84" s="352"/>
      <c r="K84" s="352"/>
      <c r="L84" s="352"/>
      <c r="M84" s="352"/>
      <c r="N84" s="352"/>
      <c r="O84" s="353"/>
      <c r="P84" s="354"/>
      <c r="Q84" s="355"/>
      <c r="R84" s="355"/>
      <c r="S84" s="355"/>
      <c r="T84" s="355"/>
      <c r="U84" s="355"/>
      <c r="V84" s="355"/>
      <c r="W84" s="356"/>
      <c r="X84" s="356"/>
      <c r="Y84" s="356"/>
      <c r="Z84" s="356"/>
      <c r="AA84" s="356"/>
      <c r="AB84" s="356"/>
      <c r="AC84" s="356"/>
      <c r="AD84" s="356"/>
      <c r="AE84" s="357"/>
      <c r="AF84" s="354"/>
      <c r="AG84" s="355"/>
      <c r="AH84" s="355"/>
      <c r="AI84" s="355"/>
      <c r="AJ84" s="355"/>
      <c r="AK84" s="355"/>
      <c r="AL84" s="355"/>
      <c r="AM84" s="355"/>
      <c r="AN84" s="358"/>
      <c r="AO84" s="348"/>
      <c r="AP84" s="330"/>
      <c r="AQ84" s="332"/>
      <c r="AR84" s="329"/>
      <c r="AS84" s="329"/>
      <c r="AT84" s="329"/>
      <c r="AU84" s="329"/>
      <c r="AV84" s="329"/>
      <c r="AW84" s="330"/>
      <c r="AX84" s="348"/>
      <c r="AY84" s="330"/>
      <c r="AZ84" s="348"/>
      <c r="BA84" s="330"/>
      <c r="BB84" s="348"/>
      <c r="BC84" s="330"/>
      <c r="BD84" s="332"/>
      <c r="BE84" s="329"/>
      <c r="BF84" s="329"/>
      <c r="BG84" s="334"/>
      <c r="BH84" s="348"/>
      <c r="BI84" s="329"/>
      <c r="BJ84" s="329"/>
      <c r="BK84" s="330"/>
      <c r="BL84" s="337"/>
      <c r="BM84" s="332"/>
      <c r="BN84" s="329"/>
      <c r="BO84" s="330"/>
      <c r="BP84" s="337"/>
      <c r="BQ84" s="332"/>
      <c r="BR84" s="329"/>
      <c r="BS84" s="330"/>
      <c r="BT84" s="337"/>
      <c r="BU84" s="332"/>
      <c r="BV84" s="329"/>
      <c r="BW84" s="330"/>
      <c r="BX84" s="331"/>
      <c r="BY84" s="332"/>
      <c r="BZ84" s="329"/>
      <c r="CA84" s="333"/>
      <c r="CB84" s="59"/>
      <c r="CC84" s="59"/>
      <c r="CD84" s="59"/>
      <c r="CE84" s="59"/>
      <c r="CF84" s="59"/>
      <c r="CG84" s="59"/>
      <c r="CH84" s="59"/>
      <c r="CI84" s="59"/>
      <c r="CJ84" s="7"/>
      <c r="CK84" s="7"/>
    </row>
    <row r="85" spans="1:89" x14ac:dyDescent="0.2">
      <c r="A85" s="349">
        <v>59</v>
      </c>
      <c r="B85" s="350"/>
      <c r="C85" s="351"/>
      <c r="D85" s="352"/>
      <c r="E85" s="352"/>
      <c r="F85" s="352"/>
      <c r="G85" s="352"/>
      <c r="H85" s="352"/>
      <c r="I85" s="352"/>
      <c r="J85" s="352"/>
      <c r="K85" s="352"/>
      <c r="L85" s="352"/>
      <c r="M85" s="352"/>
      <c r="N85" s="352"/>
      <c r="O85" s="353"/>
      <c r="P85" s="354"/>
      <c r="Q85" s="355"/>
      <c r="R85" s="355"/>
      <c r="S85" s="355"/>
      <c r="T85" s="355"/>
      <c r="U85" s="355"/>
      <c r="V85" s="355"/>
      <c r="W85" s="356"/>
      <c r="X85" s="356"/>
      <c r="Y85" s="356"/>
      <c r="Z85" s="356"/>
      <c r="AA85" s="356"/>
      <c r="AB85" s="356"/>
      <c r="AC85" s="356"/>
      <c r="AD85" s="356"/>
      <c r="AE85" s="357"/>
      <c r="AF85" s="354"/>
      <c r="AG85" s="355"/>
      <c r="AH85" s="355"/>
      <c r="AI85" s="355"/>
      <c r="AJ85" s="355"/>
      <c r="AK85" s="355"/>
      <c r="AL85" s="355"/>
      <c r="AM85" s="355"/>
      <c r="AN85" s="358"/>
      <c r="AO85" s="348"/>
      <c r="AP85" s="330"/>
      <c r="AQ85" s="332"/>
      <c r="AR85" s="329"/>
      <c r="AS85" s="329"/>
      <c r="AT85" s="329"/>
      <c r="AU85" s="329"/>
      <c r="AV85" s="329"/>
      <c r="AW85" s="330"/>
      <c r="AX85" s="348"/>
      <c r="AY85" s="330"/>
      <c r="AZ85" s="348"/>
      <c r="BA85" s="330"/>
      <c r="BB85" s="348"/>
      <c r="BC85" s="330"/>
      <c r="BD85" s="332"/>
      <c r="BE85" s="329"/>
      <c r="BF85" s="329"/>
      <c r="BG85" s="334"/>
      <c r="BH85" s="348"/>
      <c r="BI85" s="329"/>
      <c r="BJ85" s="329"/>
      <c r="BK85" s="330"/>
      <c r="BL85" s="337"/>
      <c r="BM85" s="332"/>
      <c r="BN85" s="329"/>
      <c r="BO85" s="330"/>
      <c r="BP85" s="337"/>
      <c r="BQ85" s="332"/>
      <c r="BR85" s="329"/>
      <c r="BS85" s="330"/>
      <c r="BT85" s="337"/>
      <c r="BU85" s="332"/>
      <c r="BV85" s="329"/>
      <c r="BW85" s="330"/>
      <c r="BX85" s="331"/>
      <c r="BY85" s="332"/>
      <c r="BZ85" s="329"/>
      <c r="CA85" s="333"/>
      <c r="CB85" s="59"/>
      <c r="CC85" s="59"/>
      <c r="CD85" s="59"/>
      <c r="CE85" s="59"/>
      <c r="CF85" s="59"/>
      <c r="CG85" s="59"/>
      <c r="CH85" s="59"/>
      <c r="CI85" s="59"/>
      <c r="CJ85" s="7"/>
      <c r="CK85" s="7"/>
    </row>
    <row r="86" spans="1:89" x14ac:dyDescent="0.2">
      <c r="A86" s="349">
        <v>60</v>
      </c>
      <c r="B86" s="350"/>
      <c r="C86" s="351"/>
      <c r="D86" s="352"/>
      <c r="E86" s="352"/>
      <c r="F86" s="352"/>
      <c r="G86" s="352"/>
      <c r="H86" s="352"/>
      <c r="I86" s="352"/>
      <c r="J86" s="352"/>
      <c r="K86" s="352"/>
      <c r="L86" s="352"/>
      <c r="M86" s="352"/>
      <c r="N86" s="352"/>
      <c r="O86" s="353"/>
      <c r="P86" s="354"/>
      <c r="Q86" s="355"/>
      <c r="R86" s="355"/>
      <c r="S86" s="355"/>
      <c r="T86" s="355"/>
      <c r="U86" s="355"/>
      <c r="V86" s="355"/>
      <c r="W86" s="356"/>
      <c r="X86" s="356"/>
      <c r="Y86" s="356"/>
      <c r="Z86" s="356"/>
      <c r="AA86" s="356"/>
      <c r="AB86" s="356"/>
      <c r="AC86" s="356"/>
      <c r="AD86" s="356"/>
      <c r="AE86" s="357"/>
      <c r="AF86" s="354"/>
      <c r="AG86" s="355"/>
      <c r="AH86" s="355"/>
      <c r="AI86" s="355"/>
      <c r="AJ86" s="355"/>
      <c r="AK86" s="355"/>
      <c r="AL86" s="355"/>
      <c r="AM86" s="355"/>
      <c r="AN86" s="358"/>
      <c r="AO86" s="348"/>
      <c r="AP86" s="330"/>
      <c r="AQ86" s="332"/>
      <c r="AR86" s="329"/>
      <c r="AS86" s="329"/>
      <c r="AT86" s="329"/>
      <c r="AU86" s="329"/>
      <c r="AV86" s="329"/>
      <c r="AW86" s="330"/>
      <c r="AX86" s="348"/>
      <c r="AY86" s="330"/>
      <c r="AZ86" s="348"/>
      <c r="BA86" s="330"/>
      <c r="BB86" s="348"/>
      <c r="BC86" s="330"/>
      <c r="BD86" s="332"/>
      <c r="BE86" s="329"/>
      <c r="BF86" s="329"/>
      <c r="BG86" s="334"/>
      <c r="BH86" s="348"/>
      <c r="BI86" s="329"/>
      <c r="BJ86" s="329"/>
      <c r="BK86" s="330"/>
      <c r="BL86" s="337"/>
      <c r="BM86" s="332"/>
      <c r="BN86" s="329"/>
      <c r="BO86" s="330"/>
      <c r="BP86" s="337"/>
      <c r="BQ86" s="332"/>
      <c r="BR86" s="329"/>
      <c r="BS86" s="330"/>
      <c r="BT86" s="337"/>
      <c r="BU86" s="332"/>
      <c r="BV86" s="334"/>
      <c r="BW86" s="335"/>
      <c r="BX86" s="331"/>
      <c r="BY86" s="332"/>
      <c r="BZ86" s="334"/>
      <c r="CA86" s="336"/>
      <c r="CB86" s="59"/>
      <c r="CC86" s="59"/>
      <c r="CD86" s="59"/>
      <c r="CE86" s="59"/>
      <c r="CF86" s="59"/>
      <c r="CG86" s="59"/>
      <c r="CH86" s="59"/>
      <c r="CI86" s="59"/>
      <c r="CJ86" s="7"/>
      <c r="CK86" s="7"/>
    </row>
    <row r="87" spans="1:89" x14ac:dyDescent="0.2">
      <c r="A87" s="349">
        <v>61</v>
      </c>
      <c r="B87" s="350"/>
      <c r="C87" s="351"/>
      <c r="D87" s="352"/>
      <c r="E87" s="352"/>
      <c r="F87" s="352"/>
      <c r="G87" s="352"/>
      <c r="H87" s="352"/>
      <c r="I87" s="352"/>
      <c r="J87" s="352"/>
      <c r="K87" s="352"/>
      <c r="L87" s="352"/>
      <c r="M87" s="352"/>
      <c r="N87" s="352"/>
      <c r="O87" s="353"/>
      <c r="P87" s="354"/>
      <c r="Q87" s="355"/>
      <c r="R87" s="355"/>
      <c r="S87" s="355"/>
      <c r="T87" s="355"/>
      <c r="U87" s="355"/>
      <c r="V87" s="355"/>
      <c r="W87" s="356"/>
      <c r="X87" s="356"/>
      <c r="Y87" s="356"/>
      <c r="Z87" s="356"/>
      <c r="AA87" s="356"/>
      <c r="AB87" s="356"/>
      <c r="AC87" s="356"/>
      <c r="AD87" s="356"/>
      <c r="AE87" s="357"/>
      <c r="AF87" s="354"/>
      <c r="AG87" s="355"/>
      <c r="AH87" s="355"/>
      <c r="AI87" s="355"/>
      <c r="AJ87" s="355"/>
      <c r="AK87" s="355"/>
      <c r="AL87" s="355"/>
      <c r="AM87" s="355"/>
      <c r="AN87" s="358"/>
      <c r="AO87" s="348"/>
      <c r="AP87" s="330"/>
      <c r="AQ87" s="332"/>
      <c r="AR87" s="329"/>
      <c r="AS87" s="329"/>
      <c r="AT87" s="329"/>
      <c r="AU87" s="329"/>
      <c r="AV87" s="329"/>
      <c r="AW87" s="330"/>
      <c r="AX87" s="348"/>
      <c r="AY87" s="330"/>
      <c r="AZ87" s="348"/>
      <c r="BA87" s="330"/>
      <c r="BB87" s="348"/>
      <c r="BC87" s="330"/>
      <c r="BD87" s="332"/>
      <c r="BE87" s="329"/>
      <c r="BF87" s="329"/>
      <c r="BG87" s="334"/>
      <c r="BH87" s="348"/>
      <c r="BI87" s="329"/>
      <c r="BJ87" s="329"/>
      <c r="BK87" s="330"/>
      <c r="BL87" s="337"/>
      <c r="BM87" s="332"/>
      <c r="BN87" s="329"/>
      <c r="BO87" s="330"/>
      <c r="BP87" s="337"/>
      <c r="BQ87" s="332"/>
      <c r="BR87" s="334"/>
      <c r="BS87" s="335"/>
      <c r="BT87" s="337"/>
      <c r="BU87" s="332"/>
      <c r="BV87" s="334"/>
      <c r="BW87" s="335"/>
      <c r="BX87" s="331"/>
      <c r="BY87" s="332"/>
      <c r="BZ87" s="334"/>
      <c r="CA87" s="336"/>
      <c r="CB87" s="59"/>
      <c r="CC87" s="59"/>
      <c r="CD87" s="59"/>
      <c r="CE87" s="59"/>
      <c r="CF87" s="59"/>
      <c r="CG87" s="59"/>
      <c r="CH87" s="59"/>
      <c r="CI87" s="59"/>
      <c r="CJ87" s="7"/>
      <c r="CK87" s="7"/>
    </row>
    <row r="88" spans="1:89" x14ac:dyDescent="0.2">
      <c r="A88" s="349">
        <v>62</v>
      </c>
      <c r="B88" s="350"/>
      <c r="C88" s="351"/>
      <c r="D88" s="352"/>
      <c r="E88" s="352"/>
      <c r="F88" s="352"/>
      <c r="G88" s="352"/>
      <c r="H88" s="352"/>
      <c r="I88" s="352"/>
      <c r="J88" s="352"/>
      <c r="K88" s="352"/>
      <c r="L88" s="352"/>
      <c r="M88" s="352"/>
      <c r="N88" s="352"/>
      <c r="O88" s="353"/>
      <c r="P88" s="354"/>
      <c r="Q88" s="355"/>
      <c r="R88" s="355"/>
      <c r="S88" s="355"/>
      <c r="T88" s="355"/>
      <c r="U88" s="355"/>
      <c r="V88" s="355"/>
      <c r="W88" s="356"/>
      <c r="X88" s="356"/>
      <c r="Y88" s="356"/>
      <c r="Z88" s="356"/>
      <c r="AA88" s="356"/>
      <c r="AB88" s="356"/>
      <c r="AC88" s="356"/>
      <c r="AD88" s="356"/>
      <c r="AE88" s="357"/>
      <c r="AF88" s="354"/>
      <c r="AG88" s="355"/>
      <c r="AH88" s="355"/>
      <c r="AI88" s="355"/>
      <c r="AJ88" s="355"/>
      <c r="AK88" s="355"/>
      <c r="AL88" s="355"/>
      <c r="AM88" s="355"/>
      <c r="AN88" s="358"/>
      <c r="AO88" s="348"/>
      <c r="AP88" s="330"/>
      <c r="AQ88" s="332"/>
      <c r="AR88" s="329"/>
      <c r="AS88" s="329"/>
      <c r="AT88" s="329"/>
      <c r="AU88" s="329"/>
      <c r="AV88" s="329"/>
      <c r="AW88" s="330"/>
      <c r="AX88" s="348"/>
      <c r="AY88" s="330"/>
      <c r="AZ88" s="348"/>
      <c r="BA88" s="330"/>
      <c r="BB88" s="348"/>
      <c r="BC88" s="330"/>
      <c r="BD88" s="332"/>
      <c r="BE88" s="329"/>
      <c r="BF88" s="329"/>
      <c r="BG88" s="334"/>
      <c r="BH88" s="348"/>
      <c r="BI88" s="329"/>
      <c r="BJ88" s="329"/>
      <c r="BK88" s="330"/>
      <c r="BL88" s="337"/>
      <c r="BM88" s="332"/>
      <c r="BN88" s="329"/>
      <c r="BO88" s="330"/>
      <c r="BP88" s="337"/>
      <c r="BQ88" s="332"/>
      <c r="BR88" s="334"/>
      <c r="BS88" s="335"/>
      <c r="BT88" s="337"/>
      <c r="BU88" s="332"/>
      <c r="BV88" s="334"/>
      <c r="BW88" s="335"/>
      <c r="BX88" s="331"/>
      <c r="BY88" s="332"/>
      <c r="BZ88" s="334"/>
      <c r="CA88" s="336"/>
      <c r="CB88" s="59"/>
      <c r="CC88" s="59"/>
      <c r="CD88" s="59"/>
      <c r="CE88" s="59"/>
      <c r="CF88" s="59"/>
      <c r="CG88" s="59"/>
      <c r="CH88" s="59"/>
      <c r="CI88" s="59"/>
      <c r="CJ88" s="7"/>
      <c r="CK88" s="7"/>
    </row>
    <row r="89" spans="1:89" x14ac:dyDescent="0.2">
      <c r="A89" s="349">
        <v>63</v>
      </c>
      <c r="B89" s="350"/>
      <c r="C89" s="351"/>
      <c r="D89" s="352"/>
      <c r="E89" s="352"/>
      <c r="F89" s="352"/>
      <c r="G89" s="352"/>
      <c r="H89" s="352"/>
      <c r="I89" s="352"/>
      <c r="J89" s="352"/>
      <c r="K89" s="352"/>
      <c r="L89" s="352"/>
      <c r="M89" s="352"/>
      <c r="N89" s="352"/>
      <c r="O89" s="353"/>
      <c r="P89" s="354"/>
      <c r="Q89" s="355"/>
      <c r="R89" s="355"/>
      <c r="S89" s="355"/>
      <c r="T89" s="355"/>
      <c r="U89" s="355"/>
      <c r="V89" s="355"/>
      <c r="W89" s="356"/>
      <c r="X89" s="356"/>
      <c r="Y89" s="356"/>
      <c r="Z89" s="356"/>
      <c r="AA89" s="356"/>
      <c r="AB89" s="356"/>
      <c r="AC89" s="356"/>
      <c r="AD89" s="356"/>
      <c r="AE89" s="357"/>
      <c r="AF89" s="354"/>
      <c r="AG89" s="355"/>
      <c r="AH89" s="355"/>
      <c r="AI89" s="355"/>
      <c r="AJ89" s="355"/>
      <c r="AK89" s="355"/>
      <c r="AL89" s="355"/>
      <c r="AM89" s="355"/>
      <c r="AN89" s="358"/>
      <c r="AO89" s="348"/>
      <c r="AP89" s="330"/>
      <c r="AQ89" s="332"/>
      <c r="AR89" s="329"/>
      <c r="AS89" s="329"/>
      <c r="AT89" s="329"/>
      <c r="AU89" s="329"/>
      <c r="AV89" s="329"/>
      <c r="AW89" s="330"/>
      <c r="AX89" s="348"/>
      <c r="AY89" s="330"/>
      <c r="AZ89" s="348"/>
      <c r="BA89" s="330"/>
      <c r="BB89" s="348"/>
      <c r="BC89" s="330"/>
      <c r="BD89" s="332"/>
      <c r="BE89" s="329"/>
      <c r="BF89" s="329"/>
      <c r="BG89" s="334"/>
      <c r="BH89" s="348"/>
      <c r="BI89" s="329"/>
      <c r="BJ89" s="329"/>
      <c r="BK89" s="330"/>
      <c r="BL89" s="337"/>
      <c r="BM89" s="332"/>
      <c r="BN89" s="329"/>
      <c r="BO89" s="330"/>
      <c r="BP89" s="337"/>
      <c r="BQ89" s="332"/>
      <c r="BR89" s="334"/>
      <c r="BS89" s="335"/>
      <c r="BT89" s="337"/>
      <c r="BU89" s="332"/>
      <c r="BV89" s="334"/>
      <c r="BW89" s="335"/>
      <c r="BX89" s="331"/>
      <c r="BY89" s="332"/>
      <c r="BZ89" s="334"/>
      <c r="CA89" s="336"/>
      <c r="CB89" s="59"/>
      <c r="CC89" s="59"/>
      <c r="CD89" s="59"/>
      <c r="CE89" s="59"/>
      <c r="CF89" s="59"/>
      <c r="CG89" s="59"/>
      <c r="CH89" s="59"/>
      <c r="CI89" s="59"/>
      <c r="CJ89" s="7"/>
      <c r="CK89" s="7"/>
    </row>
    <row r="90" spans="1:89" x14ac:dyDescent="0.2">
      <c r="A90" s="349">
        <v>64</v>
      </c>
      <c r="B90" s="350"/>
      <c r="C90" s="351"/>
      <c r="D90" s="352"/>
      <c r="E90" s="352"/>
      <c r="F90" s="352"/>
      <c r="G90" s="352"/>
      <c r="H90" s="352"/>
      <c r="I90" s="352"/>
      <c r="J90" s="352"/>
      <c r="K90" s="352"/>
      <c r="L90" s="352"/>
      <c r="M90" s="352"/>
      <c r="N90" s="352"/>
      <c r="O90" s="353"/>
      <c r="P90" s="354"/>
      <c r="Q90" s="355"/>
      <c r="R90" s="355"/>
      <c r="S90" s="355"/>
      <c r="T90" s="355"/>
      <c r="U90" s="355"/>
      <c r="V90" s="355"/>
      <c r="W90" s="356"/>
      <c r="X90" s="356"/>
      <c r="Y90" s="356"/>
      <c r="Z90" s="356"/>
      <c r="AA90" s="356"/>
      <c r="AB90" s="356"/>
      <c r="AC90" s="356"/>
      <c r="AD90" s="356"/>
      <c r="AE90" s="357"/>
      <c r="AF90" s="354"/>
      <c r="AG90" s="355"/>
      <c r="AH90" s="355"/>
      <c r="AI90" s="355"/>
      <c r="AJ90" s="355"/>
      <c r="AK90" s="355"/>
      <c r="AL90" s="355"/>
      <c r="AM90" s="355"/>
      <c r="AN90" s="358"/>
      <c r="AO90" s="348"/>
      <c r="AP90" s="330"/>
      <c r="AQ90" s="332"/>
      <c r="AR90" s="329"/>
      <c r="AS90" s="329"/>
      <c r="AT90" s="329"/>
      <c r="AU90" s="329"/>
      <c r="AV90" s="329"/>
      <c r="AW90" s="330"/>
      <c r="AX90" s="348"/>
      <c r="AY90" s="330"/>
      <c r="AZ90" s="348"/>
      <c r="BA90" s="330"/>
      <c r="BB90" s="348"/>
      <c r="BC90" s="330"/>
      <c r="BD90" s="332"/>
      <c r="BE90" s="329"/>
      <c r="BF90" s="329"/>
      <c r="BG90" s="334"/>
      <c r="BH90" s="348"/>
      <c r="BI90" s="329"/>
      <c r="BJ90" s="329"/>
      <c r="BK90" s="330"/>
      <c r="BL90" s="337"/>
      <c r="BM90" s="332"/>
      <c r="BN90" s="329"/>
      <c r="BO90" s="330"/>
      <c r="BP90" s="337"/>
      <c r="BQ90" s="332"/>
      <c r="BR90" s="334"/>
      <c r="BS90" s="335"/>
      <c r="BT90" s="337"/>
      <c r="BU90" s="332"/>
      <c r="BV90" s="334"/>
      <c r="BW90" s="335"/>
      <c r="BX90" s="331"/>
      <c r="BY90" s="332"/>
      <c r="BZ90" s="334"/>
      <c r="CA90" s="336"/>
      <c r="CB90" s="59"/>
      <c r="CC90" s="59"/>
      <c r="CD90" s="59"/>
      <c r="CE90" s="59"/>
      <c r="CF90" s="59"/>
      <c r="CG90" s="59"/>
      <c r="CH90" s="59"/>
      <c r="CI90" s="59"/>
      <c r="CJ90" s="7"/>
      <c r="CK90" s="7"/>
    </row>
    <row r="91" spans="1:89" x14ac:dyDescent="0.2">
      <c r="A91" s="349">
        <v>65</v>
      </c>
      <c r="B91" s="350"/>
      <c r="C91" s="351"/>
      <c r="D91" s="352"/>
      <c r="E91" s="352"/>
      <c r="F91" s="352"/>
      <c r="G91" s="352"/>
      <c r="H91" s="352"/>
      <c r="I91" s="352"/>
      <c r="J91" s="352"/>
      <c r="K91" s="352"/>
      <c r="L91" s="352"/>
      <c r="M91" s="352"/>
      <c r="N91" s="352"/>
      <c r="O91" s="353"/>
      <c r="P91" s="354"/>
      <c r="Q91" s="355"/>
      <c r="R91" s="355"/>
      <c r="S91" s="355"/>
      <c r="T91" s="355"/>
      <c r="U91" s="355"/>
      <c r="V91" s="355"/>
      <c r="W91" s="356"/>
      <c r="X91" s="356"/>
      <c r="Y91" s="356"/>
      <c r="Z91" s="356"/>
      <c r="AA91" s="356"/>
      <c r="AB91" s="356"/>
      <c r="AC91" s="356"/>
      <c r="AD91" s="356"/>
      <c r="AE91" s="357"/>
      <c r="AF91" s="354"/>
      <c r="AG91" s="355"/>
      <c r="AH91" s="355"/>
      <c r="AI91" s="355"/>
      <c r="AJ91" s="355"/>
      <c r="AK91" s="355"/>
      <c r="AL91" s="355"/>
      <c r="AM91" s="355"/>
      <c r="AN91" s="358"/>
      <c r="AO91" s="348"/>
      <c r="AP91" s="330"/>
      <c r="AQ91" s="332"/>
      <c r="AR91" s="329"/>
      <c r="AS91" s="329"/>
      <c r="AT91" s="329"/>
      <c r="AU91" s="329"/>
      <c r="AV91" s="329"/>
      <c r="AW91" s="330"/>
      <c r="AX91" s="348"/>
      <c r="AY91" s="330"/>
      <c r="AZ91" s="348"/>
      <c r="BA91" s="330"/>
      <c r="BB91" s="348"/>
      <c r="BC91" s="330"/>
      <c r="BD91" s="332"/>
      <c r="BE91" s="329"/>
      <c r="BF91" s="329"/>
      <c r="BG91" s="334"/>
      <c r="BH91" s="348"/>
      <c r="BI91" s="329"/>
      <c r="BJ91" s="329"/>
      <c r="BK91" s="330"/>
      <c r="BL91" s="337"/>
      <c r="BM91" s="332"/>
      <c r="BN91" s="329"/>
      <c r="BO91" s="330"/>
      <c r="BP91" s="337"/>
      <c r="BQ91" s="332"/>
      <c r="BR91" s="334"/>
      <c r="BS91" s="335"/>
      <c r="BT91" s="337"/>
      <c r="BU91" s="332"/>
      <c r="BV91" s="334"/>
      <c r="BW91" s="335"/>
      <c r="BX91" s="331"/>
      <c r="BY91" s="332"/>
      <c r="BZ91" s="334"/>
      <c r="CA91" s="336"/>
      <c r="CB91" s="59"/>
      <c r="CC91" s="59"/>
      <c r="CD91" s="59"/>
      <c r="CE91" s="59"/>
      <c r="CF91" s="59"/>
      <c r="CG91" s="59"/>
      <c r="CH91" s="59"/>
      <c r="CI91" s="59"/>
      <c r="CJ91" s="7"/>
      <c r="CK91" s="7"/>
    </row>
    <row r="92" spans="1:89" x14ac:dyDescent="0.2">
      <c r="A92" s="349">
        <v>66</v>
      </c>
      <c r="B92" s="350"/>
      <c r="C92" s="351"/>
      <c r="D92" s="352"/>
      <c r="E92" s="352"/>
      <c r="F92" s="352"/>
      <c r="G92" s="352"/>
      <c r="H92" s="352"/>
      <c r="I92" s="352"/>
      <c r="J92" s="352"/>
      <c r="K92" s="352"/>
      <c r="L92" s="352"/>
      <c r="M92" s="352"/>
      <c r="N92" s="352"/>
      <c r="O92" s="353"/>
      <c r="P92" s="354"/>
      <c r="Q92" s="355"/>
      <c r="R92" s="355"/>
      <c r="S92" s="355"/>
      <c r="T92" s="355"/>
      <c r="U92" s="355"/>
      <c r="V92" s="355"/>
      <c r="W92" s="356"/>
      <c r="X92" s="356"/>
      <c r="Y92" s="356"/>
      <c r="Z92" s="356"/>
      <c r="AA92" s="356"/>
      <c r="AB92" s="356"/>
      <c r="AC92" s="356"/>
      <c r="AD92" s="356"/>
      <c r="AE92" s="357"/>
      <c r="AF92" s="354"/>
      <c r="AG92" s="355"/>
      <c r="AH92" s="355"/>
      <c r="AI92" s="355"/>
      <c r="AJ92" s="355"/>
      <c r="AK92" s="355"/>
      <c r="AL92" s="355"/>
      <c r="AM92" s="355"/>
      <c r="AN92" s="358"/>
      <c r="AO92" s="348"/>
      <c r="AP92" s="330"/>
      <c r="AQ92" s="332"/>
      <c r="AR92" s="329"/>
      <c r="AS92" s="329"/>
      <c r="AT92" s="329"/>
      <c r="AU92" s="329"/>
      <c r="AV92" s="329"/>
      <c r="AW92" s="330"/>
      <c r="AX92" s="348"/>
      <c r="AY92" s="330"/>
      <c r="AZ92" s="348"/>
      <c r="BA92" s="330"/>
      <c r="BB92" s="348"/>
      <c r="BC92" s="330"/>
      <c r="BD92" s="332"/>
      <c r="BE92" s="329"/>
      <c r="BF92" s="329"/>
      <c r="BG92" s="334"/>
      <c r="BH92" s="348"/>
      <c r="BI92" s="329"/>
      <c r="BJ92" s="329"/>
      <c r="BK92" s="330"/>
      <c r="BL92" s="337"/>
      <c r="BM92" s="332"/>
      <c r="BN92" s="329"/>
      <c r="BO92" s="330"/>
      <c r="BP92" s="337"/>
      <c r="BQ92" s="332"/>
      <c r="BR92" s="334"/>
      <c r="BS92" s="335"/>
      <c r="BT92" s="337"/>
      <c r="BU92" s="332"/>
      <c r="BV92" s="334"/>
      <c r="BW92" s="335"/>
      <c r="BX92" s="331"/>
      <c r="BY92" s="332"/>
      <c r="BZ92" s="334"/>
      <c r="CA92" s="336"/>
      <c r="CB92" s="59"/>
      <c r="CC92" s="59"/>
      <c r="CD92" s="59"/>
      <c r="CE92" s="59"/>
      <c r="CF92" s="59"/>
      <c r="CG92" s="59"/>
      <c r="CH92" s="59"/>
      <c r="CI92" s="59"/>
      <c r="CJ92" s="7"/>
      <c r="CK92" s="7"/>
    </row>
    <row r="93" spans="1:89" x14ac:dyDescent="0.2">
      <c r="A93" s="349">
        <v>67</v>
      </c>
      <c r="B93" s="350"/>
      <c r="C93" s="351"/>
      <c r="D93" s="352"/>
      <c r="E93" s="352"/>
      <c r="F93" s="352"/>
      <c r="G93" s="352"/>
      <c r="H93" s="352"/>
      <c r="I93" s="352"/>
      <c r="J93" s="352"/>
      <c r="K93" s="352"/>
      <c r="L93" s="352"/>
      <c r="M93" s="352"/>
      <c r="N93" s="352"/>
      <c r="O93" s="353"/>
      <c r="P93" s="354"/>
      <c r="Q93" s="355"/>
      <c r="R93" s="355"/>
      <c r="S93" s="355"/>
      <c r="T93" s="355"/>
      <c r="U93" s="355"/>
      <c r="V93" s="355"/>
      <c r="W93" s="356"/>
      <c r="X93" s="356"/>
      <c r="Y93" s="356"/>
      <c r="Z93" s="356"/>
      <c r="AA93" s="356"/>
      <c r="AB93" s="356"/>
      <c r="AC93" s="356"/>
      <c r="AD93" s="356"/>
      <c r="AE93" s="357"/>
      <c r="AF93" s="354"/>
      <c r="AG93" s="355"/>
      <c r="AH93" s="355"/>
      <c r="AI93" s="355"/>
      <c r="AJ93" s="355"/>
      <c r="AK93" s="355"/>
      <c r="AL93" s="355"/>
      <c r="AM93" s="355"/>
      <c r="AN93" s="358"/>
      <c r="AO93" s="348"/>
      <c r="AP93" s="330"/>
      <c r="AQ93" s="332"/>
      <c r="AR93" s="329"/>
      <c r="AS93" s="329"/>
      <c r="AT93" s="329"/>
      <c r="AU93" s="329"/>
      <c r="AV93" s="329"/>
      <c r="AW93" s="330"/>
      <c r="AX93" s="348"/>
      <c r="AY93" s="330"/>
      <c r="AZ93" s="348"/>
      <c r="BA93" s="330"/>
      <c r="BB93" s="348"/>
      <c r="BC93" s="330"/>
      <c r="BD93" s="332"/>
      <c r="BE93" s="329"/>
      <c r="BF93" s="329"/>
      <c r="BG93" s="334"/>
      <c r="BH93" s="348"/>
      <c r="BI93" s="329"/>
      <c r="BJ93" s="329"/>
      <c r="BK93" s="330"/>
      <c r="BL93" s="337"/>
      <c r="BM93" s="332"/>
      <c r="BN93" s="329"/>
      <c r="BO93" s="330"/>
      <c r="BP93" s="337"/>
      <c r="BQ93" s="332"/>
      <c r="BR93" s="334"/>
      <c r="BS93" s="335"/>
      <c r="BT93" s="337"/>
      <c r="BU93" s="332"/>
      <c r="BV93" s="329"/>
      <c r="BW93" s="330"/>
      <c r="BX93" s="331"/>
      <c r="BY93" s="332"/>
      <c r="BZ93" s="329"/>
      <c r="CA93" s="333"/>
      <c r="CB93" s="59"/>
      <c r="CC93" s="59"/>
      <c r="CD93" s="59"/>
      <c r="CE93" s="59"/>
      <c r="CF93" s="59"/>
      <c r="CG93" s="59"/>
      <c r="CH93" s="59"/>
      <c r="CI93" s="59"/>
      <c r="CJ93" s="7"/>
      <c r="CK93" s="7"/>
    </row>
    <row r="94" spans="1:89" x14ac:dyDescent="0.2">
      <c r="A94" s="349">
        <v>68</v>
      </c>
      <c r="B94" s="350"/>
      <c r="C94" s="351"/>
      <c r="D94" s="352"/>
      <c r="E94" s="352"/>
      <c r="F94" s="352"/>
      <c r="G94" s="352"/>
      <c r="H94" s="352"/>
      <c r="I94" s="352"/>
      <c r="J94" s="352"/>
      <c r="K94" s="352"/>
      <c r="L94" s="352"/>
      <c r="M94" s="352"/>
      <c r="N94" s="352"/>
      <c r="O94" s="353"/>
      <c r="P94" s="354"/>
      <c r="Q94" s="355"/>
      <c r="R94" s="355"/>
      <c r="S94" s="355"/>
      <c r="T94" s="355"/>
      <c r="U94" s="355"/>
      <c r="V94" s="355"/>
      <c r="W94" s="356"/>
      <c r="X94" s="356"/>
      <c r="Y94" s="356"/>
      <c r="Z94" s="356"/>
      <c r="AA94" s="356"/>
      <c r="AB94" s="356"/>
      <c r="AC94" s="356"/>
      <c r="AD94" s="356"/>
      <c r="AE94" s="357"/>
      <c r="AF94" s="354"/>
      <c r="AG94" s="355"/>
      <c r="AH94" s="355"/>
      <c r="AI94" s="355"/>
      <c r="AJ94" s="355"/>
      <c r="AK94" s="355"/>
      <c r="AL94" s="355"/>
      <c r="AM94" s="355"/>
      <c r="AN94" s="358"/>
      <c r="AO94" s="348"/>
      <c r="AP94" s="330"/>
      <c r="AQ94" s="332"/>
      <c r="AR94" s="329"/>
      <c r="AS94" s="329"/>
      <c r="AT94" s="329"/>
      <c r="AU94" s="329"/>
      <c r="AV94" s="329"/>
      <c r="AW94" s="330"/>
      <c r="AX94" s="348"/>
      <c r="AY94" s="330"/>
      <c r="AZ94" s="348"/>
      <c r="BA94" s="330"/>
      <c r="BB94" s="348"/>
      <c r="BC94" s="330"/>
      <c r="BD94" s="332"/>
      <c r="BE94" s="329"/>
      <c r="BF94" s="329"/>
      <c r="BG94" s="334"/>
      <c r="BH94" s="348"/>
      <c r="BI94" s="329"/>
      <c r="BJ94" s="329"/>
      <c r="BK94" s="330"/>
      <c r="BL94" s="337"/>
      <c r="BM94" s="332"/>
      <c r="BN94" s="329"/>
      <c r="BO94" s="330"/>
      <c r="BP94" s="337"/>
      <c r="BQ94" s="332"/>
      <c r="BR94" s="334"/>
      <c r="BS94" s="335"/>
      <c r="BT94" s="337"/>
      <c r="BU94" s="332"/>
      <c r="BV94" s="329"/>
      <c r="BW94" s="330"/>
      <c r="BX94" s="331"/>
      <c r="BY94" s="332"/>
      <c r="BZ94" s="329"/>
      <c r="CA94" s="333"/>
      <c r="CB94" s="59"/>
      <c r="CC94" s="59"/>
      <c r="CD94" s="59"/>
      <c r="CE94" s="59"/>
      <c r="CF94" s="59"/>
      <c r="CG94" s="59"/>
      <c r="CH94" s="59"/>
      <c r="CI94" s="59"/>
      <c r="CJ94" s="7"/>
      <c r="CK94" s="7"/>
    </row>
    <row r="95" spans="1:89" x14ac:dyDescent="0.2">
      <c r="A95" s="349">
        <v>69</v>
      </c>
      <c r="B95" s="350"/>
      <c r="C95" s="351"/>
      <c r="D95" s="352"/>
      <c r="E95" s="352"/>
      <c r="F95" s="352"/>
      <c r="G95" s="352"/>
      <c r="H95" s="352"/>
      <c r="I95" s="352"/>
      <c r="J95" s="352"/>
      <c r="K95" s="352"/>
      <c r="L95" s="352"/>
      <c r="M95" s="352"/>
      <c r="N95" s="352"/>
      <c r="O95" s="353"/>
      <c r="P95" s="354"/>
      <c r="Q95" s="355"/>
      <c r="R95" s="355"/>
      <c r="S95" s="355"/>
      <c r="T95" s="355"/>
      <c r="U95" s="355"/>
      <c r="V95" s="355"/>
      <c r="W95" s="356"/>
      <c r="X95" s="356"/>
      <c r="Y95" s="356"/>
      <c r="Z95" s="356"/>
      <c r="AA95" s="356"/>
      <c r="AB95" s="356"/>
      <c r="AC95" s="356"/>
      <c r="AD95" s="356"/>
      <c r="AE95" s="357"/>
      <c r="AF95" s="354"/>
      <c r="AG95" s="355"/>
      <c r="AH95" s="355"/>
      <c r="AI95" s="355"/>
      <c r="AJ95" s="355"/>
      <c r="AK95" s="355"/>
      <c r="AL95" s="355"/>
      <c r="AM95" s="355"/>
      <c r="AN95" s="358"/>
      <c r="AO95" s="348"/>
      <c r="AP95" s="330"/>
      <c r="AQ95" s="332"/>
      <c r="AR95" s="329"/>
      <c r="AS95" s="329"/>
      <c r="AT95" s="329"/>
      <c r="AU95" s="329"/>
      <c r="AV95" s="329"/>
      <c r="AW95" s="330"/>
      <c r="AX95" s="348"/>
      <c r="AY95" s="330"/>
      <c r="AZ95" s="348"/>
      <c r="BA95" s="330"/>
      <c r="BB95" s="348"/>
      <c r="BC95" s="330"/>
      <c r="BD95" s="332"/>
      <c r="BE95" s="329"/>
      <c r="BF95" s="329"/>
      <c r="BG95" s="334"/>
      <c r="BH95" s="348"/>
      <c r="BI95" s="329"/>
      <c r="BJ95" s="329"/>
      <c r="BK95" s="330"/>
      <c r="BL95" s="337"/>
      <c r="BM95" s="332"/>
      <c r="BN95" s="329"/>
      <c r="BO95" s="330"/>
      <c r="BP95" s="337"/>
      <c r="BQ95" s="332"/>
      <c r="BR95" s="329"/>
      <c r="BS95" s="330"/>
      <c r="BT95" s="337"/>
      <c r="BU95" s="332"/>
      <c r="BV95" s="329"/>
      <c r="BW95" s="330"/>
      <c r="BX95" s="331"/>
      <c r="BY95" s="332"/>
      <c r="BZ95" s="329"/>
      <c r="CA95" s="333"/>
      <c r="CB95" s="59"/>
      <c r="CC95" s="59"/>
      <c r="CD95" s="59"/>
      <c r="CE95" s="59"/>
      <c r="CF95" s="59"/>
      <c r="CG95" s="59"/>
      <c r="CH95" s="59"/>
      <c r="CI95" s="59"/>
      <c r="CJ95" s="7"/>
      <c r="CK95" s="7"/>
    </row>
    <row r="96" spans="1:89" ht="13.5" thickBot="1" x14ac:dyDescent="0.25">
      <c r="A96" s="338">
        <v>70</v>
      </c>
      <c r="B96" s="339"/>
      <c r="C96" s="340"/>
      <c r="D96" s="341"/>
      <c r="E96" s="341"/>
      <c r="F96" s="341"/>
      <c r="G96" s="341"/>
      <c r="H96" s="341"/>
      <c r="I96" s="341"/>
      <c r="J96" s="341"/>
      <c r="K96" s="341"/>
      <c r="L96" s="341"/>
      <c r="M96" s="341"/>
      <c r="N96" s="341"/>
      <c r="O96" s="342"/>
      <c r="P96" s="343"/>
      <c r="Q96" s="344"/>
      <c r="R96" s="344"/>
      <c r="S96" s="344"/>
      <c r="T96" s="344"/>
      <c r="U96" s="344"/>
      <c r="V96" s="344"/>
      <c r="W96" s="345"/>
      <c r="X96" s="345"/>
      <c r="Y96" s="345"/>
      <c r="Z96" s="345"/>
      <c r="AA96" s="345"/>
      <c r="AB96" s="345"/>
      <c r="AC96" s="345"/>
      <c r="AD96" s="345"/>
      <c r="AE96" s="346"/>
      <c r="AF96" s="343"/>
      <c r="AG96" s="344"/>
      <c r="AH96" s="344"/>
      <c r="AI96" s="344"/>
      <c r="AJ96" s="344"/>
      <c r="AK96" s="344"/>
      <c r="AL96" s="344"/>
      <c r="AM96" s="344"/>
      <c r="AN96" s="347"/>
      <c r="AO96" s="327"/>
      <c r="AP96" s="319"/>
      <c r="AQ96" s="321"/>
      <c r="AR96" s="318"/>
      <c r="AS96" s="318"/>
      <c r="AT96" s="318"/>
      <c r="AU96" s="318"/>
      <c r="AV96" s="318"/>
      <c r="AW96" s="319"/>
      <c r="AX96" s="327"/>
      <c r="AY96" s="319"/>
      <c r="AZ96" s="327"/>
      <c r="BA96" s="319"/>
      <c r="BB96" s="327"/>
      <c r="BC96" s="319"/>
      <c r="BD96" s="321"/>
      <c r="BE96" s="318"/>
      <c r="BF96" s="318"/>
      <c r="BG96" s="328"/>
      <c r="BH96" s="327"/>
      <c r="BI96" s="318"/>
      <c r="BJ96" s="318"/>
      <c r="BK96" s="319"/>
      <c r="BL96" s="326"/>
      <c r="BM96" s="321"/>
      <c r="BN96" s="318"/>
      <c r="BO96" s="319"/>
      <c r="BP96" s="326"/>
      <c r="BQ96" s="321"/>
      <c r="BR96" s="318"/>
      <c r="BS96" s="319"/>
      <c r="BT96" s="326"/>
      <c r="BU96" s="321"/>
      <c r="BV96" s="318"/>
      <c r="BW96" s="319"/>
      <c r="BX96" s="320"/>
      <c r="BY96" s="321"/>
      <c r="BZ96" s="318"/>
      <c r="CA96" s="322"/>
      <c r="CB96" s="59"/>
      <c r="CC96" s="59"/>
      <c r="CD96" s="59"/>
      <c r="CE96" s="59"/>
      <c r="CF96" s="59"/>
      <c r="CG96" s="59"/>
      <c r="CH96" s="59"/>
      <c r="CI96" s="59"/>
      <c r="CJ96" s="7"/>
      <c r="CK96" s="7"/>
    </row>
    <row r="97" spans="1:89"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59"/>
      <c r="CC97" s="7"/>
      <c r="CD97" s="7"/>
      <c r="CE97" s="7"/>
      <c r="CF97" s="7"/>
      <c r="CG97" s="7"/>
      <c r="CH97" s="7"/>
      <c r="CI97" s="7"/>
      <c r="CJ97" s="7"/>
      <c r="CK97" s="7"/>
    </row>
    <row r="98" spans="1:89"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row>
    <row r="99" spans="1:89"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row>
    <row r="100" spans="1:89" x14ac:dyDescent="0.2">
      <c r="CB100" s="7"/>
    </row>
  </sheetData>
  <sheetProtection sheet="1" objects="1" scenarios="1"/>
  <protectedRanges>
    <protectedRange sqref="AZ33:BA56 AZ57:BK96 BH29:BK37 C27:AN38 BL29:BO30 BP27:BS30 BD27:BG37 BD38:BK56 BL31:BS96 BT27:CA96 BH27:BO28 C39:AY96" name="範囲2"/>
    <protectedRange sqref="F9:W9" name="範囲1_1_1_1_1"/>
  </protectedRanges>
  <mergeCells count="1899">
    <mergeCell ref="A6:E6"/>
    <mergeCell ref="F6:W6"/>
    <mergeCell ref="A7:E7"/>
    <mergeCell ref="F7:W7"/>
    <mergeCell ref="A8:E8"/>
    <mergeCell ref="F8:W8"/>
    <mergeCell ref="AA2:AH4"/>
    <mergeCell ref="A3:E3"/>
    <mergeCell ref="F3:W3"/>
    <mergeCell ref="A4:E4"/>
    <mergeCell ref="F4:W4"/>
    <mergeCell ref="A5:E5"/>
    <mergeCell ref="F5:W5"/>
    <mergeCell ref="A14:E14"/>
    <mergeCell ref="F14:W14"/>
    <mergeCell ref="A15:E15"/>
    <mergeCell ref="F15:W15"/>
    <mergeCell ref="A16:E16"/>
    <mergeCell ref="F16:W16"/>
    <mergeCell ref="A11:E11"/>
    <mergeCell ref="F11:W11"/>
    <mergeCell ref="A12:E12"/>
    <mergeCell ref="F12:W12"/>
    <mergeCell ref="A13:E13"/>
    <mergeCell ref="F13:W13"/>
    <mergeCell ref="A9:E9"/>
    <mergeCell ref="F9:N9"/>
    <mergeCell ref="O9:Q9"/>
    <mergeCell ref="R9:W9"/>
    <mergeCell ref="A10:E10"/>
    <mergeCell ref="F10:W10"/>
    <mergeCell ref="AV24:AW26"/>
    <mergeCell ref="A21:E21"/>
    <mergeCell ref="F21:W21"/>
    <mergeCell ref="AX21:AY21"/>
    <mergeCell ref="AX22:AY22"/>
    <mergeCell ref="BN22:BO22"/>
    <mergeCell ref="A23:B26"/>
    <mergeCell ref="C23:F26"/>
    <mergeCell ref="G23:J26"/>
    <mergeCell ref="K23:O26"/>
    <mergeCell ref="P23:V26"/>
    <mergeCell ref="A17:E17"/>
    <mergeCell ref="F17:W17"/>
    <mergeCell ref="A18:E18"/>
    <mergeCell ref="F18:W18"/>
    <mergeCell ref="A20:E20"/>
    <mergeCell ref="F20:W20"/>
    <mergeCell ref="BV26:BW26"/>
    <mergeCell ref="BX26:BY26"/>
    <mergeCell ref="BZ26:CA26"/>
    <mergeCell ref="BX24:CA25"/>
    <mergeCell ref="P27:V27"/>
    <mergeCell ref="W27:AE27"/>
    <mergeCell ref="AF27:AN27"/>
    <mergeCell ref="BL26:BM26"/>
    <mergeCell ref="BP26:BQ26"/>
    <mergeCell ref="BT26:BU26"/>
    <mergeCell ref="BH25:BK25"/>
    <mergeCell ref="BL25:BO25"/>
    <mergeCell ref="BP25:BS25"/>
    <mergeCell ref="AZ26:BA26"/>
    <mergeCell ref="BB26:BC26"/>
    <mergeCell ref="BD26:BE26"/>
    <mergeCell ref="BH26:BI26"/>
    <mergeCell ref="BT24:BW25"/>
    <mergeCell ref="AZ25:BA25"/>
    <mergeCell ref="BB25:BC25"/>
    <mergeCell ref="BD25:BG25"/>
    <mergeCell ref="W23:AE26"/>
    <mergeCell ref="AF23:AN26"/>
    <mergeCell ref="AO23:AP26"/>
    <mergeCell ref="AQ23:AW23"/>
    <mergeCell ref="AX23:AY26"/>
    <mergeCell ref="AQ24:AS26"/>
    <mergeCell ref="AT24:AU26"/>
    <mergeCell ref="BV27:BW27"/>
    <mergeCell ref="BX27:BY27"/>
    <mergeCell ref="BZ27:CA27"/>
    <mergeCell ref="A28:B28"/>
    <mergeCell ref="C28:F28"/>
    <mergeCell ref="G28:J28"/>
    <mergeCell ref="K28:O28"/>
    <mergeCell ref="P28:V28"/>
    <mergeCell ref="W28:AE28"/>
    <mergeCell ref="AF28:AN28"/>
    <mergeCell ref="BJ27:BK27"/>
    <mergeCell ref="BL27:BM27"/>
    <mergeCell ref="BN27:BO27"/>
    <mergeCell ref="BP27:BQ27"/>
    <mergeCell ref="BR27:BS27"/>
    <mergeCell ref="BT27:BU27"/>
    <mergeCell ref="AZ27:BA27"/>
    <mergeCell ref="BB27:BC27"/>
    <mergeCell ref="BD27:BE27"/>
    <mergeCell ref="BF27:BG27"/>
    <mergeCell ref="BH27:BI27"/>
    <mergeCell ref="AO27:AP27"/>
    <mergeCell ref="AQ27:AS27"/>
    <mergeCell ref="AT27:AU27"/>
    <mergeCell ref="AV27:AW27"/>
    <mergeCell ref="AX27:AY27"/>
    <mergeCell ref="BV28:BW28"/>
    <mergeCell ref="BX28:BY28"/>
    <mergeCell ref="BZ28:CA28"/>
    <mergeCell ref="A27:B27"/>
    <mergeCell ref="C27:F27"/>
    <mergeCell ref="G27:J27"/>
    <mergeCell ref="K27:O27"/>
    <mergeCell ref="K29:O29"/>
    <mergeCell ref="P29:V29"/>
    <mergeCell ref="W29:AE29"/>
    <mergeCell ref="AF29:AN29"/>
    <mergeCell ref="BJ28:BK28"/>
    <mergeCell ref="BL28:BM28"/>
    <mergeCell ref="BN28:BO28"/>
    <mergeCell ref="BP28:BQ28"/>
    <mergeCell ref="BR28:BS28"/>
    <mergeCell ref="BT28:BU28"/>
    <mergeCell ref="AZ28:BA28"/>
    <mergeCell ref="BB28:BC28"/>
    <mergeCell ref="BD28:BE28"/>
    <mergeCell ref="BF28:BG28"/>
    <mergeCell ref="BH28:BI28"/>
    <mergeCell ref="AO28:AP28"/>
    <mergeCell ref="AQ28:AS28"/>
    <mergeCell ref="AT28:AU28"/>
    <mergeCell ref="AV28:AW28"/>
    <mergeCell ref="AX28:AY28"/>
    <mergeCell ref="BV29:BW29"/>
    <mergeCell ref="BX29:BY29"/>
    <mergeCell ref="BZ29:CA29"/>
    <mergeCell ref="A30:B30"/>
    <mergeCell ref="C30:F30"/>
    <mergeCell ref="G30:J30"/>
    <mergeCell ref="K30:O30"/>
    <mergeCell ref="P30:V30"/>
    <mergeCell ref="W30:AE30"/>
    <mergeCell ref="AF30:AN30"/>
    <mergeCell ref="BJ29:BK29"/>
    <mergeCell ref="BL29:BM29"/>
    <mergeCell ref="BN29:BO29"/>
    <mergeCell ref="BP29:BQ29"/>
    <mergeCell ref="BR29:BS29"/>
    <mergeCell ref="BT29:BU29"/>
    <mergeCell ref="AZ29:BA29"/>
    <mergeCell ref="BB29:BC29"/>
    <mergeCell ref="BD29:BE29"/>
    <mergeCell ref="BF29:BG29"/>
    <mergeCell ref="BH29:BI29"/>
    <mergeCell ref="AO29:AP29"/>
    <mergeCell ref="AQ29:AS29"/>
    <mergeCell ref="AT29:AU29"/>
    <mergeCell ref="AV29:AW29"/>
    <mergeCell ref="AX29:AY29"/>
    <mergeCell ref="BV30:BW30"/>
    <mergeCell ref="BX30:BY30"/>
    <mergeCell ref="BZ30:CA30"/>
    <mergeCell ref="A29:B29"/>
    <mergeCell ref="C29:F29"/>
    <mergeCell ref="G29:J29"/>
    <mergeCell ref="K31:O31"/>
    <mergeCell ref="P31:V31"/>
    <mergeCell ref="W31:AE31"/>
    <mergeCell ref="AF31:AN31"/>
    <mergeCell ref="BJ30:BK30"/>
    <mergeCell ref="BL30:BM30"/>
    <mergeCell ref="BN30:BO30"/>
    <mergeCell ref="BP30:BQ30"/>
    <mergeCell ref="BR30:BS30"/>
    <mergeCell ref="BT30:BU30"/>
    <mergeCell ref="AZ30:BA30"/>
    <mergeCell ref="BB30:BC30"/>
    <mergeCell ref="BD30:BE30"/>
    <mergeCell ref="BF30:BG30"/>
    <mergeCell ref="BH30:BI30"/>
    <mergeCell ref="AO30:AP30"/>
    <mergeCell ref="AQ30:AS30"/>
    <mergeCell ref="AT30:AU30"/>
    <mergeCell ref="AV30:AW30"/>
    <mergeCell ref="AX30:AY30"/>
    <mergeCell ref="BV31:BW31"/>
    <mergeCell ref="BX31:BY31"/>
    <mergeCell ref="BZ31:CA31"/>
    <mergeCell ref="A32:B32"/>
    <mergeCell ref="C32:F32"/>
    <mergeCell ref="G32:J32"/>
    <mergeCell ref="K32:O32"/>
    <mergeCell ref="P32:V32"/>
    <mergeCell ref="W32:AE32"/>
    <mergeCell ref="AF32:AN32"/>
    <mergeCell ref="BJ31:BK31"/>
    <mergeCell ref="BL31:BM31"/>
    <mergeCell ref="BN31:BO31"/>
    <mergeCell ref="BP31:BQ31"/>
    <mergeCell ref="BR31:BS31"/>
    <mergeCell ref="BT31:BU31"/>
    <mergeCell ref="AZ31:BA31"/>
    <mergeCell ref="BB31:BC31"/>
    <mergeCell ref="BD31:BE31"/>
    <mergeCell ref="BF31:BG31"/>
    <mergeCell ref="BH31:BI31"/>
    <mergeCell ref="AO31:AP31"/>
    <mergeCell ref="AQ31:AS31"/>
    <mergeCell ref="AT31:AU31"/>
    <mergeCell ref="AV31:AW31"/>
    <mergeCell ref="AX31:AY31"/>
    <mergeCell ref="BV32:BW32"/>
    <mergeCell ref="BX32:BY32"/>
    <mergeCell ref="BZ32:CA32"/>
    <mergeCell ref="A31:B31"/>
    <mergeCell ref="C31:F31"/>
    <mergeCell ref="G31:J31"/>
    <mergeCell ref="K33:O33"/>
    <mergeCell ref="P33:V33"/>
    <mergeCell ref="W33:AE33"/>
    <mergeCell ref="AF33:AN33"/>
    <mergeCell ref="BJ32:BK32"/>
    <mergeCell ref="BL32:BM32"/>
    <mergeCell ref="BN32:BO32"/>
    <mergeCell ref="BP32:BQ32"/>
    <mergeCell ref="BR32:BS32"/>
    <mergeCell ref="BT32:BU32"/>
    <mergeCell ref="AZ32:BA32"/>
    <mergeCell ref="BB32:BC32"/>
    <mergeCell ref="BD32:BE32"/>
    <mergeCell ref="BF32:BG32"/>
    <mergeCell ref="BH32:BI32"/>
    <mergeCell ref="AO32:AP32"/>
    <mergeCell ref="AQ32:AS32"/>
    <mergeCell ref="AT32:AU32"/>
    <mergeCell ref="AV32:AW32"/>
    <mergeCell ref="AX32:AY32"/>
    <mergeCell ref="BV33:BW33"/>
    <mergeCell ref="BX33:BY33"/>
    <mergeCell ref="BZ33:CA33"/>
    <mergeCell ref="A34:B34"/>
    <mergeCell ref="C34:F34"/>
    <mergeCell ref="G34:J34"/>
    <mergeCell ref="K34:O34"/>
    <mergeCell ref="P34:V34"/>
    <mergeCell ref="W34:AE34"/>
    <mergeCell ref="AF34:AN34"/>
    <mergeCell ref="BJ33:BK33"/>
    <mergeCell ref="BL33:BM33"/>
    <mergeCell ref="BN33:BO33"/>
    <mergeCell ref="BP33:BQ33"/>
    <mergeCell ref="BR33:BS33"/>
    <mergeCell ref="BT33:BU33"/>
    <mergeCell ref="AZ33:BA33"/>
    <mergeCell ref="BB33:BC33"/>
    <mergeCell ref="BD33:BE33"/>
    <mergeCell ref="BF33:BG33"/>
    <mergeCell ref="BH33:BI33"/>
    <mergeCell ref="AO33:AP33"/>
    <mergeCell ref="AQ33:AS33"/>
    <mergeCell ref="AT33:AU33"/>
    <mergeCell ref="AV33:AW33"/>
    <mergeCell ref="AX33:AY33"/>
    <mergeCell ref="BV34:BW34"/>
    <mergeCell ref="BX34:BY34"/>
    <mergeCell ref="BZ34:CA34"/>
    <mergeCell ref="A33:B33"/>
    <mergeCell ref="C33:F33"/>
    <mergeCell ref="G33:J33"/>
    <mergeCell ref="K35:O35"/>
    <mergeCell ref="P35:V35"/>
    <mergeCell ref="W35:AE35"/>
    <mergeCell ref="AF35:AN35"/>
    <mergeCell ref="BJ34:BK34"/>
    <mergeCell ref="BL34:BM34"/>
    <mergeCell ref="BN34:BO34"/>
    <mergeCell ref="BP34:BQ34"/>
    <mergeCell ref="BR34:BS34"/>
    <mergeCell ref="BT34:BU34"/>
    <mergeCell ref="AZ34:BA34"/>
    <mergeCell ref="BB34:BC34"/>
    <mergeCell ref="BD34:BE34"/>
    <mergeCell ref="BF34:BG34"/>
    <mergeCell ref="BH34:BI34"/>
    <mergeCell ref="AO34:AP34"/>
    <mergeCell ref="AQ34:AS34"/>
    <mergeCell ref="AT34:AU34"/>
    <mergeCell ref="AV34:AW34"/>
    <mergeCell ref="AX34:AY34"/>
    <mergeCell ref="BV35:BW35"/>
    <mergeCell ref="BX35:BY35"/>
    <mergeCell ref="BZ35:CA35"/>
    <mergeCell ref="A36:B36"/>
    <mergeCell ref="C36:F36"/>
    <mergeCell ref="G36:J36"/>
    <mergeCell ref="K36:O36"/>
    <mergeCell ref="P36:V36"/>
    <mergeCell ref="W36:AE36"/>
    <mergeCell ref="AF36:AN36"/>
    <mergeCell ref="BJ35:BK35"/>
    <mergeCell ref="BL35:BM35"/>
    <mergeCell ref="BN35:BO35"/>
    <mergeCell ref="BP35:BQ35"/>
    <mergeCell ref="BR35:BS35"/>
    <mergeCell ref="BT35:BU35"/>
    <mergeCell ref="AZ35:BA35"/>
    <mergeCell ref="BB35:BC35"/>
    <mergeCell ref="BD35:BE35"/>
    <mergeCell ref="BF35:BG35"/>
    <mergeCell ref="BH35:BI35"/>
    <mergeCell ref="AO35:AP35"/>
    <mergeCell ref="AQ35:AS35"/>
    <mergeCell ref="AT35:AU35"/>
    <mergeCell ref="AV35:AW35"/>
    <mergeCell ref="AX35:AY35"/>
    <mergeCell ref="BV36:BW36"/>
    <mergeCell ref="BX36:BY36"/>
    <mergeCell ref="BZ36:CA36"/>
    <mergeCell ref="A35:B35"/>
    <mergeCell ref="C35:F35"/>
    <mergeCell ref="G35:J35"/>
    <mergeCell ref="K37:O37"/>
    <mergeCell ref="P37:V37"/>
    <mergeCell ref="W37:AE37"/>
    <mergeCell ref="AF37:AN37"/>
    <mergeCell ref="BJ36:BK36"/>
    <mergeCell ref="BL36:BM36"/>
    <mergeCell ref="BN36:BO36"/>
    <mergeCell ref="BP36:BQ36"/>
    <mergeCell ref="BR36:BS36"/>
    <mergeCell ref="BT36:BU36"/>
    <mergeCell ref="AZ36:BA36"/>
    <mergeCell ref="BB36:BC36"/>
    <mergeCell ref="BD36:BE36"/>
    <mergeCell ref="BF36:BG36"/>
    <mergeCell ref="BH36:BI36"/>
    <mergeCell ref="AO36:AP36"/>
    <mergeCell ref="AQ36:AS36"/>
    <mergeCell ref="AT36:AU36"/>
    <mergeCell ref="AV36:AW36"/>
    <mergeCell ref="AX36:AY36"/>
    <mergeCell ref="BV37:BW37"/>
    <mergeCell ref="BX37:BY37"/>
    <mergeCell ref="BZ37:CA37"/>
    <mergeCell ref="A38:B38"/>
    <mergeCell ref="C38:F38"/>
    <mergeCell ref="G38:J38"/>
    <mergeCell ref="K38:O38"/>
    <mergeCell ref="P38:V38"/>
    <mergeCell ref="W38:AE38"/>
    <mergeCell ref="AF38:AN38"/>
    <mergeCell ref="BJ37:BK37"/>
    <mergeCell ref="BL37:BM37"/>
    <mergeCell ref="BN37:BO37"/>
    <mergeCell ref="BP37:BQ37"/>
    <mergeCell ref="BR37:BS37"/>
    <mergeCell ref="BT37:BU37"/>
    <mergeCell ref="AZ37:BA37"/>
    <mergeCell ref="BB37:BC37"/>
    <mergeCell ref="BD37:BE37"/>
    <mergeCell ref="BF37:BG37"/>
    <mergeCell ref="BH37:BI37"/>
    <mergeCell ref="AO37:AP37"/>
    <mergeCell ref="AQ37:AS37"/>
    <mergeCell ref="AT37:AU37"/>
    <mergeCell ref="AV37:AW37"/>
    <mergeCell ref="AX37:AY37"/>
    <mergeCell ref="BV38:BW38"/>
    <mergeCell ref="BX38:BY38"/>
    <mergeCell ref="BZ38:CA38"/>
    <mergeCell ref="A37:B37"/>
    <mergeCell ref="C37:F37"/>
    <mergeCell ref="G37:J37"/>
    <mergeCell ref="K39:O39"/>
    <mergeCell ref="P39:V39"/>
    <mergeCell ref="W39:AE39"/>
    <mergeCell ref="AF39:AN39"/>
    <mergeCell ref="BJ38:BK38"/>
    <mergeCell ref="BL38:BM38"/>
    <mergeCell ref="BN38:BO38"/>
    <mergeCell ref="BP38:BQ38"/>
    <mergeCell ref="BR38:BS38"/>
    <mergeCell ref="BT38:BU38"/>
    <mergeCell ref="AZ38:BA38"/>
    <mergeCell ref="BB38:BC38"/>
    <mergeCell ref="BD38:BE38"/>
    <mergeCell ref="BF38:BG38"/>
    <mergeCell ref="BH38:BI38"/>
    <mergeCell ref="AO38:AP38"/>
    <mergeCell ref="AQ38:AS38"/>
    <mergeCell ref="AT38:AU38"/>
    <mergeCell ref="AV38:AW38"/>
    <mergeCell ref="AX38:AY38"/>
    <mergeCell ref="BV39:BW39"/>
    <mergeCell ref="BX39:BY39"/>
    <mergeCell ref="BZ39:CA39"/>
    <mergeCell ref="A40:B40"/>
    <mergeCell ref="C40:F40"/>
    <mergeCell ref="G40:J40"/>
    <mergeCell ref="K40:O40"/>
    <mergeCell ref="P40:V40"/>
    <mergeCell ref="W40:AE40"/>
    <mergeCell ref="AF40:AN40"/>
    <mergeCell ref="BJ39:BK39"/>
    <mergeCell ref="BL39:BM39"/>
    <mergeCell ref="BN39:BO39"/>
    <mergeCell ref="BP39:BQ39"/>
    <mergeCell ref="BR39:BS39"/>
    <mergeCell ref="BT39:BU39"/>
    <mergeCell ref="AZ39:BA39"/>
    <mergeCell ref="BB39:BC39"/>
    <mergeCell ref="BD39:BE39"/>
    <mergeCell ref="BF39:BG39"/>
    <mergeCell ref="BH39:BI39"/>
    <mergeCell ref="AO39:AP39"/>
    <mergeCell ref="AQ39:AS39"/>
    <mergeCell ref="AT39:AU39"/>
    <mergeCell ref="AV39:AW39"/>
    <mergeCell ref="AX39:AY39"/>
    <mergeCell ref="BV40:BW40"/>
    <mergeCell ref="BX40:BY40"/>
    <mergeCell ref="BZ40:CA40"/>
    <mergeCell ref="A39:B39"/>
    <mergeCell ref="C39:F39"/>
    <mergeCell ref="G39:J39"/>
    <mergeCell ref="K41:O41"/>
    <mergeCell ref="P41:V41"/>
    <mergeCell ref="W41:AE41"/>
    <mergeCell ref="AF41:AN41"/>
    <mergeCell ref="BJ40:BK40"/>
    <mergeCell ref="BL40:BM40"/>
    <mergeCell ref="BN40:BO40"/>
    <mergeCell ref="BP40:BQ40"/>
    <mergeCell ref="BR40:BS40"/>
    <mergeCell ref="BT40:BU40"/>
    <mergeCell ref="AZ40:BA40"/>
    <mergeCell ref="BB40:BC40"/>
    <mergeCell ref="BD40:BE40"/>
    <mergeCell ref="BF40:BG40"/>
    <mergeCell ref="BH40:BI40"/>
    <mergeCell ref="AO40:AP40"/>
    <mergeCell ref="AQ40:AS40"/>
    <mergeCell ref="AT40:AU40"/>
    <mergeCell ref="AV40:AW40"/>
    <mergeCell ref="AX40:AY40"/>
    <mergeCell ref="BV41:BW41"/>
    <mergeCell ref="BX41:BY41"/>
    <mergeCell ref="BZ41:CA41"/>
    <mergeCell ref="A42:B42"/>
    <mergeCell ref="C42:F42"/>
    <mergeCell ref="G42:J42"/>
    <mergeCell ref="K42:O42"/>
    <mergeCell ref="P42:V42"/>
    <mergeCell ref="W42:AE42"/>
    <mergeCell ref="AF42:AN42"/>
    <mergeCell ref="BJ41:BK41"/>
    <mergeCell ref="BL41:BM41"/>
    <mergeCell ref="BN41:BO41"/>
    <mergeCell ref="BP41:BQ41"/>
    <mergeCell ref="BR41:BS41"/>
    <mergeCell ref="BT41:BU41"/>
    <mergeCell ref="AZ41:BA41"/>
    <mergeCell ref="BB41:BC41"/>
    <mergeCell ref="BD41:BE41"/>
    <mergeCell ref="BF41:BG41"/>
    <mergeCell ref="BH41:BI41"/>
    <mergeCell ref="AO41:AP41"/>
    <mergeCell ref="AQ41:AS41"/>
    <mergeCell ref="AT41:AU41"/>
    <mergeCell ref="AV41:AW41"/>
    <mergeCell ref="AX41:AY41"/>
    <mergeCell ref="BV42:BW42"/>
    <mergeCell ref="BX42:BY42"/>
    <mergeCell ref="BZ42:CA42"/>
    <mergeCell ref="A41:B41"/>
    <mergeCell ref="C41:F41"/>
    <mergeCell ref="G41:J41"/>
    <mergeCell ref="K43:O43"/>
    <mergeCell ref="P43:V43"/>
    <mergeCell ref="W43:AE43"/>
    <mergeCell ref="AF43:AN43"/>
    <mergeCell ref="BJ42:BK42"/>
    <mergeCell ref="BL42:BM42"/>
    <mergeCell ref="BN42:BO42"/>
    <mergeCell ref="BP42:BQ42"/>
    <mergeCell ref="BR42:BS42"/>
    <mergeCell ref="BT42:BU42"/>
    <mergeCell ref="AZ42:BA42"/>
    <mergeCell ref="BB42:BC42"/>
    <mergeCell ref="BD42:BE42"/>
    <mergeCell ref="BF42:BG42"/>
    <mergeCell ref="BH42:BI42"/>
    <mergeCell ref="AO42:AP42"/>
    <mergeCell ref="AQ42:AS42"/>
    <mergeCell ref="AT42:AU42"/>
    <mergeCell ref="AV42:AW42"/>
    <mergeCell ref="AX42:AY42"/>
    <mergeCell ref="BV43:BW43"/>
    <mergeCell ref="BX43:BY43"/>
    <mergeCell ref="BZ43:CA43"/>
    <mergeCell ref="A44:B44"/>
    <mergeCell ref="C44:F44"/>
    <mergeCell ref="G44:J44"/>
    <mergeCell ref="K44:O44"/>
    <mergeCell ref="P44:V44"/>
    <mergeCell ref="W44:AE44"/>
    <mergeCell ref="AF44:AN44"/>
    <mergeCell ref="BJ43:BK43"/>
    <mergeCell ref="BL43:BM43"/>
    <mergeCell ref="BN43:BO43"/>
    <mergeCell ref="BP43:BQ43"/>
    <mergeCell ref="BR43:BS43"/>
    <mergeCell ref="BT43:BU43"/>
    <mergeCell ref="AZ43:BA43"/>
    <mergeCell ref="BB43:BC43"/>
    <mergeCell ref="BD43:BE43"/>
    <mergeCell ref="BF43:BG43"/>
    <mergeCell ref="BH43:BI43"/>
    <mergeCell ref="AO43:AP43"/>
    <mergeCell ref="AQ43:AS43"/>
    <mergeCell ref="AT43:AU43"/>
    <mergeCell ref="AV43:AW43"/>
    <mergeCell ref="AX43:AY43"/>
    <mergeCell ref="BV44:BW44"/>
    <mergeCell ref="BX44:BY44"/>
    <mergeCell ref="BZ44:CA44"/>
    <mergeCell ref="A43:B43"/>
    <mergeCell ref="C43:F43"/>
    <mergeCell ref="G43:J43"/>
    <mergeCell ref="K45:O45"/>
    <mergeCell ref="P45:V45"/>
    <mergeCell ref="W45:AE45"/>
    <mergeCell ref="AF45:AN45"/>
    <mergeCell ref="BJ44:BK44"/>
    <mergeCell ref="BL44:BM44"/>
    <mergeCell ref="BN44:BO44"/>
    <mergeCell ref="BP44:BQ44"/>
    <mergeCell ref="BR44:BS44"/>
    <mergeCell ref="BT44:BU44"/>
    <mergeCell ref="AZ44:BA44"/>
    <mergeCell ref="BB44:BC44"/>
    <mergeCell ref="BD44:BE44"/>
    <mergeCell ref="BF44:BG44"/>
    <mergeCell ref="BH44:BI44"/>
    <mergeCell ref="AO44:AP44"/>
    <mergeCell ref="AQ44:AS44"/>
    <mergeCell ref="AT44:AU44"/>
    <mergeCell ref="AV44:AW44"/>
    <mergeCell ref="AX44:AY44"/>
    <mergeCell ref="BV45:BW45"/>
    <mergeCell ref="BX45:BY45"/>
    <mergeCell ref="BZ45:CA45"/>
    <mergeCell ref="A46:B46"/>
    <mergeCell ref="C46:F46"/>
    <mergeCell ref="G46:J46"/>
    <mergeCell ref="K46:O46"/>
    <mergeCell ref="P46:V46"/>
    <mergeCell ref="W46:AE46"/>
    <mergeCell ref="AF46:AN46"/>
    <mergeCell ref="BJ45:BK45"/>
    <mergeCell ref="BL45:BM45"/>
    <mergeCell ref="BN45:BO45"/>
    <mergeCell ref="BP45:BQ45"/>
    <mergeCell ref="BR45:BS45"/>
    <mergeCell ref="BT45:BU45"/>
    <mergeCell ref="AZ45:BA45"/>
    <mergeCell ref="BB45:BC45"/>
    <mergeCell ref="BD45:BE45"/>
    <mergeCell ref="BF45:BG45"/>
    <mergeCell ref="BH45:BI45"/>
    <mergeCell ref="AO45:AP45"/>
    <mergeCell ref="AQ45:AS45"/>
    <mergeCell ref="AT45:AU45"/>
    <mergeCell ref="AV45:AW45"/>
    <mergeCell ref="AX45:AY45"/>
    <mergeCell ref="BV46:BW46"/>
    <mergeCell ref="BX46:BY46"/>
    <mergeCell ref="BZ46:CA46"/>
    <mergeCell ref="A45:B45"/>
    <mergeCell ref="C45:F45"/>
    <mergeCell ref="G45:J45"/>
    <mergeCell ref="K47:O47"/>
    <mergeCell ref="P47:V47"/>
    <mergeCell ref="W47:AE47"/>
    <mergeCell ref="AF47:AN47"/>
    <mergeCell ref="BJ46:BK46"/>
    <mergeCell ref="BL46:BM46"/>
    <mergeCell ref="BN46:BO46"/>
    <mergeCell ref="BP46:BQ46"/>
    <mergeCell ref="BR46:BS46"/>
    <mergeCell ref="BT46:BU46"/>
    <mergeCell ref="AZ46:BA46"/>
    <mergeCell ref="BB46:BC46"/>
    <mergeCell ref="BD46:BE46"/>
    <mergeCell ref="BF46:BG46"/>
    <mergeCell ref="BH46:BI46"/>
    <mergeCell ref="AO46:AP46"/>
    <mergeCell ref="AQ46:AS46"/>
    <mergeCell ref="AT46:AU46"/>
    <mergeCell ref="AV46:AW46"/>
    <mergeCell ref="AX46:AY46"/>
    <mergeCell ref="BV47:BW47"/>
    <mergeCell ref="BX47:BY47"/>
    <mergeCell ref="BZ47:CA47"/>
    <mergeCell ref="A48:B48"/>
    <mergeCell ref="C48:F48"/>
    <mergeCell ref="G48:J48"/>
    <mergeCell ref="K48:O48"/>
    <mergeCell ref="P48:V48"/>
    <mergeCell ref="W48:AE48"/>
    <mergeCell ref="AF48:AN48"/>
    <mergeCell ref="BJ47:BK47"/>
    <mergeCell ref="BL47:BM47"/>
    <mergeCell ref="BN47:BO47"/>
    <mergeCell ref="BP47:BQ47"/>
    <mergeCell ref="BR47:BS47"/>
    <mergeCell ref="BT47:BU47"/>
    <mergeCell ref="AZ47:BA47"/>
    <mergeCell ref="BB47:BC47"/>
    <mergeCell ref="BD47:BE47"/>
    <mergeCell ref="BF47:BG47"/>
    <mergeCell ref="BH47:BI47"/>
    <mergeCell ref="AO47:AP47"/>
    <mergeCell ref="AQ47:AS47"/>
    <mergeCell ref="AT47:AU47"/>
    <mergeCell ref="AV47:AW47"/>
    <mergeCell ref="AX47:AY47"/>
    <mergeCell ref="BV48:BW48"/>
    <mergeCell ref="BX48:BY48"/>
    <mergeCell ref="BZ48:CA48"/>
    <mergeCell ref="A47:B47"/>
    <mergeCell ref="C47:F47"/>
    <mergeCell ref="G47:J47"/>
    <mergeCell ref="K49:O49"/>
    <mergeCell ref="P49:V49"/>
    <mergeCell ref="W49:AE49"/>
    <mergeCell ref="AF49:AN49"/>
    <mergeCell ref="BJ48:BK48"/>
    <mergeCell ref="BL48:BM48"/>
    <mergeCell ref="BN48:BO48"/>
    <mergeCell ref="BP48:BQ48"/>
    <mergeCell ref="BR48:BS48"/>
    <mergeCell ref="BT48:BU48"/>
    <mergeCell ref="AZ48:BA48"/>
    <mergeCell ref="BB48:BC48"/>
    <mergeCell ref="BD48:BE48"/>
    <mergeCell ref="BF48:BG48"/>
    <mergeCell ref="BH48:BI48"/>
    <mergeCell ref="AO48:AP48"/>
    <mergeCell ref="AQ48:AS48"/>
    <mergeCell ref="AT48:AU48"/>
    <mergeCell ref="AV48:AW48"/>
    <mergeCell ref="AX48:AY48"/>
    <mergeCell ref="BV49:BW49"/>
    <mergeCell ref="BX49:BY49"/>
    <mergeCell ref="BZ49:CA49"/>
    <mergeCell ref="A50:B50"/>
    <mergeCell ref="C50:F50"/>
    <mergeCell ref="G50:J50"/>
    <mergeCell ref="K50:O50"/>
    <mergeCell ref="P50:V50"/>
    <mergeCell ref="W50:AE50"/>
    <mergeCell ref="AF50:AN50"/>
    <mergeCell ref="BJ49:BK49"/>
    <mergeCell ref="BL49:BM49"/>
    <mergeCell ref="BN49:BO49"/>
    <mergeCell ref="BP49:BQ49"/>
    <mergeCell ref="BR49:BS49"/>
    <mergeCell ref="BT49:BU49"/>
    <mergeCell ref="AZ49:BA49"/>
    <mergeCell ref="BB49:BC49"/>
    <mergeCell ref="BD49:BE49"/>
    <mergeCell ref="BF49:BG49"/>
    <mergeCell ref="BH49:BI49"/>
    <mergeCell ref="AO49:AP49"/>
    <mergeCell ref="AQ49:AS49"/>
    <mergeCell ref="AT49:AU49"/>
    <mergeCell ref="AV49:AW49"/>
    <mergeCell ref="AX49:AY49"/>
    <mergeCell ref="BV50:BW50"/>
    <mergeCell ref="BX50:BY50"/>
    <mergeCell ref="BZ50:CA50"/>
    <mergeCell ref="A49:B49"/>
    <mergeCell ref="C49:F49"/>
    <mergeCell ref="G49:J49"/>
    <mergeCell ref="K51:O51"/>
    <mergeCell ref="P51:V51"/>
    <mergeCell ref="W51:AE51"/>
    <mergeCell ref="AF51:AN51"/>
    <mergeCell ref="BJ50:BK50"/>
    <mergeCell ref="BL50:BM50"/>
    <mergeCell ref="BN50:BO50"/>
    <mergeCell ref="BP50:BQ50"/>
    <mergeCell ref="BR50:BS50"/>
    <mergeCell ref="BT50:BU50"/>
    <mergeCell ref="AZ50:BA50"/>
    <mergeCell ref="BB50:BC50"/>
    <mergeCell ref="BD50:BE50"/>
    <mergeCell ref="BF50:BG50"/>
    <mergeCell ref="BH50:BI50"/>
    <mergeCell ref="AO50:AP50"/>
    <mergeCell ref="AQ50:AS50"/>
    <mergeCell ref="AT50:AU50"/>
    <mergeCell ref="AV50:AW50"/>
    <mergeCell ref="AX50:AY50"/>
    <mergeCell ref="BV51:BW51"/>
    <mergeCell ref="BX51:BY51"/>
    <mergeCell ref="BZ51:CA51"/>
    <mergeCell ref="A52:B52"/>
    <mergeCell ref="C52:F52"/>
    <mergeCell ref="G52:J52"/>
    <mergeCell ref="K52:O52"/>
    <mergeCell ref="P52:V52"/>
    <mergeCell ref="W52:AE52"/>
    <mergeCell ref="AF52:AN52"/>
    <mergeCell ref="BJ51:BK51"/>
    <mergeCell ref="BL51:BM51"/>
    <mergeCell ref="BN51:BO51"/>
    <mergeCell ref="BP51:BQ51"/>
    <mergeCell ref="BR51:BS51"/>
    <mergeCell ref="BT51:BU51"/>
    <mergeCell ref="AZ51:BA51"/>
    <mergeCell ref="BB51:BC51"/>
    <mergeCell ref="BD51:BE51"/>
    <mergeCell ref="BF51:BG51"/>
    <mergeCell ref="BH51:BI51"/>
    <mergeCell ref="AO51:AP51"/>
    <mergeCell ref="AQ51:AS51"/>
    <mergeCell ref="AT51:AU51"/>
    <mergeCell ref="AV51:AW51"/>
    <mergeCell ref="AX51:AY51"/>
    <mergeCell ref="BV52:BW52"/>
    <mergeCell ref="BX52:BY52"/>
    <mergeCell ref="BZ52:CA52"/>
    <mergeCell ref="A51:B51"/>
    <mergeCell ref="C51:F51"/>
    <mergeCell ref="G51:J51"/>
    <mergeCell ref="K53:O53"/>
    <mergeCell ref="P53:V53"/>
    <mergeCell ref="W53:AE53"/>
    <mergeCell ref="AF53:AN53"/>
    <mergeCell ref="BJ52:BK52"/>
    <mergeCell ref="BL52:BM52"/>
    <mergeCell ref="BN52:BO52"/>
    <mergeCell ref="BP52:BQ52"/>
    <mergeCell ref="BR52:BS52"/>
    <mergeCell ref="BT52:BU52"/>
    <mergeCell ref="AZ52:BA52"/>
    <mergeCell ref="BB52:BC52"/>
    <mergeCell ref="BD52:BE52"/>
    <mergeCell ref="BF52:BG52"/>
    <mergeCell ref="BH52:BI52"/>
    <mergeCell ref="AO52:AP52"/>
    <mergeCell ref="AQ52:AS52"/>
    <mergeCell ref="AT52:AU52"/>
    <mergeCell ref="AV52:AW52"/>
    <mergeCell ref="AX52:AY52"/>
    <mergeCell ref="BV53:BW53"/>
    <mergeCell ref="BX53:BY53"/>
    <mergeCell ref="BZ53:CA53"/>
    <mergeCell ref="A54:B54"/>
    <mergeCell ref="C54:F54"/>
    <mergeCell ref="G54:J54"/>
    <mergeCell ref="K54:O54"/>
    <mergeCell ref="P54:V54"/>
    <mergeCell ref="W54:AE54"/>
    <mergeCell ref="AF54:AN54"/>
    <mergeCell ref="BJ53:BK53"/>
    <mergeCell ref="BL53:BM53"/>
    <mergeCell ref="BN53:BO53"/>
    <mergeCell ref="BP53:BQ53"/>
    <mergeCell ref="BR53:BS53"/>
    <mergeCell ref="BT53:BU53"/>
    <mergeCell ref="AZ53:BA53"/>
    <mergeCell ref="BB53:BC53"/>
    <mergeCell ref="BD53:BE53"/>
    <mergeCell ref="BF53:BG53"/>
    <mergeCell ref="BH53:BI53"/>
    <mergeCell ref="AO53:AP53"/>
    <mergeCell ref="AQ53:AS53"/>
    <mergeCell ref="AT53:AU53"/>
    <mergeCell ref="AV53:AW53"/>
    <mergeCell ref="AX53:AY53"/>
    <mergeCell ref="BV54:BW54"/>
    <mergeCell ref="BX54:BY54"/>
    <mergeCell ref="BZ54:CA54"/>
    <mergeCell ref="A53:B53"/>
    <mergeCell ref="C53:F53"/>
    <mergeCell ref="G53:J53"/>
    <mergeCell ref="K55:O55"/>
    <mergeCell ref="P55:V55"/>
    <mergeCell ref="W55:AE55"/>
    <mergeCell ref="AF55:AN55"/>
    <mergeCell ref="BJ54:BK54"/>
    <mergeCell ref="BL54:BM54"/>
    <mergeCell ref="BN54:BO54"/>
    <mergeCell ref="BP54:BQ54"/>
    <mergeCell ref="BR54:BS54"/>
    <mergeCell ref="BT54:BU54"/>
    <mergeCell ref="AZ54:BA54"/>
    <mergeCell ref="BB54:BC54"/>
    <mergeCell ref="BD54:BE54"/>
    <mergeCell ref="BF54:BG54"/>
    <mergeCell ref="BH54:BI54"/>
    <mergeCell ref="AO54:AP54"/>
    <mergeCell ref="AQ54:AS54"/>
    <mergeCell ref="AT54:AU54"/>
    <mergeCell ref="AV54:AW54"/>
    <mergeCell ref="AX54:AY54"/>
    <mergeCell ref="BV55:BW55"/>
    <mergeCell ref="BX55:BY55"/>
    <mergeCell ref="BZ55:CA55"/>
    <mergeCell ref="A56:B56"/>
    <mergeCell ref="C56:F56"/>
    <mergeCell ref="G56:J56"/>
    <mergeCell ref="K56:O56"/>
    <mergeCell ref="P56:V56"/>
    <mergeCell ref="W56:AE56"/>
    <mergeCell ref="AF56:AN56"/>
    <mergeCell ref="BJ55:BK55"/>
    <mergeCell ref="BL55:BM55"/>
    <mergeCell ref="BN55:BO55"/>
    <mergeCell ref="BP55:BQ55"/>
    <mergeCell ref="BR55:BS55"/>
    <mergeCell ref="BT55:BU55"/>
    <mergeCell ref="AZ55:BA55"/>
    <mergeCell ref="BB55:BC55"/>
    <mergeCell ref="BD55:BE55"/>
    <mergeCell ref="BF55:BG55"/>
    <mergeCell ref="BH55:BI55"/>
    <mergeCell ref="AO55:AP55"/>
    <mergeCell ref="AQ55:AS55"/>
    <mergeCell ref="AT55:AU55"/>
    <mergeCell ref="AV55:AW55"/>
    <mergeCell ref="AX55:AY55"/>
    <mergeCell ref="BV56:BW56"/>
    <mergeCell ref="BX56:BY56"/>
    <mergeCell ref="BZ56:CA56"/>
    <mergeCell ref="A55:B55"/>
    <mergeCell ref="C55:F55"/>
    <mergeCell ref="G55:J55"/>
    <mergeCell ref="K57:O57"/>
    <mergeCell ref="P57:V57"/>
    <mergeCell ref="W57:AE57"/>
    <mergeCell ref="AF57:AN57"/>
    <mergeCell ref="BJ56:BK56"/>
    <mergeCell ref="BL56:BM56"/>
    <mergeCell ref="BN56:BO56"/>
    <mergeCell ref="BP56:BQ56"/>
    <mergeCell ref="BR56:BS56"/>
    <mergeCell ref="BT56:BU56"/>
    <mergeCell ref="AZ56:BA56"/>
    <mergeCell ref="BB56:BC56"/>
    <mergeCell ref="BD56:BE56"/>
    <mergeCell ref="BF56:BG56"/>
    <mergeCell ref="BH56:BI56"/>
    <mergeCell ref="AO56:AP56"/>
    <mergeCell ref="AQ56:AS56"/>
    <mergeCell ref="AT56:AU56"/>
    <mergeCell ref="AV56:AW56"/>
    <mergeCell ref="AX56:AY56"/>
    <mergeCell ref="BV57:BW57"/>
    <mergeCell ref="BX57:BY57"/>
    <mergeCell ref="BZ57:CA57"/>
    <mergeCell ref="A58:B58"/>
    <mergeCell ref="C58:F58"/>
    <mergeCell ref="G58:J58"/>
    <mergeCell ref="K58:O58"/>
    <mergeCell ref="P58:V58"/>
    <mergeCell ref="W58:AE58"/>
    <mergeCell ref="AF58:AN58"/>
    <mergeCell ref="BJ57:BK57"/>
    <mergeCell ref="BL57:BM57"/>
    <mergeCell ref="BN57:BO57"/>
    <mergeCell ref="BP57:BQ57"/>
    <mergeCell ref="BR57:BS57"/>
    <mergeCell ref="BT57:BU57"/>
    <mergeCell ref="AZ57:BA57"/>
    <mergeCell ref="BB57:BC57"/>
    <mergeCell ref="BD57:BE57"/>
    <mergeCell ref="BF57:BG57"/>
    <mergeCell ref="BH57:BI57"/>
    <mergeCell ref="AO57:AP57"/>
    <mergeCell ref="AQ57:AS57"/>
    <mergeCell ref="AT57:AU57"/>
    <mergeCell ref="AV57:AW57"/>
    <mergeCell ref="AX57:AY57"/>
    <mergeCell ref="BV58:BW58"/>
    <mergeCell ref="BX58:BY58"/>
    <mergeCell ref="BZ58:CA58"/>
    <mergeCell ref="A57:B57"/>
    <mergeCell ref="C57:F57"/>
    <mergeCell ref="G57:J57"/>
    <mergeCell ref="K59:O59"/>
    <mergeCell ref="P59:V59"/>
    <mergeCell ref="W59:AE59"/>
    <mergeCell ref="AF59:AN59"/>
    <mergeCell ref="BJ58:BK58"/>
    <mergeCell ref="BL58:BM58"/>
    <mergeCell ref="BN58:BO58"/>
    <mergeCell ref="BP58:BQ58"/>
    <mergeCell ref="BR58:BS58"/>
    <mergeCell ref="BT58:BU58"/>
    <mergeCell ref="AZ58:BA58"/>
    <mergeCell ref="BB58:BC58"/>
    <mergeCell ref="BD58:BE58"/>
    <mergeCell ref="BF58:BG58"/>
    <mergeCell ref="BH58:BI58"/>
    <mergeCell ref="AO58:AP58"/>
    <mergeCell ref="AQ58:AS58"/>
    <mergeCell ref="AT58:AU58"/>
    <mergeCell ref="AV58:AW58"/>
    <mergeCell ref="AX58:AY58"/>
    <mergeCell ref="BV59:BW59"/>
    <mergeCell ref="BX59:BY59"/>
    <mergeCell ref="BZ59:CA59"/>
    <mergeCell ref="A60:B60"/>
    <mergeCell ref="C60:F60"/>
    <mergeCell ref="G60:J60"/>
    <mergeCell ref="K60:O60"/>
    <mergeCell ref="P60:V60"/>
    <mergeCell ref="W60:AE60"/>
    <mergeCell ref="AF60:AN60"/>
    <mergeCell ref="BJ59:BK59"/>
    <mergeCell ref="BL59:BM59"/>
    <mergeCell ref="BN59:BO59"/>
    <mergeCell ref="BP59:BQ59"/>
    <mergeCell ref="BR59:BS59"/>
    <mergeCell ref="BT59:BU59"/>
    <mergeCell ref="AZ59:BA59"/>
    <mergeCell ref="BB59:BC59"/>
    <mergeCell ref="BD59:BE59"/>
    <mergeCell ref="BF59:BG59"/>
    <mergeCell ref="BH59:BI59"/>
    <mergeCell ref="AO59:AP59"/>
    <mergeCell ref="AQ59:AS59"/>
    <mergeCell ref="AT59:AU59"/>
    <mergeCell ref="AV59:AW59"/>
    <mergeCell ref="AX59:AY59"/>
    <mergeCell ref="BV60:BW60"/>
    <mergeCell ref="BX60:BY60"/>
    <mergeCell ref="BZ60:CA60"/>
    <mergeCell ref="A59:B59"/>
    <mergeCell ref="C59:F59"/>
    <mergeCell ref="G59:J59"/>
    <mergeCell ref="K61:O61"/>
    <mergeCell ref="P61:V61"/>
    <mergeCell ref="W61:AE61"/>
    <mergeCell ref="AF61:AN61"/>
    <mergeCell ref="BJ60:BK60"/>
    <mergeCell ref="BL60:BM60"/>
    <mergeCell ref="BN60:BO60"/>
    <mergeCell ref="BP60:BQ60"/>
    <mergeCell ref="BR60:BS60"/>
    <mergeCell ref="BT60:BU60"/>
    <mergeCell ref="AZ60:BA60"/>
    <mergeCell ref="BB60:BC60"/>
    <mergeCell ref="BD60:BE60"/>
    <mergeCell ref="BF60:BG60"/>
    <mergeCell ref="BH60:BI60"/>
    <mergeCell ref="AO60:AP60"/>
    <mergeCell ref="AQ60:AS60"/>
    <mergeCell ref="AT60:AU60"/>
    <mergeCell ref="AV60:AW60"/>
    <mergeCell ref="AX60:AY60"/>
    <mergeCell ref="BV61:BW61"/>
    <mergeCell ref="BX61:BY61"/>
    <mergeCell ref="BZ61:CA61"/>
    <mergeCell ref="A62:B62"/>
    <mergeCell ref="C62:F62"/>
    <mergeCell ref="G62:J62"/>
    <mergeCell ref="K62:O62"/>
    <mergeCell ref="P62:V62"/>
    <mergeCell ref="W62:AE62"/>
    <mergeCell ref="AF62:AN62"/>
    <mergeCell ref="BJ61:BK61"/>
    <mergeCell ref="BL61:BM61"/>
    <mergeCell ref="BN61:BO61"/>
    <mergeCell ref="BP61:BQ61"/>
    <mergeCell ref="BR61:BS61"/>
    <mergeCell ref="BT61:BU61"/>
    <mergeCell ref="AZ61:BA61"/>
    <mergeCell ref="BB61:BC61"/>
    <mergeCell ref="BD61:BE61"/>
    <mergeCell ref="BF61:BG61"/>
    <mergeCell ref="BH61:BI61"/>
    <mergeCell ref="AO61:AP61"/>
    <mergeCell ref="AQ61:AS61"/>
    <mergeCell ref="AT61:AU61"/>
    <mergeCell ref="AV61:AW61"/>
    <mergeCell ref="AX61:AY61"/>
    <mergeCell ref="BV62:BW62"/>
    <mergeCell ref="BX62:BY62"/>
    <mergeCell ref="BZ62:CA62"/>
    <mergeCell ref="A61:B61"/>
    <mergeCell ref="C61:F61"/>
    <mergeCell ref="G61:J61"/>
    <mergeCell ref="K63:O63"/>
    <mergeCell ref="P63:V63"/>
    <mergeCell ref="W63:AE63"/>
    <mergeCell ref="AF63:AN63"/>
    <mergeCell ref="BJ62:BK62"/>
    <mergeCell ref="BL62:BM62"/>
    <mergeCell ref="BN62:BO62"/>
    <mergeCell ref="BP62:BQ62"/>
    <mergeCell ref="BR62:BS62"/>
    <mergeCell ref="BT62:BU62"/>
    <mergeCell ref="AZ62:BA62"/>
    <mergeCell ref="BB62:BC62"/>
    <mergeCell ref="BD62:BE62"/>
    <mergeCell ref="BF62:BG62"/>
    <mergeCell ref="BH62:BI62"/>
    <mergeCell ref="AO62:AP62"/>
    <mergeCell ref="AQ62:AS62"/>
    <mergeCell ref="AT62:AU62"/>
    <mergeCell ref="AV62:AW62"/>
    <mergeCell ref="AX62:AY62"/>
    <mergeCell ref="BV63:BW63"/>
    <mergeCell ref="BX63:BY63"/>
    <mergeCell ref="BZ63:CA63"/>
    <mergeCell ref="A64:B64"/>
    <mergeCell ref="C64:F64"/>
    <mergeCell ref="G64:J64"/>
    <mergeCell ref="K64:O64"/>
    <mergeCell ref="P64:V64"/>
    <mergeCell ref="W64:AE64"/>
    <mergeCell ref="AF64:AN64"/>
    <mergeCell ref="BJ63:BK63"/>
    <mergeCell ref="BL63:BM63"/>
    <mergeCell ref="BN63:BO63"/>
    <mergeCell ref="BP63:BQ63"/>
    <mergeCell ref="BR63:BS63"/>
    <mergeCell ref="BT63:BU63"/>
    <mergeCell ref="AZ63:BA63"/>
    <mergeCell ref="BB63:BC63"/>
    <mergeCell ref="BD63:BE63"/>
    <mergeCell ref="BF63:BG63"/>
    <mergeCell ref="BH63:BI63"/>
    <mergeCell ref="AO63:AP63"/>
    <mergeCell ref="AQ63:AS63"/>
    <mergeCell ref="AT63:AU63"/>
    <mergeCell ref="AV63:AW63"/>
    <mergeCell ref="AX63:AY63"/>
    <mergeCell ref="BV64:BW64"/>
    <mergeCell ref="BX64:BY64"/>
    <mergeCell ref="BZ64:CA64"/>
    <mergeCell ref="A63:B63"/>
    <mergeCell ref="C63:F63"/>
    <mergeCell ref="G63:J63"/>
    <mergeCell ref="K65:O65"/>
    <mergeCell ref="P65:V65"/>
    <mergeCell ref="W65:AE65"/>
    <mergeCell ref="AF65:AN65"/>
    <mergeCell ref="BJ64:BK64"/>
    <mergeCell ref="BL64:BM64"/>
    <mergeCell ref="BN64:BO64"/>
    <mergeCell ref="BP64:BQ64"/>
    <mergeCell ref="BR64:BS64"/>
    <mergeCell ref="BT64:BU64"/>
    <mergeCell ref="AZ64:BA64"/>
    <mergeCell ref="BB64:BC64"/>
    <mergeCell ref="BD64:BE64"/>
    <mergeCell ref="BF64:BG64"/>
    <mergeCell ref="BH64:BI64"/>
    <mergeCell ref="AO64:AP64"/>
    <mergeCell ref="AQ64:AS64"/>
    <mergeCell ref="AT64:AU64"/>
    <mergeCell ref="AV64:AW64"/>
    <mergeCell ref="AX64:AY64"/>
    <mergeCell ref="BV65:BW65"/>
    <mergeCell ref="BX65:BY65"/>
    <mergeCell ref="BZ65:CA65"/>
    <mergeCell ref="A66:B66"/>
    <mergeCell ref="C66:F66"/>
    <mergeCell ref="G66:J66"/>
    <mergeCell ref="K66:O66"/>
    <mergeCell ref="P66:V66"/>
    <mergeCell ref="W66:AE66"/>
    <mergeCell ref="AF66:AN66"/>
    <mergeCell ref="BJ65:BK65"/>
    <mergeCell ref="BL65:BM65"/>
    <mergeCell ref="BN65:BO65"/>
    <mergeCell ref="BP65:BQ65"/>
    <mergeCell ref="BR65:BS65"/>
    <mergeCell ref="BT65:BU65"/>
    <mergeCell ref="AZ65:BA65"/>
    <mergeCell ref="BB65:BC65"/>
    <mergeCell ref="BD65:BE65"/>
    <mergeCell ref="BF65:BG65"/>
    <mergeCell ref="BH65:BI65"/>
    <mergeCell ref="AO65:AP65"/>
    <mergeCell ref="AQ65:AS65"/>
    <mergeCell ref="AT65:AU65"/>
    <mergeCell ref="AV65:AW65"/>
    <mergeCell ref="AX65:AY65"/>
    <mergeCell ref="BV66:BW66"/>
    <mergeCell ref="BX66:BY66"/>
    <mergeCell ref="BZ66:CA66"/>
    <mergeCell ref="A65:B65"/>
    <mergeCell ref="C65:F65"/>
    <mergeCell ref="G65:J65"/>
    <mergeCell ref="K67:O67"/>
    <mergeCell ref="P67:V67"/>
    <mergeCell ref="W67:AE67"/>
    <mergeCell ref="AF67:AN67"/>
    <mergeCell ref="BJ66:BK66"/>
    <mergeCell ref="BL66:BM66"/>
    <mergeCell ref="BN66:BO66"/>
    <mergeCell ref="BP66:BQ66"/>
    <mergeCell ref="BR66:BS66"/>
    <mergeCell ref="BT66:BU66"/>
    <mergeCell ref="AZ66:BA66"/>
    <mergeCell ref="BB66:BC66"/>
    <mergeCell ref="BD66:BE66"/>
    <mergeCell ref="BF66:BG66"/>
    <mergeCell ref="BH66:BI66"/>
    <mergeCell ref="AO66:AP66"/>
    <mergeCell ref="AQ66:AS66"/>
    <mergeCell ref="AT66:AU66"/>
    <mergeCell ref="AV66:AW66"/>
    <mergeCell ref="AX66:AY66"/>
    <mergeCell ref="BV67:BW67"/>
    <mergeCell ref="BX67:BY67"/>
    <mergeCell ref="BZ67:CA67"/>
    <mergeCell ref="A68:B68"/>
    <mergeCell ref="C68:F68"/>
    <mergeCell ref="G68:J68"/>
    <mergeCell ref="K68:O68"/>
    <mergeCell ref="P68:V68"/>
    <mergeCell ref="W68:AE68"/>
    <mergeCell ref="AF68:AN68"/>
    <mergeCell ref="BJ67:BK67"/>
    <mergeCell ref="BL67:BM67"/>
    <mergeCell ref="BN67:BO67"/>
    <mergeCell ref="BP67:BQ67"/>
    <mergeCell ref="BR67:BS67"/>
    <mergeCell ref="BT67:BU67"/>
    <mergeCell ref="AZ67:BA67"/>
    <mergeCell ref="BB67:BC67"/>
    <mergeCell ref="BD67:BE67"/>
    <mergeCell ref="BF67:BG67"/>
    <mergeCell ref="BH67:BI67"/>
    <mergeCell ref="AO67:AP67"/>
    <mergeCell ref="AQ67:AS67"/>
    <mergeCell ref="AT67:AU67"/>
    <mergeCell ref="AV67:AW67"/>
    <mergeCell ref="AX67:AY67"/>
    <mergeCell ref="BV68:BW68"/>
    <mergeCell ref="BX68:BY68"/>
    <mergeCell ref="BZ68:CA68"/>
    <mergeCell ref="A67:B67"/>
    <mergeCell ref="C67:F67"/>
    <mergeCell ref="G67:J67"/>
    <mergeCell ref="K69:O69"/>
    <mergeCell ref="P69:V69"/>
    <mergeCell ref="W69:AE69"/>
    <mergeCell ref="AF69:AN69"/>
    <mergeCell ref="BJ68:BK68"/>
    <mergeCell ref="BL68:BM68"/>
    <mergeCell ref="BN68:BO68"/>
    <mergeCell ref="BP68:BQ68"/>
    <mergeCell ref="BR68:BS68"/>
    <mergeCell ref="BT68:BU68"/>
    <mergeCell ref="AZ68:BA68"/>
    <mergeCell ref="BB68:BC68"/>
    <mergeCell ref="BD68:BE68"/>
    <mergeCell ref="BF68:BG68"/>
    <mergeCell ref="BH68:BI68"/>
    <mergeCell ref="AO68:AP68"/>
    <mergeCell ref="AQ68:AS68"/>
    <mergeCell ref="AT68:AU68"/>
    <mergeCell ref="AV68:AW68"/>
    <mergeCell ref="AX68:AY68"/>
    <mergeCell ref="BV69:BW69"/>
    <mergeCell ref="BX69:BY69"/>
    <mergeCell ref="BZ69:CA69"/>
    <mergeCell ref="A70:B70"/>
    <mergeCell ref="C70:F70"/>
    <mergeCell ref="G70:J70"/>
    <mergeCell ref="K70:O70"/>
    <mergeCell ref="P70:V70"/>
    <mergeCell ref="W70:AE70"/>
    <mergeCell ref="AF70:AN70"/>
    <mergeCell ref="BJ69:BK69"/>
    <mergeCell ref="BL69:BM69"/>
    <mergeCell ref="BN69:BO69"/>
    <mergeCell ref="BP69:BQ69"/>
    <mergeCell ref="BR69:BS69"/>
    <mergeCell ref="BT69:BU69"/>
    <mergeCell ref="AZ69:BA69"/>
    <mergeCell ref="BB69:BC69"/>
    <mergeCell ref="BD69:BE69"/>
    <mergeCell ref="BF69:BG69"/>
    <mergeCell ref="BH69:BI69"/>
    <mergeCell ref="AO69:AP69"/>
    <mergeCell ref="AQ69:AS69"/>
    <mergeCell ref="AT69:AU69"/>
    <mergeCell ref="AV69:AW69"/>
    <mergeCell ref="AX69:AY69"/>
    <mergeCell ref="BV70:BW70"/>
    <mergeCell ref="BX70:BY70"/>
    <mergeCell ref="BZ70:CA70"/>
    <mergeCell ref="A69:B69"/>
    <mergeCell ref="C69:F69"/>
    <mergeCell ref="G69:J69"/>
    <mergeCell ref="K71:O71"/>
    <mergeCell ref="P71:V71"/>
    <mergeCell ref="W71:AE71"/>
    <mergeCell ref="AF71:AN71"/>
    <mergeCell ref="BJ70:BK70"/>
    <mergeCell ref="BL70:BM70"/>
    <mergeCell ref="BN70:BO70"/>
    <mergeCell ref="BP70:BQ70"/>
    <mergeCell ref="BR70:BS70"/>
    <mergeCell ref="BT70:BU70"/>
    <mergeCell ref="AZ70:BA70"/>
    <mergeCell ref="BB70:BC70"/>
    <mergeCell ref="BD70:BE70"/>
    <mergeCell ref="BF70:BG70"/>
    <mergeCell ref="BH70:BI70"/>
    <mergeCell ref="AO70:AP70"/>
    <mergeCell ref="AQ70:AS70"/>
    <mergeCell ref="AT70:AU70"/>
    <mergeCell ref="AV70:AW70"/>
    <mergeCell ref="AX70:AY70"/>
    <mergeCell ref="BV71:BW71"/>
    <mergeCell ref="BX71:BY71"/>
    <mergeCell ref="BZ71:CA71"/>
    <mergeCell ref="A72:B72"/>
    <mergeCell ref="C72:F72"/>
    <mergeCell ref="G72:J72"/>
    <mergeCell ref="K72:O72"/>
    <mergeCell ref="P72:V72"/>
    <mergeCell ref="W72:AE72"/>
    <mergeCell ref="AF72:AN72"/>
    <mergeCell ref="BJ71:BK71"/>
    <mergeCell ref="BL71:BM71"/>
    <mergeCell ref="BN71:BO71"/>
    <mergeCell ref="BP71:BQ71"/>
    <mergeCell ref="BR71:BS71"/>
    <mergeCell ref="BT71:BU71"/>
    <mergeCell ref="AZ71:BA71"/>
    <mergeCell ref="BB71:BC71"/>
    <mergeCell ref="BD71:BE71"/>
    <mergeCell ref="BF71:BG71"/>
    <mergeCell ref="BH71:BI71"/>
    <mergeCell ref="AO71:AP71"/>
    <mergeCell ref="AQ71:AS71"/>
    <mergeCell ref="AT71:AU71"/>
    <mergeCell ref="AV71:AW71"/>
    <mergeCell ref="AX71:AY71"/>
    <mergeCell ref="BV72:BW72"/>
    <mergeCell ref="BX72:BY72"/>
    <mergeCell ref="BZ72:CA72"/>
    <mergeCell ref="A71:B71"/>
    <mergeCell ref="C71:F71"/>
    <mergeCell ref="G71:J71"/>
    <mergeCell ref="K73:O73"/>
    <mergeCell ref="P73:V73"/>
    <mergeCell ref="W73:AE73"/>
    <mergeCell ref="AF73:AN73"/>
    <mergeCell ref="BJ72:BK72"/>
    <mergeCell ref="BL72:BM72"/>
    <mergeCell ref="BN72:BO72"/>
    <mergeCell ref="BP72:BQ72"/>
    <mergeCell ref="BR72:BS72"/>
    <mergeCell ref="BT72:BU72"/>
    <mergeCell ref="AZ72:BA72"/>
    <mergeCell ref="BB72:BC72"/>
    <mergeCell ref="BD72:BE72"/>
    <mergeCell ref="BF72:BG72"/>
    <mergeCell ref="BH72:BI72"/>
    <mergeCell ref="AO72:AP72"/>
    <mergeCell ref="AQ72:AS72"/>
    <mergeCell ref="AT72:AU72"/>
    <mergeCell ref="AV72:AW72"/>
    <mergeCell ref="AX72:AY72"/>
    <mergeCell ref="BV73:BW73"/>
    <mergeCell ref="BX73:BY73"/>
    <mergeCell ref="BZ73:CA73"/>
    <mergeCell ref="A74:B74"/>
    <mergeCell ref="C74:F74"/>
    <mergeCell ref="G74:J74"/>
    <mergeCell ref="K74:O74"/>
    <mergeCell ref="P74:V74"/>
    <mergeCell ref="W74:AE74"/>
    <mergeCell ref="AF74:AN74"/>
    <mergeCell ref="BJ73:BK73"/>
    <mergeCell ref="BL73:BM73"/>
    <mergeCell ref="BN73:BO73"/>
    <mergeCell ref="BP73:BQ73"/>
    <mergeCell ref="BR73:BS73"/>
    <mergeCell ref="BT73:BU73"/>
    <mergeCell ref="AZ73:BA73"/>
    <mergeCell ref="BB73:BC73"/>
    <mergeCell ref="BD73:BE73"/>
    <mergeCell ref="BF73:BG73"/>
    <mergeCell ref="BH73:BI73"/>
    <mergeCell ref="AO73:AP73"/>
    <mergeCell ref="AQ73:AS73"/>
    <mergeCell ref="AT73:AU73"/>
    <mergeCell ref="AV73:AW73"/>
    <mergeCell ref="AX73:AY73"/>
    <mergeCell ref="BV74:BW74"/>
    <mergeCell ref="BX74:BY74"/>
    <mergeCell ref="BZ74:CA74"/>
    <mergeCell ref="A73:B73"/>
    <mergeCell ref="C73:F73"/>
    <mergeCell ref="G73:J73"/>
    <mergeCell ref="K75:O75"/>
    <mergeCell ref="P75:V75"/>
    <mergeCell ref="W75:AE75"/>
    <mergeCell ref="AF75:AN75"/>
    <mergeCell ref="BJ74:BK74"/>
    <mergeCell ref="BL74:BM74"/>
    <mergeCell ref="BN74:BO74"/>
    <mergeCell ref="BP74:BQ74"/>
    <mergeCell ref="BR74:BS74"/>
    <mergeCell ref="BT74:BU74"/>
    <mergeCell ref="AZ74:BA74"/>
    <mergeCell ref="BB74:BC74"/>
    <mergeCell ref="BD74:BE74"/>
    <mergeCell ref="BF74:BG74"/>
    <mergeCell ref="BH74:BI74"/>
    <mergeCell ref="AO74:AP74"/>
    <mergeCell ref="AQ74:AS74"/>
    <mergeCell ref="AT74:AU74"/>
    <mergeCell ref="AV74:AW74"/>
    <mergeCell ref="AX74:AY74"/>
    <mergeCell ref="BV75:BW75"/>
    <mergeCell ref="BX75:BY75"/>
    <mergeCell ref="BZ75:CA75"/>
    <mergeCell ref="A76:B76"/>
    <mergeCell ref="C76:F76"/>
    <mergeCell ref="G76:J76"/>
    <mergeCell ref="K76:O76"/>
    <mergeCell ref="P76:V76"/>
    <mergeCell ref="W76:AE76"/>
    <mergeCell ref="AF76:AN76"/>
    <mergeCell ref="BJ75:BK75"/>
    <mergeCell ref="BL75:BM75"/>
    <mergeCell ref="BN75:BO75"/>
    <mergeCell ref="BP75:BQ75"/>
    <mergeCell ref="BR75:BS75"/>
    <mergeCell ref="BT75:BU75"/>
    <mergeCell ref="AZ75:BA75"/>
    <mergeCell ref="BB75:BC75"/>
    <mergeCell ref="BD75:BE75"/>
    <mergeCell ref="BF75:BG75"/>
    <mergeCell ref="BH75:BI75"/>
    <mergeCell ref="AO75:AP75"/>
    <mergeCell ref="AQ75:AS75"/>
    <mergeCell ref="AT75:AU75"/>
    <mergeCell ref="AV75:AW75"/>
    <mergeCell ref="AX75:AY75"/>
    <mergeCell ref="BV76:BW76"/>
    <mergeCell ref="BX76:BY76"/>
    <mergeCell ref="BZ76:CA76"/>
    <mergeCell ref="A75:B75"/>
    <mergeCell ref="C75:F75"/>
    <mergeCell ref="G75:J75"/>
    <mergeCell ref="K77:O77"/>
    <mergeCell ref="P77:V77"/>
    <mergeCell ref="W77:AE77"/>
    <mergeCell ref="AF77:AN77"/>
    <mergeCell ref="BJ76:BK76"/>
    <mergeCell ref="BL76:BM76"/>
    <mergeCell ref="BN76:BO76"/>
    <mergeCell ref="BP76:BQ76"/>
    <mergeCell ref="BR76:BS76"/>
    <mergeCell ref="BT76:BU76"/>
    <mergeCell ref="AZ76:BA76"/>
    <mergeCell ref="BB76:BC76"/>
    <mergeCell ref="BD76:BE76"/>
    <mergeCell ref="BF76:BG76"/>
    <mergeCell ref="BH76:BI76"/>
    <mergeCell ref="AO76:AP76"/>
    <mergeCell ref="AQ76:AS76"/>
    <mergeCell ref="AT76:AU76"/>
    <mergeCell ref="AV76:AW76"/>
    <mergeCell ref="AX76:AY76"/>
    <mergeCell ref="BV77:BW77"/>
    <mergeCell ref="BX77:BY77"/>
    <mergeCell ref="BZ77:CA77"/>
    <mergeCell ref="A78:B78"/>
    <mergeCell ref="C78:F78"/>
    <mergeCell ref="G78:J78"/>
    <mergeCell ref="K78:O78"/>
    <mergeCell ref="P78:V78"/>
    <mergeCell ref="W78:AE78"/>
    <mergeCell ref="AF78:AN78"/>
    <mergeCell ref="BJ77:BK77"/>
    <mergeCell ref="BL77:BM77"/>
    <mergeCell ref="BN77:BO77"/>
    <mergeCell ref="BP77:BQ77"/>
    <mergeCell ref="BR77:BS77"/>
    <mergeCell ref="BT77:BU77"/>
    <mergeCell ref="AZ77:BA77"/>
    <mergeCell ref="BB77:BC77"/>
    <mergeCell ref="BD77:BE77"/>
    <mergeCell ref="BF77:BG77"/>
    <mergeCell ref="BH77:BI77"/>
    <mergeCell ref="AO77:AP77"/>
    <mergeCell ref="AQ77:AS77"/>
    <mergeCell ref="AT77:AU77"/>
    <mergeCell ref="AV77:AW77"/>
    <mergeCell ref="AX77:AY77"/>
    <mergeCell ref="BV78:BW78"/>
    <mergeCell ref="BX78:BY78"/>
    <mergeCell ref="BZ78:CA78"/>
    <mergeCell ref="A77:B77"/>
    <mergeCell ref="C77:F77"/>
    <mergeCell ref="G77:J77"/>
    <mergeCell ref="K79:O79"/>
    <mergeCell ref="P79:V79"/>
    <mergeCell ref="W79:AE79"/>
    <mergeCell ref="AF79:AN79"/>
    <mergeCell ref="BJ78:BK78"/>
    <mergeCell ref="BL78:BM78"/>
    <mergeCell ref="BN78:BO78"/>
    <mergeCell ref="BP78:BQ78"/>
    <mergeCell ref="BR78:BS78"/>
    <mergeCell ref="BT78:BU78"/>
    <mergeCell ref="AZ78:BA78"/>
    <mergeCell ref="BB78:BC78"/>
    <mergeCell ref="BD78:BE78"/>
    <mergeCell ref="BF78:BG78"/>
    <mergeCell ref="BH78:BI78"/>
    <mergeCell ref="AO78:AP78"/>
    <mergeCell ref="AQ78:AS78"/>
    <mergeCell ref="AT78:AU78"/>
    <mergeCell ref="AV78:AW78"/>
    <mergeCell ref="AX78:AY78"/>
    <mergeCell ref="BV79:BW79"/>
    <mergeCell ref="BX79:BY79"/>
    <mergeCell ref="BZ79:CA79"/>
    <mergeCell ref="A80:B80"/>
    <mergeCell ref="C80:F80"/>
    <mergeCell ref="G80:J80"/>
    <mergeCell ref="K80:O80"/>
    <mergeCell ref="P80:V80"/>
    <mergeCell ref="W80:AE80"/>
    <mergeCell ref="AF80:AN80"/>
    <mergeCell ref="BJ79:BK79"/>
    <mergeCell ref="BL79:BM79"/>
    <mergeCell ref="BN79:BO79"/>
    <mergeCell ref="BP79:BQ79"/>
    <mergeCell ref="BR79:BS79"/>
    <mergeCell ref="BT79:BU79"/>
    <mergeCell ref="AZ79:BA79"/>
    <mergeCell ref="BB79:BC79"/>
    <mergeCell ref="BD79:BE79"/>
    <mergeCell ref="BF79:BG79"/>
    <mergeCell ref="BH79:BI79"/>
    <mergeCell ref="AO79:AP79"/>
    <mergeCell ref="AQ79:AS79"/>
    <mergeCell ref="AT79:AU79"/>
    <mergeCell ref="AV79:AW79"/>
    <mergeCell ref="AX79:AY79"/>
    <mergeCell ref="BV80:BW80"/>
    <mergeCell ref="BX80:BY80"/>
    <mergeCell ref="BZ80:CA80"/>
    <mergeCell ref="A79:B79"/>
    <mergeCell ref="C79:F79"/>
    <mergeCell ref="G79:J79"/>
    <mergeCell ref="K81:O81"/>
    <mergeCell ref="P81:V81"/>
    <mergeCell ref="W81:AE81"/>
    <mergeCell ref="AF81:AN81"/>
    <mergeCell ref="BJ80:BK80"/>
    <mergeCell ref="BL80:BM80"/>
    <mergeCell ref="BN80:BO80"/>
    <mergeCell ref="BP80:BQ80"/>
    <mergeCell ref="BR80:BS80"/>
    <mergeCell ref="BT80:BU80"/>
    <mergeCell ref="AZ80:BA80"/>
    <mergeCell ref="BB80:BC80"/>
    <mergeCell ref="BD80:BE80"/>
    <mergeCell ref="BF80:BG80"/>
    <mergeCell ref="BH80:BI80"/>
    <mergeCell ref="AO80:AP80"/>
    <mergeCell ref="AQ80:AS80"/>
    <mergeCell ref="AT80:AU80"/>
    <mergeCell ref="AV80:AW80"/>
    <mergeCell ref="AX80:AY80"/>
    <mergeCell ref="BV81:BW81"/>
    <mergeCell ref="BX81:BY81"/>
    <mergeCell ref="BZ81:CA81"/>
    <mergeCell ref="A82:B82"/>
    <mergeCell ref="C82:F82"/>
    <mergeCell ref="G82:J82"/>
    <mergeCell ref="K82:O82"/>
    <mergeCell ref="P82:V82"/>
    <mergeCell ref="W82:AE82"/>
    <mergeCell ref="AF82:AN82"/>
    <mergeCell ref="BJ81:BK81"/>
    <mergeCell ref="BL81:BM81"/>
    <mergeCell ref="BN81:BO81"/>
    <mergeCell ref="BP81:BQ81"/>
    <mergeCell ref="BR81:BS81"/>
    <mergeCell ref="BT81:BU81"/>
    <mergeCell ref="AZ81:BA81"/>
    <mergeCell ref="BB81:BC81"/>
    <mergeCell ref="BD81:BE81"/>
    <mergeCell ref="BF81:BG81"/>
    <mergeCell ref="BH81:BI81"/>
    <mergeCell ref="AO81:AP81"/>
    <mergeCell ref="AQ81:AS81"/>
    <mergeCell ref="AT81:AU81"/>
    <mergeCell ref="AV81:AW81"/>
    <mergeCell ref="AX81:AY81"/>
    <mergeCell ref="BV82:BW82"/>
    <mergeCell ref="BX82:BY82"/>
    <mergeCell ref="BZ82:CA82"/>
    <mergeCell ref="A81:B81"/>
    <mergeCell ref="C81:F81"/>
    <mergeCell ref="G81:J81"/>
    <mergeCell ref="K83:O83"/>
    <mergeCell ref="P83:V83"/>
    <mergeCell ref="W83:AE83"/>
    <mergeCell ref="AF83:AN83"/>
    <mergeCell ref="BJ82:BK82"/>
    <mergeCell ref="BL82:BM82"/>
    <mergeCell ref="BN82:BO82"/>
    <mergeCell ref="BP82:BQ82"/>
    <mergeCell ref="BR82:BS82"/>
    <mergeCell ref="BT82:BU82"/>
    <mergeCell ref="AZ82:BA82"/>
    <mergeCell ref="BB82:BC82"/>
    <mergeCell ref="BD82:BE82"/>
    <mergeCell ref="BF82:BG82"/>
    <mergeCell ref="BH82:BI82"/>
    <mergeCell ref="AO82:AP82"/>
    <mergeCell ref="AQ82:AS82"/>
    <mergeCell ref="AT82:AU82"/>
    <mergeCell ref="AV82:AW82"/>
    <mergeCell ref="AX82:AY82"/>
    <mergeCell ref="BV83:BW83"/>
    <mergeCell ref="BX83:BY83"/>
    <mergeCell ref="BZ83:CA83"/>
    <mergeCell ref="A84:B84"/>
    <mergeCell ref="C84:F84"/>
    <mergeCell ref="G84:J84"/>
    <mergeCell ref="K84:O84"/>
    <mergeCell ref="P84:V84"/>
    <mergeCell ref="W84:AE84"/>
    <mergeCell ref="AF84:AN84"/>
    <mergeCell ref="BJ83:BK83"/>
    <mergeCell ref="BL83:BM83"/>
    <mergeCell ref="BN83:BO83"/>
    <mergeCell ref="BP83:BQ83"/>
    <mergeCell ref="BR83:BS83"/>
    <mergeCell ref="BT83:BU83"/>
    <mergeCell ref="AZ83:BA83"/>
    <mergeCell ref="BB83:BC83"/>
    <mergeCell ref="BD83:BE83"/>
    <mergeCell ref="BF83:BG83"/>
    <mergeCell ref="BH83:BI83"/>
    <mergeCell ref="AO83:AP83"/>
    <mergeCell ref="AQ83:AS83"/>
    <mergeCell ref="AT83:AU83"/>
    <mergeCell ref="AV83:AW83"/>
    <mergeCell ref="AX83:AY83"/>
    <mergeCell ref="BV84:BW84"/>
    <mergeCell ref="BX84:BY84"/>
    <mergeCell ref="BZ84:CA84"/>
    <mergeCell ref="A83:B83"/>
    <mergeCell ref="C83:F83"/>
    <mergeCell ref="G83:J83"/>
    <mergeCell ref="K85:O85"/>
    <mergeCell ref="P85:V85"/>
    <mergeCell ref="W85:AE85"/>
    <mergeCell ref="AF85:AN85"/>
    <mergeCell ref="BJ84:BK84"/>
    <mergeCell ref="BL84:BM84"/>
    <mergeCell ref="BN84:BO84"/>
    <mergeCell ref="BP84:BQ84"/>
    <mergeCell ref="BR84:BS84"/>
    <mergeCell ref="BT84:BU84"/>
    <mergeCell ref="AZ84:BA84"/>
    <mergeCell ref="BB84:BC84"/>
    <mergeCell ref="BD84:BE84"/>
    <mergeCell ref="BF84:BG84"/>
    <mergeCell ref="BH84:BI84"/>
    <mergeCell ref="AO84:AP84"/>
    <mergeCell ref="AQ84:AS84"/>
    <mergeCell ref="AT84:AU84"/>
    <mergeCell ref="AV84:AW84"/>
    <mergeCell ref="AX84:AY84"/>
    <mergeCell ref="BV85:BW85"/>
    <mergeCell ref="BX85:BY85"/>
    <mergeCell ref="BZ85:CA85"/>
    <mergeCell ref="A86:B86"/>
    <mergeCell ref="C86:F86"/>
    <mergeCell ref="G86:J86"/>
    <mergeCell ref="K86:O86"/>
    <mergeCell ref="P86:V86"/>
    <mergeCell ref="W86:AE86"/>
    <mergeCell ref="AF86:AN86"/>
    <mergeCell ref="BJ85:BK85"/>
    <mergeCell ref="BL85:BM85"/>
    <mergeCell ref="BN85:BO85"/>
    <mergeCell ref="BP85:BQ85"/>
    <mergeCell ref="BR85:BS85"/>
    <mergeCell ref="BT85:BU85"/>
    <mergeCell ref="AZ85:BA85"/>
    <mergeCell ref="BB85:BC85"/>
    <mergeCell ref="BD85:BE85"/>
    <mergeCell ref="BF85:BG85"/>
    <mergeCell ref="BH85:BI85"/>
    <mergeCell ref="AO85:AP85"/>
    <mergeCell ref="AQ85:AS85"/>
    <mergeCell ref="AT85:AU85"/>
    <mergeCell ref="AV85:AW85"/>
    <mergeCell ref="AX85:AY85"/>
    <mergeCell ref="BV86:BW86"/>
    <mergeCell ref="BX86:BY86"/>
    <mergeCell ref="BZ86:CA86"/>
    <mergeCell ref="A85:B85"/>
    <mergeCell ref="C85:F85"/>
    <mergeCell ref="G85:J85"/>
    <mergeCell ref="K87:O87"/>
    <mergeCell ref="P87:V87"/>
    <mergeCell ref="W87:AE87"/>
    <mergeCell ref="AF87:AN87"/>
    <mergeCell ref="BJ86:BK86"/>
    <mergeCell ref="BL86:BM86"/>
    <mergeCell ref="BN86:BO86"/>
    <mergeCell ref="BP86:BQ86"/>
    <mergeCell ref="BR86:BS86"/>
    <mergeCell ref="BT86:BU86"/>
    <mergeCell ref="AZ86:BA86"/>
    <mergeCell ref="BB86:BC86"/>
    <mergeCell ref="BD86:BE86"/>
    <mergeCell ref="BF86:BG86"/>
    <mergeCell ref="BH86:BI86"/>
    <mergeCell ref="AO86:AP86"/>
    <mergeCell ref="AQ86:AS86"/>
    <mergeCell ref="AT86:AU86"/>
    <mergeCell ref="AV86:AW86"/>
    <mergeCell ref="AX86:AY86"/>
    <mergeCell ref="BV87:BW87"/>
    <mergeCell ref="BX87:BY87"/>
    <mergeCell ref="BZ87:CA87"/>
    <mergeCell ref="A88:B88"/>
    <mergeCell ref="C88:F88"/>
    <mergeCell ref="G88:J88"/>
    <mergeCell ref="K88:O88"/>
    <mergeCell ref="P88:V88"/>
    <mergeCell ref="W88:AE88"/>
    <mergeCell ref="AF88:AN88"/>
    <mergeCell ref="BJ87:BK87"/>
    <mergeCell ref="BL87:BM87"/>
    <mergeCell ref="BN87:BO87"/>
    <mergeCell ref="BP87:BQ87"/>
    <mergeCell ref="BR87:BS87"/>
    <mergeCell ref="BT87:BU87"/>
    <mergeCell ref="AZ87:BA87"/>
    <mergeCell ref="BB87:BC87"/>
    <mergeCell ref="BD87:BE87"/>
    <mergeCell ref="BF87:BG87"/>
    <mergeCell ref="BH87:BI87"/>
    <mergeCell ref="AO87:AP87"/>
    <mergeCell ref="AQ87:AS87"/>
    <mergeCell ref="AT87:AU87"/>
    <mergeCell ref="AV87:AW87"/>
    <mergeCell ref="AX87:AY87"/>
    <mergeCell ref="BV88:BW88"/>
    <mergeCell ref="BX88:BY88"/>
    <mergeCell ref="BZ88:CA88"/>
    <mergeCell ref="A87:B87"/>
    <mergeCell ref="C87:F87"/>
    <mergeCell ref="G87:J87"/>
    <mergeCell ref="W89:AE89"/>
    <mergeCell ref="AF89:AN89"/>
    <mergeCell ref="BJ88:BK88"/>
    <mergeCell ref="BL88:BM88"/>
    <mergeCell ref="BN88:BO88"/>
    <mergeCell ref="BP88:BQ88"/>
    <mergeCell ref="BR88:BS88"/>
    <mergeCell ref="BT88:BU88"/>
    <mergeCell ref="AZ88:BA88"/>
    <mergeCell ref="BB88:BC88"/>
    <mergeCell ref="BD88:BE88"/>
    <mergeCell ref="BF88:BG88"/>
    <mergeCell ref="BH88:BI88"/>
    <mergeCell ref="AO88:AP88"/>
    <mergeCell ref="AQ88:AS88"/>
    <mergeCell ref="AT88:AU88"/>
    <mergeCell ref="AV88:AW88"/>
    <mergeCell ref="AX88:AY88"/>
    <mergeCell ref="AX90:AY90"/>
    <mergeCell ref="BV89:BW89"/>
    <mergeCell ref="BX89:BY89"/>
    <mergeCell ref="BZ89:CA89"/>
    <mergeCell ref="A90:B90"/>
    <mergeCell ref="C90:F90"/>
    <mergeCell ref="G90:J90"/>
    <mergeCell ref="K90:O90"/>
    <mergeCell ref="P90:V90"/>
    <mergeCell ref="W90:AE90"/>
    <mergeCell ref="AF90:AN90"/>
    <mergeCell ref="BJ89:BK89"/>
    <mergeCell ref="BL89:BM89"/>
    <mergeCell ref="BN89:BO89"/>
    <mergeCell ref="BP89:BQ89"/>
    <mergeCell ref="BR89:BS89"/>
    <mergeCell ref="BT89:BU89"/>
    <mergeCell ref="AZ89:BA89"/>
    <mergeCell ref="BB89:BC89"/>
    <mergeCell ref="BD89:BE89"/>
    <mergeCell ref="BF89:BG89"/>
    <mergeCell ref="BH89:BI89"/>
    <mergeCell ref="AO89:AP89"/>
    <mergeCell ref="AQ89:AS89"/>
    <mergeCell ref="AT89:AU89"/>
    <mergeCell ref="AV89:AW89"/>
    <mergeCell ref="AX89:AY89"/>
    <mergeCell ref="A89:B89"/>
    <mergeCell ref="C89:F89"/>
    <mergeCell ref="G89:J89"/>
    <mergeCell ref="K89:O89"/>
    <mergeCell ref="P89:V89"/>
    <mergeCell ref="BF91:BG91"/>
    <mergeCell ref="BH91:BI91"/>
    <mergeCell ref="AO91:AP91"/>
    <mergeCell ref="AQ91:AS91"/>
    <mergeCell ref="AT91:AU91"/>
    <mergeCell ref="AV91:AW91"/>
    <mergeCell ref="AX91:AY91"/>
    <mergeCell ref="BV90:BW90"/>
    <mergeCell ref="BX90:BY90"/>
    <mergeCell ref="BZ90:CA90"/>
    <mergeCell ref="A91:B91"/>
    <mergeCell ref="C91:F91"/>
    <mergeCell ref="G91:J91"/>
    <mergeCell ref="K91:O91"/>
    <mergeCell ref="P91:V91"/>
    <mergeCell ref="W91:AE91"/>
    <mergeCell ref="AF91:AN91"/>
    <mergeCell ref="BJ90:BK90"/>
    <mergeCell ref="BL90:BM90"/>
    <mergeCell ref="BN90:BO90"/>
    <mergeCell ref="BP90:BQ90"/>
    <mergeCell ref="BR90:BS90"/>
    <mergeCell ref="BT90:BU90"/>
    <mergeCell ref="AZ90:BA90"/>
    <mergeCell ref="BB90:BC90"/>
    <mergeCell ref="BD90:BE90"/>
    <mergeCell ref="BF90:BG90"/>
    <mergeCell ref="BH90:BI90"/>
    <mergeCell ref="AO90:AP90"/>
    <mergeCell ref="AQ90:AS90"/>
    <mergeCell ref="AT90:AU90"/>
    <mergeCell ref="AV90:AW90"/>
    <mergeCell ref="BP92:BQ92"/>
    <mergeCell ref="BR92:BS92"/>
    <mergeCell ref="BT92:BU92"/>
    <mergeCell ref="AZ92:BA92"/>
    <mergeCell ref="BB92:BC92"/>
    <mergeCell ref="BD92:BE92"/>
    <mergeCell ref="BF92:BG92"/>
    <mergeCell ref="BH92:BI92"/>
    <mergeCell ref="AO92:AP92"/>
    <mergeCell ref="AQ92:AS92"/>
    <mergeCell ref="AT92:AU92"/>
    <mergeCell ref="AV92:AW92"/>
    <mergeCell ref="AX92:AY92"/>
    <mergeCell ref="BV91:BW91"/>
    <mergeCell ref="BX91:BY91"/>
    <mergeCell ref="BZ91:CA91"/>
    <mergeCell ref="A92:B92"/>
    <mergeCell ref="C92:F92"/>
    <mergeCell ref="G92:J92"/>
    <mergeCell ref="K92:O92"/>
    <mergeCell ref="P92:V92"/>
    <mergeCell ref="W92:AE92"/>
    <mergeCell ref="AF92:AN92"/>
    <mergeCell ref="BJ91:BK91"/>
    <mergeCell ref="BL91:BM91"/>
    <mergeCell ref="BN91:BO91"/>
    <mergeCell ref="BP91:BQ91"/>
    <mergeCell ref="BR91:BS91"/>
    <mergeCell ref="BT91:BU91"/>
    <mergeCell ref="AZ91:BA91"/>
    <mergeCell ref="BB91:BC91"/>
    <mergeCell ref="BD91:BE91"/>
    <mergeCell ref="A94:B94"/>
    <mergeCell ref="C94:F94"/>
    <mergeCell ref="G94:J94"/>
    <mergeCell ref="K94:O94"/>
    <mergeCell ref="P94:V94"/>
    <mergeCell ref="W94:AE94"/>
    <mergeCell ref="AF94:AN94"/>
    <mergeCell ref="BJ93:BK93"/>
    <mergeCell ref="BL93:BM93"/>
    <mergeCell ref="BN93:BO93"/>
    <mergeCell ref="BP93:BQ93"/>
    <mergeCell ref="BR93:BS93"/>
    <mergeCell ref="BT93:BU93"/>
    <mergeCell ref="AZ93:BA93"/>
    <mergeCell ref="BB93:BC93"/>
    <mergeCell ref="BD93:BE93"/>
    <mergeCell ref="BF93:BG93"/>
    <mergeCell ref="BH93:BI93"/>
    <mergeCell ref="AO93:AP93"/>
    <mergeCell ref="AQ93:AS93"/>
    <mergeCell ref="AT93:AU93"/>
    <mergeCell ref="AV93:AW93"/>
    <mergeCell ref="AX93:AY93"/>
    <mergeCell ref="A93:B93"/>
    <mergeCell ref="C93:F93"/>
    <mergeCell ref="G93:J93"/>
    <mergeCell ref="K93:O93"/>
    <mergeCell ref="P93:V93"/>
    <mergeCell ref="W93:AE93"/>
    <mergeCell ref="AF93:AN93"/>
    <mergeCell ref="C95:F95"/>
    <mergeCell ref="G95:J95"/>
    <mergeCell ref="K95:O95"/>
    <mergeCell ref="P95:V95"/>
    <mergeCell ref="W95:AE95"/>
    <mergeCell ref="AF95:AN95"/>
    <mergeCell ref="BJ94:BK94"/>
    <mergeCell ref="BL94:BM94"/>
    <mergeCell ref="BN94:BO94"/>
    <mergeCell ref="BP94:BQ94"/>
    <mergeCell ref="BR94:BS94"/>
    <mergeCell ref="BT94:BU94"/>
    <mergeCell ref="AZ94:BA94"/>
    <mergeCell ref="BB94:BC94"/>
    <mergeCell ref="BD94:BE94"/>
    <mergeCell ref="BF94:BG94"/>
    <mergeCell ref="BH94:BI94"/>
    <mergeCell ref="AO94:AP94"/>
    <mergeCell ref="AQ94:AS94"/>
    <mergeCell ref="AT94:AU94"/>
    <mergeCell ref="AV94:AW94"/>
    <mergeCell ref="AX94:AY94"/>
    <mergeCell ref="AO96:AP96"/>
    <mergeCell ref="AQ96:AS96"/>
    <mergeCell ref="AT96:AU96"/>
    <mergeCell ref="AV96:AW96"/>
    <mergeCell ref="AX96:AY96"/>
    <mergeCell ref="BV95:BW95"/>
    <mergeCell ref="BX95:BY95"/>
    <mergeCell ref="BZ95:CA95"/>
    <mergeCell ref="A96:B96"/>
    <mergeCell ref="C96:F96"/>
    <mergeCell ref="G96:J96"/>
    <mergeCell ref="K96:O96"/>
    <mergeCell ref="P96:V96"/>
    <mergeCell ref="W96:AE96"/>
    <mergeCell ref="AF96:AN96"/>
    <mergeCell ref="BJ95:BK95"/>
    <mergeCell ref="BL95:BM95"/>
    <mergeCell ref="BN95:BO95"/>
    <mergeCell ref="BP95:BQ95"/>
    <mergeCell ref="BR95:BS95"/>
    <mergeCell ref="BT95:BU95"/>
    <mergeCell ref="AZ95:BA95"/>
    <mergeCell ref="BB95:BC95"/>
    <mergeCell ref="BD95:BE95"/>
    <mergeCell ref="BF95:BG95"/>
    <mergeCell ref="BH95:BI95"/>
    <mergeCell ref="AO95:AP95"/>
    <mergeCell ref="AQ95:AS95"/>
    <mergeCell ref="AT95:AU95"/>
    <mergeCell ref="AV95:AW95"/>
    <mergeCell ref="AX95:AY95"/>
    <mergeCell ref="A95:B95"/>
    <mergeCell ref="BV96:BW96"/>
    <mergeCell ref="BX96:BY96"/>
    <mergeCell ref="BZ96:CA96"/>
    <mergeCell ref="AZ24:BA24"/>
    <mergeCell ref="BB24:BC24"/>
    <mergeCell ref="BD24:BG24"/>
    <mergeCell ref="BH24:BK24"/>
    <mergeCell ref="BL24:BO24"/>
    <mergeCell ref="BP24:BS24"/>
    <mergeCell ref="BJ96:BK96"/>
    <mergeCell ref="BL96:BM96"/>
    <mergeCell ref="BN96:BO96"/>
    <mergeCell ref="BP96:BQ96"/>
    <mergeCell ref="BR96:BS96"/>
    <mergeCell ref="BT96:BU96"/>
    <mergeCell ref="AZ96:BA96"/>
    <mergeCell ref="BB96:BC96"/>
    <mergeCell ref="BD96:BE96"/>
    <mergeCell ref="BF96:BG96"/>
    <mergeCell ref="BH96:BI96"/>
    <mergeCell ref="BV94:BW94"/>
    <mergeCell ref="BX94:BY94"/>
    <mergeCell ref="BZ94:CA94"/>
    <mergeCell ref="BV93:BW93"/>
    <mergeCell ref="BX93:BY93"/>
    <mergeCell ref="BZ93:CA93"/>
    <mergeCell ref="BV92:BW92"/>
    <mergeCell ref="BX92:BY92"/>
    <mergeCell ref="BZ92:CA92"/>
    <mergeCell ref="BJ92:BK92"/>
    <mergeCell ref="BL92:BM92"/>
    <mergeCell ref="BN92:BO92"/>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79" max="99"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'C:\Users\kk-go\Documents\AS2021\都水協\[2020CC_AS_entry（フリー日本選手権確認表付）.xlsx]リスト'!#REF!</xm:f>
          </x14:formula1>
          <xm:sqref>AX27:AY96</xm:sqref>
        </x14:dataValidation>
        <x14:dataValidation type="list" allowBlank="1" showInputMessage="1" showErrorMessage="1" xr:uid="{00000000-0002-0000-0100-000001000000}">
          <x14:formula1>
            <xm:f>'C:\Users\kk-go\Documents\AS2021\都水協\[2020CC_AS_entry（フリー日本選手権確認表付）.xlsx]リスト'!#REF!</xm:f>
          </x14:formula1>
          <xm:sqref>BL27:BM96 BP27:BQ96 BX52:BY96 BX27:BY50 BT52:BU96 BT27:BU50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CK78"/>
  <sheetViews>
    <sheetView zoomScale="80" zoomScaleNormal="80" zoomScaleSheetLayoutView="80" workbookViewId="0">
      <selection activeCell="F6" sqref="F6:W6"/>
    </sheetView>
  </sheetViews>
  <sheetFormatPr defaultColWidth="13" defaultRowHeight="13" x14ac:dyDescent="0.2"/>
  <cols>
    <col min="1" max="102" width="2.36328125" customWidth="1"/>
  </cols>
  <sheetData>
    <row r="1" spans="1:89" ht="19" x14ac:dyDescent="0.3">
      <c r="A1" s="6" t="s">
        <v>296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ht="48.75" customHeight="1" x14ac:dyDescent="0.2">
      <c r="A3" s="464" t="s">
        <v>15</v>
      </c>
      <c r="B3" s="464"/>
      <c r="C3" s="464"/>
      <c r="D3" s="464"/>
      <c r="E3" s="464"/>
      <c r="F3" s="487" t="s">
        <v>477</v>
      </c>
      <c r="G3" s="488"/>
      <c r="H3" s="488"/>
      <c r="I3" s="488"/>
      <c r="J3" s="488"/>
      <c r="K3" s="488"/>
      <c r="L3" s="488"/>
      <c r="M3" s="488"/>
      <c r="N3" s="488"/>
      <c r="O3" s="488"/>
      <c r="P3" s="488"/>
      <c r="Q3" s="488"/>
      <c r="R3" s="488"/>
      <c r="S3" s="488"/>
      <c r="T3" s="488"/>
      <c r="U3" s="488"/>
      <c r="V3" s="488"/>
      <c r="W3" s="489"/>
      <c r="X3" s="7"/>
      <c r="Y3" s="7"/>
      <c r="Z3" s="7"/>
      <c r="AA3" s="7"/>
      <c r="AB3" s="118" t="s">
        <v>6</v>
      </c>
      <c r="AC3" s="118"/>
      <c r="AD3" s="118"/>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x14ac:dyDescent="0.2">
      <c r="A4" s="464" t="s">
        <v>16</v>
      </c>
      <c r="B4" s="464"/>
      <c r="C4" s="464"/>
      <c r="D4" s="464"/>
      <c r="E4" s="464"/>
      <c r="F4" s="490" t="s">
        <v>481</v>
      </c>
      <c r="G4" s="453"/>
      <c r="H4" s="453"/>
      <c r="I4" s="453"/>
      <c r="J4" s="453"/>
      <c r="K4" s="453"/>
      <c r="L4" s="453"/>
      <c r="M4" s="453"/>
      <c r="N4" s="453"/>
      <c r="O4" s="453"/>
      <c r="P4" s="453"/>
      <c r="Q4" s="453"/>
      <c r="R4" s="453"/>
      <c r="S4" s="453"/>
      <c r="T4" s="453"/>
      <c r="U4" s="453"/>
      <c r="V4" s="453"/>
      <c r="W4" s="453"/>
      <c r="X4" s="7"/>
      <c r="Y4" s="7"/>
      <c r="Z4" s="7"/>
      <c r="AA4" s="7"/>
      <c r="AB4" s="118" t="s">
        <v>452</v>
      </c>
      <c r="AC4" s="118" t="s">
        <v>448</v>
      </c>
      <c r="AD4" s="118"/>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x14ac:dyDescent="0.2">
      <c r="A5" s="464" t="s">
        <v>17</v>
      </c>
      <c r="B5" s="464"/>
      <c r="C5" s="464"/>
      <c r="D5" s="464"/>
      <c r="E5" s="464"/>
      <c r="F5" s="453" t="s">
        <v>479</v>
      </c>
      <c r="G5" s="453"/>
      <c r="H5" s="453"/>
      <c r="I5" s="453"/>
      <c r="J5" s="453"/>
      <c r="K5" s="453"/>
      <c r="L5" s="453"/>
      <c r="M5" s="453"/>
      <c r="N5" s="453"/>
      <c r="O5" s="453"/>
      <c r="P5" s="453"/>
      <c r="Q5" s="453"/>
      <c r="R5" s="453"/>
      <c r="S5" s="453"/>
      <c r="T5" s="453"/>
      <c r="U5" s="453"/>
      <c r="V5" s="453"/>
      <c r="W5" s="453"/>
      <c r="X5" s="7"/>
      <c r="Y5" s="7"/>
      <c r="Z5" s="7"/>
      <c r="AA5" s="7"/>
      <c r="AB5" s="118"/>
      <c r="AC5" s="118" t="s">
        <v>7</v>
      </c>
      <c r="AD5" s="118"/>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x14ac:dyDescent="0.2">
      <c r="A6" s="464" t="s">
        <v>29</v>
      </c>
      <c r="B6" s="464"/>
      <c r="C6" s="464"/>
      <c r="D6" s="464"/>
      <c r="E6" s="464"/>
      <c r="F6" s="201"/>
      <c r="G6" s="201"/>
      <c r="H6" s="201"/>
      <c r="I6" s="201"/>
      <c r="J6" s="201"/>
      <c r="K6" s="201"/>
      <c r="L6" s="201"/>
      <c r="M6" s="201"/>
      <c r="N6" s="201"/>
      <c r="O6" s="201"/>
      <c r="P6" s="201"/>
      <c r="Q6" s="201"/>
      <c r="R6" s="201"/>
      <c r="S6" s="201"/>
      <c r="T6" s="201"/>
      <c r="U6" s="201"/>
      <c r="V6" s="201"/>
      <c r="W6" s="201"/>
      <c r="X6" s="7"/>
      <c r="Y6" s="7"/>
      <c r="Z6" s="7"/>
      <c r="AA6" s="7"/>
      <c r="AB6" s="118"/>
      <c r="AC6" s="118" t="s">
        <v>449</v>
      </c>
      <c r="AD6" s="118"/>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row>
    <row r="7" spans="1:89" x14ac:dyDescent="0.2">
      <c r="A7" s="477" t="s">
        <v>224</v>
      </c>
      <c r="B7" s="477"/>
      <c r="C7" s="477"/>
      <c r="D7" s="477"/>
      <c r="E7" s="477"/>
      <c r="F7" s="562"/>
      <c r="G7" s="562"/>
      <c r="H7" s="562"/>
      <c r="I7" s="562"/>
      <c r="J7" s="562"/>
      <c r="K7" s="562"/>
      <c r="L7" s="562"/>
      <c r="M7" s="562"/>
      <c r="N7" s="562"/>
      <c r="O7" s="562"/>
      <c r="P7" s="562"/>
      <c r="Q7" s="562"/>
      <c r="R7" s="562"/>
      <c r="S7" s="562"/>
      <c r="T7" s="562"/>
      <c r="U7" s="562"/>
      <c r="V7" s="562"/>
      <c r="W7" s="562"/>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row>
    <row r="8" spans="1:89" x14ac:dyDescent="0.2">
      <c r="A8" s="464" t="s">
        <v>30</v>
      </c>
      <c r="B8" s="464"/>
      <c r="C8" s="464"/>
      <c r="D8" s="464"/>
      <c r="E8" s="464"/>
      <c r="F8" s="201"/>
      <c r="G8" s="201"/>
      <c r="H8" s="201"/>
      <c r="I8" s="201"/>
      <c r="J8" s="201"/>
      <c r="K8" s="201"/>
      <c r="L8" s="201"/>
      <c r="M8" s="201"/>
      <c r="N8" s="201"/>
      <c r="O8" s="201"/>
      <c r="P8" s="201"/>
      <c r="Q8" s="201"/>
      <c r="R8" s="201"/>
      <c r="S8" s="201"/>
      <c r="T8" s="201"/>
      <c r="U8" s="201"/>
      <c r="V8" s="201"/>
      <c r="W8" s="201"/>
      <c r="X8" s="7"/>
      <c r="Y8" s="7"/>
      <c r="Z8" s="7"/>
      <c r="AA8" s="7"/>
      <c r="AB8" s="7"/>
      <c r="AC8" s="7"/>
      <c r="AD8" s="7"/>
      <c r="AE8" s="7"/>
      <c r="AF8" s="7"/>
      <c r="AG8" s="7"/>
      <c r="AH8" s="7"/>
      <c r="AI8" s="7"/>
      <c r="AJ8" s="7"/>
      <c r="AK8" s="7"/>
      <c r="AL8" s="7"/>
      <c r="AM8" s="7"/>
      <c r="AN8" s="7"/>
      <c r="AO8" s="7"/>
      <c r="AP8" s="7"/>
      <c r="AQ8" s="7"/>
      <c r="AR8" s="7"/>
      <c r="AS8" s="7"/>
      <c r="AT8" s="7"/>
      <c r="AU8" s="9"/>
      <c r="AV8" s="9"/>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row>
    <row r="9" spans="1:89" x14ac:dyDescent="0.2">
      <c r="A9" s="464" t="s">
        <v>31</v>
      </c>
      <c r="B9" s="464"/>
      <c r="C9" s="464"/>
      <c r="D9" s="464"/>
      <c r="E9" s="464"/>
      <c r="F9" s="264"/>
      <c r="G9" s="265"/>
      <c r="H9" s="265"/>
      <c r="I9" s="265"/>
      <c r="J9" s="265"/>
      <c r="K9" s="265"/>
      <c r="L9" s="265"/>
      <c r="M9" s="265"/>
      <c r="N9" s="266"/>
      <c r="O9" s="264" t="s">
        <v>221</v>
      </c>
      <c r="P9" s="265"/>
      <c r="Q9" s="266"/>
      <c r="R9" s="563"/>
      <c r="S9" s="564"/>
      <c r="T9" s="564"/>
      <c r="U9" s="564"/>
      <c r="V9" s="564"/>
      <c r="W9" s="565"/>
      <c r="X9" s="7"/>
      <c r="Y9" s="7"/>
      <c r="Z9" s="7"/>
      <c r="AA9" s="7"/>
      <c r="AB9" s="7"/>
      <c r="AC9" s="7"/>
      <c r="AD9" s="7"/>
      <c r="AE9" s="7"/>
      <c r="AF9" s="7"/>
      <c r="AG9" s="7"/>
      <c r="AH9" s="7"/>
      <c r="AI9" s="7"/>
      <c r="AJ9" s="7"/>
      <c r="AK9" s="7"/>
      <c r="AL9" s="7"/>
      <c r="AM9" s="7"/>
      <c r="AN9" s="7"/>
      <c r="AO9" s="7"/>
      <c r="AP9" s="7"/>
      <c r="AQ9" s="7"/>
      <c r="AR9" s="7"/>
      <c r="AS9" s="7"/>
      <c r="AT9" s="7"/>
      <c r="AU9" s="10"/>
      <c r="AV9" s="10"/>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row>
    <row r="10" spans="1:89" x14ac:dyDescent="0.2">
      <c r="A10" s="464" t="s">
        <v>32</v>
      </c>
      <c r="B10" s="464"/>
      <c r="C10" s="464"/>
      <c r="D10" s="464"/>
      <c r="E10" s="464"/>
      <c r="F10" s="227"/>
      <c r="G10" s="227"/>
      <c r="H10" s="227"/>
      <c r="I10" s="227"/>
      <c r="J10" s="227"/>
      <c r="K10" s="227"/>
      <c r="L10" s="227"/>
      <c r="M10" s="227"/>
      <c r="N10" s="227"/>
      <c r="O10" s="227"/>
      <c r="P10" s="227"/>
      <c r="Q10" s="227"/>
      <c r="R10" s="227"/>
      <c r="S10" s="227"/>
      <c r="T10" s="227"/>
      <c r="U10" s="227"/>
      <c r="V10" s="227"/>
      <c r="W10" s="227"/>
      <c r="X10" s="7"/>
      <c r="Y10" s="7"/>
      <c r="Z10" s="7"/>
      <c r="AA10" s="7"/>
      <c r="AB10" s="7"/>
      <c r="AC10" s="7"/>
      <c r="AD10" s="7"/>
      <c r="AE10" s="7"/>
      <c r="AF10" s="7"/>
      <c r="AG10" s="7"/>
      <c r="AH10" s="7"/>
      <c r="AI10" s="7"/>
      <c r="AJ10" s="7"/>
      <c r="AK10" s="7"/>
      <c r="AL10" s="7"/>
      <c r="AM10" s="7"/>
      <c r="AN10" s="7"/>
      <c r="AO10" s="7"/>
      <c r="AP10" s="7"/>
      <c r="AQ10" s="7"/>
      <c r="AR10" s="7"/>
      <c r="AS10" s="7"/>
      <c r="AT10" s="7"/>
      <c r="AU10" s="9"/>
      <c r="AV10" s="9"/>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row>
    <row r="11" spans="1:89" x14ac:dyDescent="0.2">
      <c r="A11" s="464" t="s">
        <v>33</v>
      </c>
      <c r="B11" s="464"/>
      <c r="C11" s="464"/>
      <c r="D11" s="464"/>
      <c r="E11" s="464"/>
      <c r="F11" s="201"/>
      <c r="G11" s="201"/>
      <c r="H11" s="201"/>
      <c r="I11" s="201"/>
      <c r="J11" s="201"/>
      <c r="K11" s="201"/>
      <c r="L11" s="201"/>
      <c r="M11" s="201"/>
      <c r="N11" s="201"/>
      <c r="O11" s="201"/>
      <c r="P11" s="201"/>
      <c r="Q11" s="201"/>
      <c r="R11" s="201"/>
      <c r="S11" s="201"/>
      <c r="T11" s="201"/>
      <c r="U11" s="201"/>
      <c r="V11" s="201"/>
      <c r="W11" s="201"/>
      <c r="X11" s="7"/>
      <c r="Y11" s="7"/>
      <c r="Z11" s="7"/>
      <c r="AA11" s="7"/>
      <c r="AB11" s="7"/>
      <c r="AC11" s="7"/>
      <c r="AD11" s="7"/>
      <c r="AE11" s="7"/>
      <c r="AF11" s="7"/>
      <c r="AG11" s="7"/>
      <c r="AH11" s="7"/>
      <c r="AI11" s="7"/>
      <c r="AJ11" s="7"/>
      <c r="AK11" s="7"/>
      <c r="AL11" s="7"/>
      <c r="AM11" s="7"/>
      <c r="AN11" s="7"/>
      <c r="AO11" s="7"/>
      <c r="AP11" s="7"/>
      <c r="AQ11" s="7"/>
      <c r="AR11" s="7"/>
      <c r="AS11" s="7"/>
      <c r="AT11" s="7"/>
      <c r="AU11" s="9"/>
      <c r="AV11" s="9"/>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row>
    <row r="12" spans="1:89" x14ac:dyDescent="0.2">
      <c r="A12" s="464" t="s">
        <v>34</v>
      </c>
      <c r="B12" s="464"/>
      <c r="C12" s="464"/>
      <c r="D12" s="464"/>
      <c r="E12" s="464"/>
      <c r="F12" s="201"/>
      <c r="G12" s="201"/>
      <c r="H12" s="201"/>
      <c r="I12" s="201"/>
      <c r="J12" s="201"/>
      <c r="K12" s="201"/>
      <c r="L12" s="201"/>
      <c r="M12" s="201"/>
      <c r="N12" s="201"/>
      <c r="O12" s="201"/>
      <c r="P12" s="201"/>
      <c r="Q12" s="201"/>
      <c r="R12" s="201"/>
      <c r="S12" s="201"/>
      <c r="T12" s="201"/>
      <c r="U12" s="201"/>
      <c r="V12" s="201"/>
      <c r="W12" s="201"/>
      <c r="X12" s="7"/>
      <c r="Y12" s="7"/>
      <c r="Z12" s="7"/>
      <c r="AA12" s="7"/>
      <c r="AB12" s="7"/>
      <c r="AC12" s="7"/>
      <c r="AD12" s="7"/>
      <c r="AE12" s="7"/>
      <c r="AF12" s="7"/>
      <c r="AG12" s="7"/>
      <c r="AH12" s="7"/>
      <c r="AI12" s="7"/>
      <c r="AJ12" s="7"/>
      <c r="AK12" s="7"/>
      <c r="AL12" s="7"/>
      <c r="AM12" s="7"/>
      <c r="AN12" s="7"/>
      <c r="AO12" s="7"/>
      <c r="AP12" s="7"/>
      <c r="AQ12" s="7"/>
      <c r="AR12" s="7"/>
      <c r="AS12" s="7"/>
      <c r="AT12" s="7"/>
      <c r="AU12" s="9"/>
      <c r="AV12" s="9"/>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row>
    <row r="13" spans="1:89" x14ac:dyDescent="0.2">
      <c r="A13" s="464" t="s">
        <v>35</v>
      </c>
      <c r="B13" s="464"/>
      <c r="C13" s="464"/>
      <c r="D13" s="464"/>
      <c r="E13" s="464"/>
      <c r="F13" s="201"/>
      <c r="G13" s="201"/>
      <c r="H13" s="201"/>
      <c r="I13" s="201"/>
      <c r="J13" s="201"/>
      <c r="K13" s="201"/>
      <c r="L13" s="201"/>
      <c r="M13" s="201"/>
      <c r="N13" s="201"/>
      <c r="O13" s="201"/>
      <c r="P13" s="201"/>
      <c r="Q13" s="201"/>
      <c r="R13" s="201"/>
      <c r="S13" s="201"/>
      <c r="T13" s="201"/>
      <c r="U13" s="201"/>
      <c r="V13" s="201"/>
      <c r="W13" s="201"/>
      <c r="X13" s="8"/>
      <c r="Y13" s="8"/>
      <c r="Z13" s="8"/>
      <c r="AA13" s="8"/>
      <c r="AB13" s="8"/>
      <c r="AC13" s="11"/>
      <c r="AD13" s="10"/>
      <c r="AE13" s="10"/>
      <c r="AF13" s="10"/>
      <c r="AG13" s="10"/>
      <c r="AH13" s="10"/>
      <c r="AI13" s="10"/>
      <c r="AJ13" s="10"/>
      <c r="AK13" s="10"/>
      <c r="AL13" s="10"/>
      <c r="AM13" s="10"/>
      <c r="AN13" s="10"/>
      <c r="AO13" s="10"/>
      <c r="AP13" s="10"/>
      <c r="AQ13" s="10"/>
      <c r="AR13" s="10"/>
      <c r="AS13" s="10"/>
      <c r="AT13" s="10"/>
      <c r="AU13" s="10"/>
      <c r="AV13" s="10"/>
      <c r="AW13" s="7"/>
      <c r="AX13" s="10"/>
      <c r="AY13" s="10"/>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row>
    <row r="14" spans="1:89" x14ac:dyDescent="0.2">
      <c r="A14" s="464" t="s">
        <v>36</v>
      </c>
      <c r="B14" s="464"/>
      <c r="C14" s="464"/>
      <c r="D14" s="464"/>
      <c r="E14" s="464"/>
      <c r="F14" s="227"/>
      <c r="G14" s="227"/>
      <c r="H14" s="227"/>
      <c r="I14" s="227"/>
      <c r="J14" s="227"/>
      <c r="K14" s="227"/>
      <c r="L14" s="227"/>
      <c r="M14" s="227"/>
      <c r="N14" s="227"/>
      <c r="O14" s="227"/>
      <c r="P14" s="227"/>
      <c r="Q14" s="227"/>
      <c r="R14" s="227"/>
      <c r="S14" s="227"/>
      <c r="T14" s="227"/>
      <c r="U14" s="227"/>
      <c r="V14" s="227"/>
      <c r="W14" s="227"/>
      <c r="X14" s="8"/>
      <c r="Y14" s="8"/>
      <c r="Z14" s="8"/>
      <c r="AA14" s="8"/>
      <c r="AB14" s="8"/>
      <c r="AC14" s="11"/>
      <c r="AD14" s="10"/>
      <c r="AE14" s="10"/>
      <c r="AF14" s="10"/>
      <c r="AG14" s="10"/>
      <c r="AH14" s="10"/>
      <c r="AI14" s="10"/>
      <c r="AJ14" s="10"/>
      <c r="AK14" s="10"/>
      <c r="AL14" s="10"/>
      <c r="AM14" s="10"/>
      <c r="AN14" s="10"/>
      <c r="AO14" s="10"/>
      <c r="AP14" s="10"/>
      <c r="AQ14" s="10"/>
      <c r="AR14" s="10"/>
      <c r="AS14" s="10"/>
      <c r="AT14" s="10"/>
      <c r="AU14" s="10"/>
      <c r="AV14" s="10"/>
      <c r="AW14" s="7"/>
      <c r="AX14" s="10"/>
      <c r="AY14" s="10"/>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row>
    <row r="15" spans="1:89" x14ac:dyDescent="0.2">
      <c r="A15" s="464" t="s">
        <v>37</v>
      </c>
      <c r="B15" s="464"/>
      <c r="C15" s="464"/>
      <c r="D15" s="464"/>
      <c r="E15" s="464"/>
      <c r="F15" s="201"/>
      <c r="G15" s="201"/>
      <c r="H15" s="201"/>
      <c r="I15" s="201"/>
      <c r="J15" s="201"/>
      <c r="K15" s="201"/>
      <c r="L15" s="201"/>
      <c r="M15" s="201"/>
      <c r="N15" s="201"/>
      <c r="O15" s="201"/>
      <c r="P15" s="201"/>
      <c r="Q15" s="201"/>
      <c r="R15" s="201"/>
      <c r="S15" s="201"/>
      <c r="T15" s="201"/>
      <c r="U15" s="201"/>
      <c r="V15" s="201"/>
      <c r="W15" s="201"/>
      <c r="X15" s="8"/>
      <c r="Y15" s="8"/>
      <c r="Z15" s="8"/>
      <c r="AA15" s="8"/>
      <c r="AB15" s="8"/>
      <c r="AC15" s="11"/>
      <c r="AD15" s="10"/>
      <c r="AE15" s="10"/>
      <c r="AF15" s="10"/>
      <c r="AG15" s="10"/>
      <c r="AH15" s="10"/>
      <c r="AI15" s="10"/>
      <c r="AJ15" s="10"/>
      <c r="AK15" s="10"/>
      <c r="AL15" s="10"/>
      <c r="AM15" s="10"/>
      <c r="AN15" s="10"/>
      <c r="AO15" s="10"/>
      <c r="AP15" s="10"/>
      <c r="AQ15" s="10"/>
      <c r="AR15" s="10"/>
      <c r="AS15" s="10"/>
      <c r="AT15" s="10"/>
      <c r="AU15" s="10"/>
      <c r="AV15" s="10"/>
      <c r="AW15" s="7"/>
      <c r="AX15" s="10"/>
      <c r="AY15" s="10"/>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1:89" x14ac:dyDescent="0.2">
      <c r="A16" s="464" t="s">
        <v>38</v>
      </c>
      <c r="B16" s="464"/>
      <c r="C16" s="464"/>
      <c r="D16" s="464"/>
      <c r="E16" s="464"/>
      <c r="F16" s="201"/>
      <c r="G16" s="201"/>
      <c r="H16" s="201"/>
      <c r="I16" s="201"/>
      <c r="J16" s="201"/>
      <c r="K16" s="201"/>
      <c r="L16" s="201"/>
      <c r="M16" s="201"/>
      <c r="N16" s="201"/>
      <c r="O16" s="201"/>
      <c r="P16" s="201"/>
      <c r="Q16" s="201"/>
      <c r="R16" s="201"/>
      <c r="S16" s="201"/>
      <c r="T16" s="201"/>
      <c r="U16" s="201"/>
      <c r="V16" s="201"/>
      <c r="W16" s="201"/>
      <c r="X16" s="8"/>
      <c r="Y16" s="8"/>
      <c r="Z16" s="8"/>
      <c r="AA16" s="8"/>
      <c r="AB16" s="8"/>
      <c r="AC16" s="11"/>
      <c r="AD16" s="10"/>
      <c r="AE16" s="10"/>
      <c r="AF16" s="10"/>
      <c r="AG16" s="10"/>
      <c r="AH16" s="10"/>
      <c r="AI16" s="10"/>
      <c r="AJ16" s="10"/>
      <c r="AK16" s="10"/>
      <c r="AL16" s="10"/>
      <c r="AM16" s="10"/>
      <c r="AN16" s="10"/>
      <c r="AO16" s="10"/>
      <c r="AP16" s="10"/>
      <c r="AQ16" s="10"/>
      <c r="AR16" s="10"/>
      <c r="AS16" s="10"/>
      <c r="AT16" s="10"/>
      <c r="AU16" s="10"/>
      <c r="AV16" s="10"/>
      <c r="AW16" s="7"/>
      <c r="AX16" s="10"/>
      <c r="AY16" s="10"/>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1:89" x14ac:dyDescent="0.2">
      <c r="A17" s="464" t="s">
        <v>39</v>
      </c>
      <c r="B17" s="464"/>
      <c r="C17" s="464"/>
      <c r="D17" s="464"/>
      <c r="E17" s="464"/>
      <c r="F17" s="201"/>
      <c r="G17" s="201"/>
      <c r="H17" s="201"/>
      <c r="I17" s="201"/>
      <c r="J17" s="201"/>
      <c r="K17" s="201"/>
      <c r="L17" s="201"/>
      <c r="M17" s="201"/>
      <c r="N17" s="201"/>
      <c r="O17" s="201"/>
      <c r="P17" s="201"/>
      <c r="Q17" s="201"/>
      <c r="R17" s="201"/>
      <c r="S17" s="201"/>
      <c r="T17" s="201"/>
      <c r="U17" s="201"/>
      <c r="V17" s="201"/>
      <c r="W17" s="201"/>
      <c r="X17" s="8"/>
      <c r="Y17" s="8"/>
      <c r="Z17" s="8"/>
      <c r="AA17" s="8"/>
      <c r="AB17" s="8"/>
      <c r="AC17" s="11"/>
      <c r="AD17" s="10"/>
      <c r="AE17" s="10"/>
      <c r="AF17" s="10"/>
      <c r="AG17" s="10"/>
      <c r="AH17" s="10"/>
      <c r="AI17" s="10"/>
      <c r="AJ17" s="10"/>
      <c r="AK17" s="10"/>
      <c r="AL17" s="10"/>
      <c r="AM17" s="10"/>
      <c r="AN17" s="10"/>
      <c r="AO17" s="10"/>
      <c r="AP17" s="10"/>
      <c r="AQ17" s="10"/>
      <c r="AR17" s="10"/>
      <c r="AS17" s="10"/>
      <c r="AT17" s="10"/>
      <c r="AU17" s="10"/>
      <c r="AV17" s="10"/>
      <c r="AW17" s="7"/>
      <c r="AX17" s="10"/>
      <c r="AY17" s="10"/>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row>
    <row r="18" spans="1:89" x14ac:dyDescent="0.2">
      <c r="A18" s="464" t="s">
        <v>40</v>
      </c>
      <c r="B18" s="464"/>
      <c r="C18" s="464"/>
      <c r="D18" s="464"/>
      <c r="E18" s="464"/>
      <c r="F18" s="493"/>
      <c r="G18" s="494"/>
      <c r="H18" s="494"/>
      <c r="I18" s="494"/>
      <c r="J18" s="494"/>
      <c r="K18" s="494"/>
      <c r="L18" s="494"/>
      <c r="M18" s="494"/>
      <c r="N18" s="494"/>
      <c r="O18" s="494"/>
      <c r="P18" s="494"/>
      <c r="Q18" s="494"/>
      <c r="R18" s="494"/>
      <c r="S18" s="494"/>
      <c r="T18" s="494"/>
      <c r="U18" s="494"/>
      <c r="V18" s="494"/>
      <c r="W18" s="495"/>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row>
    <row r="19" spans="1:89" x14ac:dyDescent="0.2">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row>
    <row r="20" spans="1:89" x14ac:dyDescent="0.2">
      <c r="A20" s="464" t="s">
        <v>41</v>
      </c>
      <c r="B20" s="464"/>
      <c r="C20" s="464"/>
      <c r="D20" s="464"/>
      <c r="E20" s="464"/>
      <c r="F20" s="201"/>
      <c r="G20" s="201"/>
      <c r="H20" s="201"/>
      <c r="I20" s="201"/>
      <c r="J20" s="201"/>
      <c r="K20" s="201"/>
      <c r="L20" s="201"/>
      <c r="M20" s="201"/>
      <c r="N20" s="201"/>
      <c r="O20" s="201"/>
      <c r="P20" s="201"/>
      <c r="Q20" s="201"/>
      <c r="R20" s="201"/>
      <c r="S20" s="201"/>
      <c r="T20" s="201"/>
      <c r="U20" s="201"/>
      <c r="V20" s="201"/>
      <c r="W20" s="201"/>
      <c r="X20" s="8"/>
      <c r="Y20" s="8"/>
      <c r="Z20" s="8"/>
      <c r="AA20" s="8"/>
      <c r="AB20" s="8"/>
      <c r="AC20" s="11"/>
      <c r="AD20" s="10"/>
      <c r="AE20" s="10"/>
      <c r="AF20" s="10"/>
      <c r="AG20" s="10"/>
      <c r="AH20" s="10"/>
      <c r="AI20" s="10"/>
      <c r="AJ20" s="10"/>
      <c r="AK20" s="10"/>
      <c r="AL20" s="10"/>
      <c r="AM20" s="10"/>
      <c r="AN20" s="10"/>
      <c r="AO20" s="10"/>
      <c r="AP20" s="10"/>
      <c r="AQ20" s="7"/>
      <c r="AR20" s="7"/>
      <c r="AS20" s="7"/>
      <c r="AT20" s="7"/>
      <c r="AU20" s="7"/>
      <c r="AV20" s="7"/>
      <c r="AW20" s="7"/>
      <c r="AX20" s="10"/>
      <c r="AY20" s="10"/>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row>
    <row r="21" spans="1:89" x14ac:dyDescent="0.2">
      <c r="A21" s="464" t="s">
        <v>42</v>
      </c>
      <c r="B21" s="464"/>
      <c r="C21" s="464"/>
      <c r="D21" s="464"/>
      <c r="E21" s="464"/>
      <c r="F21" s="201"/>
      <c r="G21" s="201"/>
      <c r="H21" s="201"/>
      <c r="I21" s="201"/>
      <c r="J21" s="201"/>
      <c r="K21" s="201"/>
      <c r="L21" s="201"/>
      <c r="M21" s="201"/>
      <c r="N21" s="201"/>
      <c r="O21" s="201"/>
      <c r="P21" s="201"/>
      <c r="Q21" s="201"/>
      <c r="R21" s="201"/>
      <c r="S21" s="201"/>
      <c r="T21" s="201"/>
      <c r="U21" s="201"/>
      <c r="V21" s="201"/>
      <c r="W21" s="201"/>
      <c r="X21" s="8"/>
      <c r="Y21" s="8"/>
      <c r="Z21" s="8"/>
      <c r="AA21" s="8"/>
      <c r="AB21" s="8"/>
      <c r="AC21" s="11"/>
      <c r="AD21" s="10"/>
      <c r="AE21" s="10"/>
      <c r="AF21" s="10"/>
      <c r="AG21" s="10"/>
      <c r="AH21" s="10"/>
      <c r="AI21" s="10"/>
      <c r="AJ21" s="10"/>
      <c r="AK21" s="10"/>
      <c r="AL21" s="10"/>
      <c r="AM21" s="10"/>
      <c r="AN21" s="10"/>
      <c r="AO21" s="10"/>
      <c r="AP21" s="10"/>
      <c r="AQ21" s="7"/>
      <c r="AR21" s="7"/>
      <c r="AS21" s="7"/>
      <c r="AT21" s="7"/>
      <c r="AU21" s="7"/>
      <c r="AV21" s="7"/>
      <c r="AW21" s="7"/>
      <c r="AX21" s="10"/>
      <c r="AY21" s="10"/>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row>
    <row r="22" spans="1:89" ht="13.5" thickBo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row>
    <row r="23" spans="1:89" x14ac:dyDescent="0.2">
      <c r="A23" s="510" t="s">
        <v>43</v>
      </c>
      <c r="B23" s="445"/>
      <c r="C23" s="469" t="s">
        <v>379</v>
      </c>
      <c r="D23" s="462"/>
      <c r="E23" s="462"/>
      <c r="F23" s="462"/>
      <c r="G23" s="469" t="s">
        <v>380</v>
      </c>
      <c r="H23" s="462"/>
      <c r="I23" s="462"/>
      <c r="J23" s="462"/>
      <c r="K23" s="470" t="s">
        <v>381</v>
      </c>
      <c r="L23" s="462"/>
      <c r="M23" s="462"/>
      <c r="N23" s="462"/>
      <c r="O23" s="462"/>
      <c r="P23" s="469" t="s">
        <v>382</v>
      </c>
      <c r="Q23" s="452"/>
      <c r="R23" s="452"/>
      <c r="S23" s="452"/>
      <c r="T23" s="452"/>
      <c r="U23" s="452"/>
      <c r="V23" s="452"/>
      <c r="W23" s="443" t="s">
        <v>416</v>
      </c>
      <c r="X23" s="444"/>
      <c r="Y23" s="444"/>
      <c r="Z23" s="444"/>
      <c r="AA23" s="444"/>
      <c r="AB23" s="444"/>
      <c r="AC23" s="444"/>
      <c r="AD23" s="444"/>
      <c r="AE23" s="445"/>
      <c r="AF23" s="509" t="s">
        <v>48</v>
      </c>
      <c r="AG23" s="444"/>
      <c r="AH23" s="444"/>
      <c r="AI23" s="444"/>
      <c r="AJ23" s="444"/>
      <c r="AK23" s="444"/>
      <c r="AL23" s="444"/>
      <c r="AM23" s="444"/>
      <c r="AN23" s="445"/>
      <c r="AO23" s="509" t="s">
        <v>49</v>
      </c>
      <c r="AP23" s="445"/>
      <c r="AQ23" s="509" t="s">
        <v>50</v>
      </c>
      <c r="AR23" s="444"/>
      <c r="AS23" s="444"/>
      <c r="AT23" s="444"/>
      <c r="AU23" s="444"/>
      <c r="AV23" s="444"/>
      <c r="AW23" s="445"/>
      <c r="AX23" s="571" t="s">
        <v>217</v>
      </c>
      <c r="AY23" s="572"/>
      <c r="AZ23" s="583" t="s">
        <v>22</v>
      </c>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5"/>
      <c r="CB23" s="7"/>
      <c r="CC23" s="57"/>
      <c r="CD23" s="57"/>
      <c r="CE23" s="57"/>
      <c r="CF23" s="57"/>
      <c r="CG23" s="57"/>
      <c r="CH23" s="57"/>
      <c r="CI23" s="57"/>
      <c r="CJ23" s="7"/>
      <c r="CK23" s="7"/>
    </row>
    <row r="24" spans="1:89" ht="13.5" customHeight="1" x14ac:dyDescent="0.2">
      <c r="A24" s="511"/>
      <c r="B24" s="448"/>
      <c r="C24" s="453"/>
      <c r="D24" s="464"/>
      <c r="E24" s="464"/>
      <c r="F24" s="464"/>
      <c r="G24" s="453"/>
      <c r="H24" s="464"/>
      <c r="I24" s="464"/>
      <c r="J24" s="464"/>
      <c r="K24" s="471"/>
      <c r="L24" s="464"/>
      <c r="M24" s="464"/>
      <c r="N24" s="464"/>
      <c r="O24" s="464"/>
      <c r="P24" s="453"/>
      <c r="Q24" s="453"/>
      <c r="R24" s="453"/>
      <c r="S24" s="453"/>
      <c r="T24" s="453"/>
      <c r="U24" s="453"/>
      <c r="V24" s="453"/>
      <c r="W24" s="446"/>
      <c r="X24" s="447"/>
      <c r="Y24" s="447"/>
      <c r="Z24" s="447"/>
      <c r="AA24" s="447"/>
      <c r="AB24" s="447"/>
      <c r="AC24" s="447"/>
      <c r="AD24" s="447"/>
      <c r="AE24" s="448"/>
      <c r="AF24" s="446"/>
      <c r="AG24" s="447"/>
      <c r="AH24" s="447"/>
      <c r="AI24" s="447"/>
      <c r="AJ24" s="447"/>
      <c r="AK24" s="447"/>
      <c r="AL24" s="447"/>
      <c r="AM24" s="447"/>
      <c r="AN24" s="448"/>
      <c r="AO24" s="446"/>
      <c r="AP24" s="448"/>
      <c r="AQ24" s="577"/>
      <c r="AR24" s="578"/>
      <c r="AS24" s="578"/>
      <c r="AT24" s="578"/>
      <c r="AU24" s="578"/>
      <c r="AV24" s="578"/>
      <c r="AW24" s="579"/>
      <c r="AX24" s="573"/>
      <c r="AY24" s="574"/>
      <c r="AZ24" s="323" t="s">
        <v>297</v>
      </c>
      <c r="BA24" s="324"/>
      <c r="BB24" s="323" t="s">
        <v>297</v>
      </c>
      <c r="BC24" s="324"/>
      <c r="BD24" s="323" t="s">
        <v>300</v>
      </c>
      <c r="BE24" s="325"/>
      <c r="BF24" s="325"/>
      <c r="BG24" s="324"/>
      <c r="BH24" s="323" t="s">
        <v>300</v>
      </c>
      <c r="BI24" s="325"/>
      <c r="BJ24" s="325"/>
      <c r="BK24" s="324"/>
      <c r="BL24" s="323" t="s">
        <v>301</v>
      </c>
      <c r="BM24" s="325"/>
      <c r="BN24" s="325"/>
      <c r="BO24" s="324"/>
      <c r="BP24" s="323" t="s">
        <v>301</v>
      </c>
      <c r="BQ24" s="325"/>
      <c r="BR24" s="325"/>
      <c r="BS24" s="324"/>
      <c r="BT24" s="437" t="s">
        <v>429</v>
      </c>
      <c r="BU24" s="438"/>
      <c r="BV24" s="438"/>
      <c r="BW24" s="439"/>
      <c r="BX24" s="474" t="s">
        <v>430</v>
      </c>
      <c r="BY24" s="438"/>
      <c r="BZ24" s="438"/>
      <c r="CA24" s="475"/>
      <c r="CB24" s="57"/>
      <c r="CC24" s="58"/>
      <c r="CD24" s="58"/>
      <c r="CE24" s="58"/>
      <c r="CF24" s="58"/>
      <c r="CG24" s="58"/>
      <c r="CH24" s="58"/>
      <c r="CI24" s="58"/>
      <c r="CJ24" s="7"/>
      <c r="CK24" s="7"/>
    </row>
    <row r="25" spans="1:89" x14ac:dyDescent="0.2">
      <c r="A25" s="511"/>
      <c r="B25" s="448"/>
      <c r="C25" s="454"/>
      <c r="D25" s="466"/>
      <c r="E25" s="466"/>
      <c r="F25" s="466"/>
      <c r="G25" s="454"/>
      <c r="H25" s="466"/>
      <c r="I25" s="466"/>
      <c r="J25" s="466"/>
      <c r="K25" s="472"/>
      <c r="L25" s="466"/>
      <c r="M25" s="466"/>
      <c r="N25" s="466"/>
      <c r="O25" s="466"/>
      <c r="P25" s="454"/>
      <c r="Q25" s="454"/>
      <c r="R25" s="454"/>
      <c r="S25" s="454"/>
      <c r="T25" s="454"/>
      <c r="U25" s="454"/>
      <c r="V25" s="454"/>
      <c r="W25" s="446"/>
      <c r="X25" s="447"/>
      <c r="Y25" s="447"/>
      <c r="Z25" s="447"/>
      <c r="AA25" s="447"/>
      <c r="AB25" s="447"/>
      <c r="AC25" s="447"/>
      <c r="AD25" s="447"/>
      <c r="AE25" s="448"/>
      <c r="AF25" s="446"/>
      <c r="AG25" s="447"/>
      <c r="AH25" s="447"/>
      <c r="AI25" s="447"/>
      <c r="AJ25" s="447"/>
      <c r="AK25" s="447"/>
      <c r="AL25" s="447"/>
      <c r="AM25" s="447"/>
      <c r="AN25" s="448"/>
      <c r="AO25" s="446"/>
      <c r="AP25" s="448"/>
      <c r="AQ25" s="580" t="s">
        <v>51</v>
      </c>
      <c r="AR25" s="581"/>
      <c r="AS25" s="582"/>
      <c r="AT25" s="580" t="s">
        <v>52</v>
      </c>
      <c r="AU25" s="582"/>
      <c r="AV25" s="580" t="s">
        <v>53</v>
      </c>
      <c r="AW25" s="582"/>
      <c r="AX25" s="573"/>
      <c r="AY25" s="574"/>
      <c r="AZ25" s="323" t="s">
        <v>298</v>
      </c>
      <c r="BA25" s="324"/>
      <c r="BB25" s="323" t="s">
        <v>299</v>
      </c>
      <c r="BC25" s="324"/>
      <c r="BD25" s="323" t="s">
        <v>298</v>
      </c>
      <c r="BE25" s="325"/>
      <c r="BF25" s="325"/>
      <c r="BG25" s="324"/>
      <c r="BH25" s="323" t="s">
        <v>299</v>
      </c>
      <c r="BI25" s="325"/>
      <c r="BJ25" s="325"/>
      <c r="BK25" s="324"/>
      <c r="BL25" s="323" t="s">
        <v>298</v>
      </c>
      <c r="BM25" s="325"/>
      <c r="BN25" s="325"/>
      <c r="BO25" s="324"/>
      <c r="BP25" s="323" t="s">
        <v>299</v>
      </c>
      <c r="BQ25" s="325"/>
      <c r="BR25" s="325"/>
      <c r="BS25" s="324"/>
      <c r="BT25" s="440"/>
      <c r="BU25" s="441"/>
      <c r="BV25" s="441"/>
      <c r="BW25" s="442"/>
      <c r="BX25" s="441"/>
      <c r="BY25" s="441"/>
      <c r="BZ25" s="441"/>
      <c r="CA25" s="476"/>
      <c r="CB25" s="58"/>
      <c r="CC25" s="57"/>
      <c r="CD25" s="57"/>
      <c r="CE25" s="57"/>
      <c r="CF25" s="57"/>
      <c r="CG25" s="57"/>
      <c r="CH25" s="57"/>
      <c r="CI25" s="57"/>
      <c r="CJ25" s="7"/>
      <c r="CK25" s="7"/>
    </row>
    <row r="26" spans="1:89" ht="13.5" thickBot="1" x14ac:dyDescent="0.25">
      <c r="A26" s="512"/>
      <c r="B26" s="451"/>
      <c r="C26" s="468"/>
      <c r="D26" s="468"/>
      <c r="E26" s="468"/>
      <c r="F26" s="468"/>
      <c r="G26" s="468"/>
      <c r="H26" s="468"/>
      <c r="I26" s="468"/>
      <c r="J26" s="468"/>
      <c r="K26" s="468"/>
      <c r="L26" s="468"/>
      <c r="M26" s="468"/>
      <c r="N26" s="468"/>
      <c r="O26" s="468"/>
      <c r="P26" s="435"/>
      <c r="Q26" s="435"/>
      <c r="R26" s="435"/>
      <c r="S26" s="435"/>
      <c r="T26" s="435"/>
      <c r="U26" s="435"/>
      <c r="V26" s="435"/>
      <c r="W26" s="449"/>
      <c r="X26" s="450"/>
      <c r="Y26" s="450"/>
      <c r="Z26" s="450"/>
      <c r="AA26" s="450"/>
      <c r="AB26" s="450"/>
      <c r="AC26" s="450"/>
      <c r="AD26" s="450"/>
      <c r="AE26" s="451"/>
      <c r="AF26" s="449"/>
      <c r="AG26" s="450"/>
      <c r="AH26" s="450"/>
      <c r="AI26" s="450"/>
      <c r="AJ26" s="450"/>
      <c r="AK26" s="450"/>
      <c r="AL26" s="450"/>
      <c r="AM26" s="450"/>
      <c r="AN26" s="451"/>
      <c r="AO26" s="449"/>
      <c r="AP26" s="451"/>
      <c r="AQ26" s="449"/>
      <c r="AR26" s="450"/>
      <c r="AS26" s="451"/>
      <c r="AT26" s="449"/>
      <c r="AU26" s="451"/>
      <c r="AV26" s="449"/>
      <c r="AW26" s="451"/>
      <c r="AX26" s="575"/>
      <c r="AY26" s="576"/>
      <c r="AZ26" s="434" t="s">
        <v>18</v>
      </c>
      <c r="BA26" s="435"/>
      <c r="BB26" s="434" t="s">
        <v>18</v>
      </c>
      <c r="BC26" s="435"/>
      <c r="BD26" s="434" t="s">
        <v>20</v>
      </c>
      <c r="BE26" s="435"/>
      <c r="BF26" s="13" t="s">
        <v>18</v>
      </c>
      <c r="BG26" s="14"/>
      <c r="BH26" s="436" t="s">
        <v>20</v>
      </c>
      <c r="BI26" s="435"/>
      <c r="BJ26" s="13" t="s">
        <v>18</v>
      </c>
      <c r="BK26" s="14"/>
      <c r="BL26" s="434" t="s">
        <v>20</v>
      </c>
      <c r="BM26" s="435"/>
      <c r="BN26" s="13" t="s">
        <v>18</v>
      </c>
      <c r="BO26" s="14"/>
      <c r="BP26" s="434" t="s">
        <v>20</v>
      </c>
      <c r="BQ26" s="435"/>
      <c r="BR26" s="13" t="s">
        <v>18</v>
      </c>
      <c r="BS26" s="14"/>
      <c r="BT26" s="434" t="s">
        <v>20</v>
      </c>
      <c r="BU26" s="435"/>
      <c r="BV26" s="434" t="s">
        <v>18</v>
      </c>
      <c r="BW26" s="435"/>
      <c r="BX26" s="436" t="s">
        <v>20</v>
      </c>
      <c r="BY26" s="435"/>
      <c r="BZ26" s="434" t="s">
        <v>18</v>
      </c>
      <c r="CA26" s="473"/>
      <c r="CB26" s="57"/>
      <c r="CC26" s="59"/>
      <c r="CD26" s="59"/>
      <c r="CE26" s="59"/>
      <c r="CF26" s="59"/>
      <c r="CG26" s="59"/>
      <c r="CH26" s="59"/>
      <c r="CI26" s="59"/>
      <c r="CJ26" s="7"/>
      <c r="CK26" s="7"/>
    </row>
    <row r="27" spans="1:89" ht="13.5" thickTop="1" x14ac:dyDescent="0.2">
      <c r="A27" s="501">
        <v>1</v>
      </c>
      <c r="B27" s="502"/>
      <c r="C27" s="503"/>
      <c r="D27" s="504"/>
      <c r="E27" s="504"/>
      <c r="F27" s="505"/>
      <c r="G27" s="506"/>
      <c r="H27" s="504"/>
      <c r="I27" s="504"/>
      <c r="J27" s="505"/>
      <c r="K27" s="506"/>
      <c r="L27" s="504"/>
      <c r="M27" s="504"/>
      <c r="N27" s="504"/>
      <c r="O27" s="527"/>
      <c r="P27" s="496"/>
      <c r="Q27" s="497"/>
      <c r="R27" s="497"/>
      <c r="S27" s="497"/>
      <c r="T27" s="497"/>
      <c r="U27" s="497"/>
      <c r="V27" s="497"/>
      <c r="W27" s="498"/>
      <c r="X27" s="499"/>
      <c r="Y27" s="499"/>
      <c r="Z27" s="499"/>
      <c r="AA27" s="499"/>
      <c r="AB27" s="499"/>
      <c r="AC27" s="499"/>
      <c r="AD27" s="499"/>
      <c r="AE27" s="500"/>
      <c r="AF27" s="496"/>
      <c r="AG27" s="497"/>
      <c r="AH27" s="497"/>
      <c r="AI27" s="497"/>
      <c r="AJ27" s="497"/>
      <c r="AK27" s="497"/>
      <c r="AL27" s="497"/>
      <c r="AM27" s="497"/>
      <c r="AN27" s="519"/>
      <c r="AO27" s="520"/>
      <c r="AP27" s="513"/>
      <c r="AQ27" s="507"/>
      <c r="AR27" s="508"/>
      <c r="AS27" s="508"/>
      <c r="AT27" s="508"/>
      <c r="AU27" s="508"/>
      <c r="AV27" s="508"/>
      <c r="AW27" s="513"/>
      <c r="AX27" s="520"/>
      <c r="AY27" s="513"/>
      <c r="AZ27" s="520"/>
      <c r="BA27" s="513"/>
      <c r="BB27" s="520"/>
      <c r="BC27" s="513"/>
      <c r="BD27" s="520"/>
      <c r="BE27" s="508"/>
      <c r="BF27" s="508"/>
      <c r="BG27" s="513"/>
      <c r="BH27" s="507"/>
      <c r="BI27" s="508"/>
      <c r="BJ27" s="529"/>
      <c r="BK27" s="567"/>
      <c r="BL27" s="528"/>
      <c r="BM27" s="507"/>
      <c r="BN27" s="529"/>
      <c r="BO27" s="530"/>
      <c r="BP27" s="528"/>
      <c r="BQ27" s="507"/>
      <c r="BR27" s="569"/>
      <c r="BS27" s="570"/>
      <c r="BT27" s="531"/>
      <c r="BU27" s="532"/>
      <c r="BV27" s="508"/>
      <c r="BW27" s="513"/>
      <c r="BX27" s="531"/>
      <c r="BY27" s="532"/>
      <c r="BZ27" s="508"/>
      <c r="CA27" s="533"/>
      <c r="CB27" s="59"/>
      <c r="CC27" s="59"/>
      <c r="CD27" s="59"/>
      <c r="CE27" s="59"/>
      <c r="CF27" s="59"/>
      <c r="CG27" s="59"/>
      <c r="CH27" s="59"/>
      <c r="CI27" s="59"/>
      <c r="CJ27" s="7"/>
      <c r="CK27" s="7"/>
    </row>
    <row r="28" spans="1:89" x14ac:dyDescent="0.2">
      <c r="A28" s="349">
        <v>2</v>
      </c>
      <c r="B28" s="350"/>
      <c r="C28" s="491"/>
      <c r="D28" s="492"/>
      <c r="E28" s="492"/>
      <c r="F28" s="492"/>
      <c r="G28" s="492"/>
      <c r="H28" s="492"/>
      <c r="I28" s="492"/>
      <c r="J28" s="492"/>
      <c r="K28" s="492"/>
      <c r="L28" s="492"/>
      <c r="M28" s="492"/>
      <c r="N28" s="492"/>
      <c r="O28" s="516"/>
      <c r="P28" s="517"/>
      <c r="Q28" s="518"/>
      <c r="R28" s="518"/>
      <c r="S28" s="518"/>
      <c r="T28" s="518"/>
      <c r="U28" s="518"/>
      <c r="V28" s="518"/>
      <c r="W28" s="521"/>
      <c r="X28" s="522"/>
      <c r="Y28" s="522"/>
      <c r="Z28" s="522"/>
      <c r="AA28" s="522"/>
      <c r="AB28" s="522"/>
      <c r="AC28" s="522"/>
      <c r="AD28" s="522"/>
      <c r="AE28" s="523"/>
      <c r="AF28" s="517"/>
      <c r="AG28" s="518"/>
      <c r="AH28" s="518"/>
      <c r="AI28" s="518"/>
      <c r="AJ28" s="518"/>
      <c r="AK28" s="518"/>
      <c r="AL28" s="518"/>
      <c r="AM28" s="518"/>
      <c r="AN28" s="524"/>
      <c r="AO28" s="525"/>
      <c r="AP28" s="526"/>
      <c r="AQ28" s="514"/>
      <c r="AR28" s="515"/>
      <c r="AS28" s="515"/>
      <c r="AT28" s="515"/>
      <c r="AU28" s="515"/>
      <c r="AV28" s="515"/>
      <c r="AW28" s="526"/>
      <c r="AX28" s="525"/>
      <c r="AY28" s="526"/>
      <c r="AZ28" s="525"/>
      <c r="BA28" s="526"/>
      <c r="BB28" s="525"/>
      <c r="BC28" s="526"/>
      <c r="BD28" s="525"/>
      <c r="BE28" s="515"/>
      <c r="BF28" s="515"/>
      <c r="BG28" s="526"/>
      <c r="BH28" s="514"/>
      <c r="BI28" s="515"/>
      <c r="BJ28" s="536"/>
      <c r="BK28" s="543"/>
      <c r="BL28" s="535"/>
      <c r="BM28" s="514"/>
      <c r="BN28" s="536"/>
      <c r="BO28" s="537"/>
      <c r="BP28" s="535"/>
      <c r="BQ28" s="514"/>
      <c r="BR28" s="539"/>
      <c r="BS28" s="540"/>
      <c r="BT28" s="531"/>
      <c r="BU28" s="532"/>
      <c r="BV28" s="515"/>
      <c r="BW28" s="526"/>
      <c r="BX28" s="531"/>
      <c r="BY28" s="532"/>
      <c r="BZ28" s="515"/>
      <c r="CA28" s="534"/>
      <c r="CB28" s="59"/>
      <c r="CC28" s="59"/>
      <c r="CD28" s="59"/>
      <c r="CE28" s="59"/>
      <c r="CF28" s="59"/>
      <c r="CG28" s="59"/>
      <c r="CH28" s="59"/>
      <c r="CI28" s="59"/>
      <c r="CJ28" s="7"/>
      <c r="CK28" s="7"/>
    </row>
    <row r="29" spans="1:89" x14ac:dyDescent="0.2">
      <c r="A29" s="349">
        <v>3</v>
      </c>
      <c r="B29" s="350"/>
      <c r="C29" s="491"/>
      <c r="D29" s="492"/>
      <c r="E29" s="492"/>
      <c r="F29" s="492"/>
      <c r="G29" s="492"/>
      <c r="H29" s="492"/>
      <c r="I29" s="492"/>
      <c r="J29" s="492"/>
      <c r="K29" s="492"/>
      <c r="L29" s="492"/>
      <c r="M29" s="492"/>
      <c r="N29" s="492"/>
      <c r="O29" s="516"/>
      <c r="P29" s="517"/>
      <c r="Q29" s="518"/>
      <c r="R29" s="518"/>
      <c r="S29" s="518"/>
      <c r="T29" s="518"/>
      <c r="U29" s="518"/>
      <c r="V29" s="518"/>
      <c r="W29" s="521"/>
      <c r="X29" s="522"/>
      <c r="Y29" s="522"/>
      <c r="Z29" s="522"/>
      <c r="AA29" s="522"/>
      <c r="AB29" s="522"/>
      <c r="AC29" s="522"/>
      <c r="AD29" s="522"/>
      <c r="AE29" s="523"/>
      <c r="AF29" s="517"/>
      <c r="AG29" s="518"/>
      <c r="AH29" s="518"/>
      <c r="AI29" s="518"/>
      <c r="AJ29" s="518"/>
      <c r="AK29" s="518"/>
      <c r="AL29" s="518"/>
      <c r="AM29" s="518"/>
      <c r="AN29" s="524"/>
      <c r="AO29" s="525"/>
      <c r="AP29" s="526"/>
      <c r="AQ29" s="514"/>
      <c r="AR29" s="515"/>
      <c r="AS29" s="515"/>
      <c r="AT29" s="515"/>
      <c r="AU29" s="515"/>
      <c r="AV29" s="515"/>
      <c r="AW29" s="526"/>
      <c r="AX29" s="525"/>
      <c r="AY29" s="526"/>
      <c r="AZ29" s="525"/>
      <c r="BA29" s="526"/>
      <c r="BB29" s="525"/>
      <c r="BC29" s="526"/>
      <c r="BD29" s="525"/>
      <c r="BE29" s="515"/>
      <c r="BF29" s="515"/>
      <c r="BG29" s="526"/>
      <c r="BH29" s="514"/>
      <c r="BI29" s="515"/>
      <c r="BJ29" s="536"/>
      <c r="BK29" s="543"/>
      <c r="BL29" s="535"/>
      <c r="BM29" s="514"/>
      <c r="BN29" s="536"/>
      <c r="BO29" s="537"/>
      <c r="BP29" s="535"/>
      <c r="BQ29" s="514"/>
      <c r="BR29" s="539"/>
      <c r="BS29" s="540"/>
      <c r="BT29" s="531"/>
      <c r="BU29" s="532"/>
      <c r="BV29" s="515"/>
      <c r="BW29" s="526"/>
      <c r="BX29" s="531"/>
      <c r="BY29" s="532"/>
      <c r="BZ29" s="515"/>
      <c r="CA29" s="534"/>
      <c r="CB29" s="59"/>
      <c r="CC29" s="59"/>
      <c r="CD29" s="59"/>
      <c r="CE29" s="59"/>
      <c r="CF29" s="59"/>
      <c r="CG29" s="59"/>
      <c r="CH29" s="59"/>
      <c r="CI29" s="59"/>
      <c r="CJ29" s="7"/>
      <c r="CK29" s="7"/>
    </row>
    <row r="30" spans="1:89" x14ac:dyDescent="0.2">
      <c r="A30" s="349">
        <v>4</v>
      </c>
      <c r="B30" s="350"/>
      <c r="C30" s="491"/>
      <c r="D30" s="492"/>
      <c r="E30" s="492"/>
      <c r="F30" s="492"/>
      <c r="G30" s="492"/>
      <c r="H30" s="492"/>
      <c r="I30" s="492"/>
      <c r="J30" s="492"/>
      <c r="K30" s="492"/>
      <c r="L30" s="492"/>
      <c r="M30" s="492"/>
      <c r="N30" s="492"/>
      <c r="O30" s="516"/>
      <c r="P30" s="517"/>
      <c r="Q30" s="518"/>
      <c r="R30" s="518"/>
      <c r="S30" s="518"/>
      <c r="T30" s="518"/>
      <c r="U30" s="518"/>
      <c r="V30" s="518"/>
      <c r="W30" s="521"/>
      <c r="X30" s="522"/>
      <c r="Y30" s="522"/>
      <c r="Z30" s="522"/>
      <c r="AA30" s="522"/>
      <c r="AB30" s="522"/>
      <c r="AC30" s="522"/>
      <c r="AD30" s="522"/>
      <c r="AE30" s="523"/>
      <c r="AF30" s="517"/>
      <c r="AG30" s="518"/>
      <c r="AH30" s="518"/>
      <c r="AI30" s="518"/>
      <c r="AJ30" s="518"/>
      <c r="AK30" s="518"/>
      <c r="AL30" s="518"/>
      <c r="AM30" s="518"/>
      <c r="AN30" s="524"/>
      <c r="AO30" s="525"/>
      <c r="AP30" s="526"/>
      <c r="AQ30" s="514"/>
      <c r="AR30" s="515"/>
      <c r="AS30" s="515"/>
      <c r="AT30" s="515"/>
      <c r="AU30" s="515"/>
      <c r="AV30" s="515"/>
      <c r="AW30" s="526"/>
      <c r="AX30" s="525"/>
      <c r="AY30" s="526"/>
      <c r="AZ30" s="525"/>
      <c r="BA30" s="526"/>
      <c r="BB30" s="525"/>
      <c r="BC30" s="526"/>
      <c r="BD30" s="525"/>
      <c r="BE30" s="515"/>
      <c r="BF30" s="515"/>
      <c r="BG30" s="526"/>
      <c r="BH30" s="514"/>
      <c r="BI30" s="515"/>
      <c r="BJ30" s="536"/>
      <c r="BK30" s="543"/>
      <c r="BL30" s="535"/>
      <c r="BM30" s="514"/>
      <c r="BN30" s="536"/>
      <c r="BO30" s="537"/>
      <c r="BP30" s="535"/>
      <c r="BQ30" s="514"/>
      <c r="BR30" s="539"/>
      <c r="BS30" s="540"/>
      <c r="BT30" s="531"/>
      <c r="BU30" s="532"/>
      <c r="BV30" s="515"/>
      <c r="BW30" s="526"/>
      <c r="BX30" s="531"/>
      <c r="BY30" s="532"/>
      <c r="BZ30" s="515"/>
      <c r="CA30" s="534"/>
      <c r="CB30" s="59"/>
      <c r="CC30" s="59"/>
      <c r="CD30" s="59"/>
      <c r="CE30" s="59"/>
      <c r="CF30" s="59"/>
      <c r="CG30" s="59"/>
      <c r="CH30" s="59"/>
      <c r="CI30" s="59"/>
      <c r="CJ30" s="7"/>
      <c r="CK30" s="7"/>
    </row>
    <row r="31" spans="1:89" x14ac:dyDescent="0.2">
      <c r="A31" s="349">
        <v>5</v>
      </c>
      <c r="B31" s="350"/>
      <c r="C31" s="491"/>
      <c r="D31" s="492"/>
      <c r="E31" s="492"/>
      <c r="F31" s="492"/>
      <c r="G31" s="492"/>
      <c r="H31" s="492"/>
      <c r="I31" s="492"/>
      <c r="J31" s="492"/>
      <c r="K31" s="492"/>
      <c r="L31" s="492"/>
      <c r="M31" s="492"/>
      <c r="N31" s="492"/>
      <c r="O31" s="516"/>
      <c r="P31" s="517"/>
      <c r="Q31" s="518"/>
      <c r="R31" s="518"/>
      <c r="S31" s="518"/>
      <c r="T31" s="518"/>
      <c r="U31" s="518"/>
      <c r="V31" s="518"/>
      <c r="W31" s="521"/>
      <c r="X31" s="522"/>
      <c r="Y31" s="522"/>
      <c r="Z31" s="522"/>
      <c r="AA31" s="522"/>
      <c r="AB31" s="522"/>
      <c r="AC31" s="522"/>
      <c r="AD31" s="522"/>
      <c r="AE31" s="523"/>
      <c r="AF31" s="517"/>
      <c r="AG31" s="518"/>
      <c r="AH31" s="518"/>
      <c r="AI31" s="518"/>
      <c r="AJ31" s="518"/>
      <c r="AK31" s="518"/>
      <c r="AL31" s="518"/>
      <c r="AM31" s="518"/>
      <c r="AN31" s="524"/>
      <c r="AO31" s="525"/>
      <c r="AP31" s="526"/>
      <c r="AQ31" s="514"/>
      <c r="AR31" s="515"/>
      <c r="AS31" s="515"/>
      <c r="AT31" s="515"/>
      <c r="AU31" s="515"/>
      <c r="AV31" s="515"/>
      <c r="AW31" s="526"/>
      <c r="AX31" s="525"/>
      <c r="AY31" s="526"/>
      <c r="AZ31" s="525"/>
      <c r="BA31" s="526"/>
      <c r="BB31" s="525"/>
      <c r="BC31" s="526"/>
      <c r="BD31" s="525"/>
      <c r="BE31" s="515"/>
      <c r="BF31" s="515"/>
      <c r="BG31" s="526"/>
      <c r="BH31" s="514"/>
      <c r="BI31" s="515"/>
      <c r="BJ31" s="536"/>
      <c r="BK31" s="543"/>
      <c r="BL31" s="535"/>
      <c r="BM31" s="514"/>
      <c r="BN31" s="536"/>
      <c r="BO31" s="537"/>
      <c r="BP31" s="535"/>
      <c r="BQ31" s="514"/>
      <c r="BR31" s="539"/>
      <c r="BS31" s="540"/>
      <c r="BT31" s="531"/>
      <c r="BU31" s="532"/>
      <c r="BV31" s="515"/>
      <c r="BW31" s="526"/>
      <c r="BX31" s="531"/>
      <c r="BY31" s="532"/>
      <c r="BZ31" s="515"/>
      <c r="CA31" s="534"/>
      <c r="CB31" s="59"/>
      <c r="CC31" s="59"/>
      <c r="CD31" s="59"/>
      <c r="CE31" s="59"/>
      <c r="CF31" s="59"/>
      <c r="CG31" s="59"/>
      <c r="CH31" s="59"/>
      <c r="CI31" s="59"/>
      <c r="CJ31" s="7"/>
      <c r="CK31" s="7"/>
    </row>
    <row r="32" spans="1:89" x14ac:dyDescent="0.2">
      <c r="A32" s="349">
        <v>6</v>
      </c>
      <c r="B32" s="350"/>
      <c r="C32" s="491"/>
      <c r="D32" s="492"/>
      <c r="E32" s="492"/>
      <c r="F32" s="492"/>
      <c r="G32" s="492"/>
      <c r="H32" s="492"/>
      <c r="I32" s="492"/>
      <c r="J32" s="492"/>
      <c r="K32" s="492"/>
      <c r="L32" s="492"/>
      <c r="M32" s="492"/>
      <c r="N32" s="492"/>
      <c r="O32" s="516"/>
      <c r="P32" s="517"/>
      <c r="Q32" s="518"/>
      <c r="R32" s="518"/>
      <c r="S32" s="518"/>
      <c r="T32" s="518"/>
      <c r="U32" s="518"/>
      <c r="V32" s="518"/>
      <c r="W32" s="521"/>
      <c r="X32" s="522"/>
      <c r="Y32" s="522"/>
      <c r="Z32" s="522"/>
      <c r="AA32" s="522"/>
      <c r="AB32" s="522"/>
      <c r="AC32" s="522"/>
      <c r="AD32" s="522"/>
      <c r="AE32" s="523"/>
      <c r="AF32" s="517"/>
      <c r="AG32" s="518"/>
      <c r="AH32" s="518"/>
      <c r="AI32" s="518"/>
      <c r="AJ32" s="518"/>
      <c r="AK32" s="518"/>
      <c r="AL32" s="518"/>
      <c r="AM32" s="518"/>
      <c r="AN32" s="524"/>
      <c r="AO32" s="525"/>
      <c r="AP32" s="526"/>
      <c r="AQ32" s="514"/>
      <c r="AR32" s="515"/>
      <c r="AS32" s="515"/>
      <c r="AT32" s="515"/>
      <c r="AU32" s="515"/>
      <c r="AV32" s="515"/>
      <c r="AW32" s="526"/>
      <c r="AX32" s="525"/>
      <c r="AY32" s="526"/>
      <c r="AZ32" s="525"/>
      <c r="BA32" s="526"/>
      <c r="BB32" s="525"/>
      <c r="BC32" s="526"/>
      <c r="BD32" s="525"/>
      <c r="BE32" s="515"/>
      <c r="BF32" s="515"/>
      <c r="BG32" s="526"/>
      <c r="BH32" s="514"/>
      <c r="BI32" s="515"/>
      <c r="BJ32" s="536"/>
      <c r="BK32" s="543"/>
      <c r="BL32" s="535"/>
      <c r="BM32" s="514"/>
      <c r="BN32" s="536"/>
      <c r="BO32" s="537"/>
      <c r="BP32" s="535"/>
      <c r="BQ32" s="514"/>
      <c r="BR32" s="539"/>
      <c r="BS32" s="540"/>
      <c r="BT32" s="531"/>
      <c r="BU32" s="532"/>
      <c r="BV32" s="515"/>
      <c r="BW32" s="526"/>
      <c r="BX32" s="531"/>
      <c r="BY32" s="532"/>
      <c r="BZ32" s="515"/>
      <c r="CA32" s="534"/>
      <c r="CB32" s="59"/>
      <c r="CC32" s="59"/>
      <c r="CD32" s="59"/>
      <c r="CE32" s="59"/>
      <c r="CF32" s="59"/>
      <c r="CG32" s="59"/>
      <c r="CH32" s="59"/>
      <c r="CI32" s="59"/>
      <c r="CJ32" s="7"/>
      <c r="CK32" s="7"/>
    </row>
    <row r="33" spans="1:89" x14ac:dyDescent="0.2">
      <c r="A33" s="349">
        <v>7</v>
      </c>
      <c r="B33" s="350"/>
      <c r="C33" s="491"/>
      <c r="D33" s="492"/>
      <c r="E33" s="492"/>
      <c r="F33" s="492"/>
      <c r="G33" s="492"/>
      <c r="H33" s="492"/>
      <c r="I33" s="492"/>
      <c r="J33" s="492"/>
      <c r="K33" s="492"/>
      <c r="L33" s="492"/>
      <c r="M33" s="492"/>
      <c r="N33" s="492"/>
      <c r="O33" s="516"/>
      <c r="P33" s="517"/>
      <c r="Q33" s="518"/>
      <c r="R33" s="518"/>
      <c r="S33" s="518"/>
      <c r="T33" s="518"/>
      <c r="U33" s="518"/>
      <c r="V33" s="518"/>
      <c r="W33" s="521"/>
      <c r="X33" s="522"/>
      <c r="Y33" s="522"/>
      <c r="Z33" s="522"/>
      <c r="AA33" s="522"/>
      <c r="AB33" s="522"/>
      <c r="AC33" s="522"/>
      <c r="AD33" s="522"/>
      <c r="AE33" s="523"/>
      <c r="AF33" s="517"/>
      <c r="AG33" s="518"/>
      <c r="AH33" s="518"/>
      <c r="AI33" s="518"/>
      <c r="AJ33" s="518"/>
      <c r="AK33" s="518"/>
      <c r="AL33" s="518"/>
      <c r="AM33" s="518"/>
      <c r="AN33" s="524"/>
      <c r="AO33" s="525"/>
      <c r="AP33" s="526"/>
      <c r="AQ33" s="514"/>
      <c r="AR33" s="515"/>
      <c r="AS33" s="515"/>
      <c r="AT33" s="515"/>
      <c r="AU33" s="515"/>
      <c r="AV33" s="515"/>
      <c r="AW33" s="526"/>
      <c r="AX33" s="525"/>
      <c r="AY33" s="526"/>
      <c r="AZ33" s="525"/>
      <c r="BA33" s="526"/>
      <c r="BB33" s="525"/>
      <c r="BC33" s="526"/>
      <c r="BD33" s="525"/>
      <c r="BE33" s="515"/>
      <c r="BF33" s="515"/>
      <c r="BG33" s="526"/>
      <c r="BH33" s="514"/>
      <c r="BI33" s="515"/>
      <c r="BJ33" s="536"/>
      <c r="BK33" s="543"/>
      <c r="BL33" s="535"/>
      <c r="BM33" s="514"/>
      <c r="BN33" s="536"/>
      <c r="BO33" s="537"/>
      <c r="BP33" s="535"/>
      <c r="BQ33" s="514"/>
      <c r="BR33" s="539"/>
      <c r="BS33" s="540"/>
      <c r="BT33" s="531"/>
      <c r="BU33" s="532"/>
      <c r="BV33" s="515"/>
      <c r="BW33" s="526"/>
      <c r="BX33" s="531"/>
      <c r="BY33" s="532"/>
      <c r="BZ33" s="515"/>
      <c r="CA33" s="534"/>
      <c r="CB33" s="59"/>
      <c r="CC33" s="59"/>
      <c r="CD33" s="59"/>
      <c r="CE33" s="59"/>
      <c r="CF33" s="59"/>
      <c r="CG33" s="59"/>
      <c r="CH33" s="59"/>
      <c r="CI33" s="59"/>
      <c r="CJ33" s="7"/>
      <c r="CK33" s="7"/>
    </row>
    <row r="34" spans="1:89" x14ac:dyDescent="0.2">
      <c r="A34" s="349">
        <v>8</v>
      </c>
      <c r="B34" s="350"/>
      <c r="C34" s="491"/>
      <c r="D34" s="492"/>
      <c r="E34" s="492"/>
      <c r="F34" s="492"/>
      <c r="G34" s="492"/>
      <c r="H34" s="492"/>
      <c r="I34" s="492"/>
      <c r="J34" s="492"/>
      <c r="K34" s="492"/>
      <c r="L34" s="492"/>
      <c r="M34" s="492"/>
      <c r="N34" s="492"/>
      <c r="O34" s="516"/>
      <c r="P34" s="517"/>
      <c r="Q34" s="518"/>
      <c r="R34" s="518"/>
      <c r="S34" s="518"/>
      <c r="T34" s="518"/>
      <c r="U34" s="518"/>
      <c r="V34" s="518"/>
      <c r="W34" s="521"/>
      <c r="X34" s="522"/>
      <c r="Y34" s="522"/>
      <c r="Z34" s="522"/>
      <c r="AA34" s="522"/>
      <c r="AB34" s="522"/>
      <c r="AC34" s="522"/>
      <c r="AD34" s="522"/>
      <c r="AE34" s="523"/>
      <c r="AF34" s="517"/>
      <c r="AG34" s="518"/>
      <c r="AH34" s="518"/>
      <c r="AI34" s="518"/>
      <c r="AJ34" s="518"/>
      <c r="AK34" s="518"/>
      <c r="AL34" s="518"/>
      <c r="AM34" s="518"/>
      <c r="AN34" s="524"/>
      <c r="AO34" s="525"/>
      <c r="AP34" s="526"/>
      <c r="AQ34" s="514"/>
      <c r="AR34" s="515"/>
      <c r="AS34" s="515"/>
      <c r="AT34" s="515"/>
      <c r="AU34" s="515"/>
      <c r="AV34" s="515"/>
      <c r="AW34" s="526"/>
      <c r="AX34" s="525"/>
      <c r="AY34" s="526"/>
      <c r="AZ34" s="525"/>
      <c r="BA34" s="526"/>
      <c r="BB34" s="525"/>
      <c r="BC34" s="526"/>
      <c r="BD34" s="525"/>
      <c r="BE34" s="515"/>
      <c r="BF34" s="515"/>
      <c r="BG34" s="526"/>
      <c r="BH34" s="514"/>
      <c r="BI34" s="515"/>
      <c r="BJ34" s="536"/>
      <c r="BK34" s="543"/>
      <c r="BL34" s="525"/>
      <c r="BM34" s="515"/>
      <c r="BN34" s="536"/>
      <c r="BO34" s="537"/>
      <c r="BP34" s="525"/>
      <c r="BQ34" s="515"/>
      <c r="BR34" s="539"/>
      <c r="BS34" s="540"/>
      <c r="BT34" s="531"/>
      <c r="BU34" s="532"/>
      <c r="BV34" s="515"/>
      <c r="BW34" s="526"/>
      <c r="BX34" s="531"/>
      <c r="BY34" s="532"/>
      <c r="BZ34" s="515"/>
      <c r="CA34" s="534"/>
      <c r="CB34" s="59"/>
      <c r="CC34" s="59"/>
      <c r="CD34" s="59"/>
      <c r="CE34" s="59"/>
      <c r="CF34" s="59"/>
      <c r="CG34" s="59"/>
      <c r="CH34" s="59"/>
      <c r="CI34" s="59"/>
      <c r="CJ34" s="7"/>
      <c r="CK34" s="7"/>
    </row>
    <row r="35" spans="1:89" x14ac:dyDescent="0.2">
      <c r="A35" s="349">
        <v>9</v>
      </c>
      <c r="B35" s="350"/>
      <c r="C35" s="491"/>
      <c r="D35" s="492"/>
      <c r="E35" s="492"/>
      <c r="F35" s="492"/>
      <c r="G35" s="492"/>
      <c r="H35" s="492"/>
      <c r="I35" s="492"/>
      <c r="J35" s="492"/>
      <c r="K35" s="492"/>
      <c r="L35" s="492"/>
      <c r="M35" s="492"/>
      <c r="N35" s="492"/>
      <c r="O35" s="516"/>
      <c r="P35" s="517"/>
      <c r="Q35" s="518"/>
      <c r="R35" s="518"/>
      <c r="S35" s="518"/>
      <c r="T35" s="518"/>
      <c r="U35" s="518"/>
      <c r="V35" s="518"/>
      <c r="W35" s="521"/>
      <c r="X35" s="522"/>
      <c r="Y35" s="522"/>
      <c r="Z35" s="522"/>
      <c r="AA35" s="522"/>
      <c r="AB35" s="522"/>
      <c r="AC35" s="522"/>
      <c r="AD35" s="522"/>
      <c r="AE35" s="523"/>
      <c r="AF35" s="517"/>
      <c r="AG35" s="518"/>
      <c r="AH35" s="518"/>
      <c r="AI35" s="518"/>
      <c r="AJ35" s="518"/>
      <c r="AK35" s="518"/>
      <c r="AL35" s="518"/>
      <c r="AM35" s="518"/>
      <c r="AN35" s="524"/>
      <c r="AO35" s="525"/>
      <c r="AP35" s="526"/>
      <c r="AQ35" s="514"/>
      <c r="AR35" s="515"/>
      <c r="AS35" s="515"/>
      <c r="AT35" s="515"/>
      <c r="AU35" s="515"/>
      <c r="AV35" s="515"/>
      <c r="AW35" s="526"/>
      <c r="AX35" s="525"/>
      <c r="AY35" s="526"/>
      <c r="AZ35" s="525"/>
      <c r="BA35" s="526"/>
      <c r="BB35" s="525"/>
      <c r="BC35" s="526"/>
      <c r="BD35" s="525"/>
      <c r="BE35" s="515"/>
      <c r="BF35" s="515"/>
      <c r="BG35" s="526"/>
      <c r="BH35" s="514"/>
      <c r="BI35" s="515"/>
      <c r="BJ35" s="536"/>
      <c r="BK35" s="543"/>
      <c r="BL35" s="525"/>
      <c r="BM35" s="515"/>
      <c r="BN35" s="515"/>
      <c r="BO35" s="526"/>
      <c r="BP35" s="525"/>
      <c r="BQ35" s="515"/>
      <c r="BR35" s="541"/>
      <c r="BS35" s="542"/>
      <c r="BT35" s="531"/>
      <c r="BU35" s="532"/>
      <c r="BV35" s="515"/>
      <c r="BW35" s="526"/>
      <c r="BX35" s="531"/>
      <c r="BY35" s="532"/>
      <c r="BZ35" s="536"/>
      <c r="CA35" s="538"/>
      <c r="CB35" s="59"/>
      <c r="CC35" s="59"/>
      <c r="CD35" s="59"/>
      <c r="CE35" s="59"/>
      <c r="CF35" s="59"/>
      <c r="CG35" s="59"/>
      <c r="CH35" s="59"/>
      <c r="CI35" s="59"/>
      <c r="CJ35" s="7"/>
      <c r="CK35" s="7"/>
    </row>
    <row r="36" spans="1:89" x14ac:dyDescent="0.2">
      <c r="A36" s="349">
        <v>10</v>
      </c>
      <c r="B36" s="350"/>
      <c r="C36" s="491"/>
      <c r="D36" s="492"/>
      <c r="E36" s="492"/>
      <c r="F36" s="492"/>
      <c r="G36" s="492"/>
      <c r="H36" s="492"/>
      <c r="I36" s="492"/>
      <c r="J36" s="492"/>
      <c r="K36" s="492"/>
      <c r="L36" s="492"/>
      <c r="M36" s="492"/>
      <c r="N36" s="492"/>
      <c r="O36" s="516"/>
      <c r="P36" s="517"/>
      <c r="Q36" s="518"/>
      <c r="R36" s="518"/>
      <c r="S36" s="518"/>
      <c r="T36" s="518"/>
      <c r="U36" s="518"/>
      <c r="V36" s="518"/>
      <c r="W36" s="521"/>
      <c r="X36" s="522"/>
      <c r="Y36" s="522"/>
      <c r="Z36" s="522"/>
      <c r="AA36" s="522"/>
      <c r="AB36" s="522"/>
      <c r="AC36" s="522"/>
      <c r="AD36" s="522"/>
      <c r="AE36" s="523"/>
      <c r="AF36" s="517"/>
      <c r="AG36" s="518"/>
      <c r="AH36" s="518"/>
      <c r="AI36" s="518"/>
      <c r="AJ36" s="518"/>
      <c r="AK36" s="518"/>
      <c r="AL36" s="518"/>
      <c r="AM36" s="518"/>
      <c r="AN36" s="524"/>
      <c r="AO36" s="525"/>
      <c r="AP36" s="526"/>
      <c r="AQ36" s="514"/>
      <c r="AR36" s="515"/>
      <c r="AS36" s="515"/>
      <c r="AT36" s="515"/>
      <c r="AU36" s="515"/>
      <c r="AV36" s="515"/>
      <c r="AW36" s="526"/>
      <c r="AX36" s="525"/>
      <c r="AY36" s="526"/>
      <c r="AZ36" s="525"/>
      <c r="BA36" s="526"/>
      <c r="BB36" s="525"/>
      <c r="BC36" s="526"/>
      <c r="BD36" s="525"/>
      <c r="BE36" s="515"/>
      <c r="BF36" s="515"/>
      <c r="BG36" s="526"/>
      <c r="BH36" s="514"/>
      <c r="BI36" s="515"/>
      <c r="BJ36" s="536"/>
      <c r="BK36" s="543"/>
      <c r="BL36" s="525"/>
      <c r="BM36" s="515"/>
      <c r="BN36" s="515"/>
      <c r="BO36" s="526"/>
      <c r="BP36" s="525"/>
      <c r="BQ36" s="515"/>
      <c r="BR36" s="541"/>
      <c r="BS36" s="542"/>
      <c r="BT36" s="531"/>
      <c r="BU36" s="532"/>
      <c r="BV36" s="515"/>
      <c r="BW36" s="526"/>
      <c r="BX36" s="531"/>
      <c r="BY36" s="532"/>
      <c r="BZ36" s="536"/>
      <c r="CA36" s="538"/>
      <c r="CB36" s="59"/>
      <c r="CC36" s="59"/>
      <c r="CD36" s="59"/>
      <c r="CE36" s="59"/>
      <c r="CF36" s="59"/>
      <c r="CG36" s="59"/>
      <c r="CH36" s="59"/>
      <c r="CI36" s="59"/>
      <c r="CJ36" s="7"/>
      <c r="CK36" s="7"/>
    </row>
    <row r="37" spans="1:89" x14ac:dyDescent="0.2">
      <c r="A37" s="349">
        <v>11</v>
      </c>
      <c r="B37" s="350"/>
      <c r="C37" s="491"/>
      <c r="D37" s="492"/>
      <c r="E37" s="492"/>
      <c r="F37" s="492"/>
      <c r="G37" s="492"/>
      <c r="H37" s="492"/>
      <c r="I37" s="492"/>
      <c r="J37" s="492"/>
      <c r="K37" s="492"/>
      <c r="L37" s="492"/>
      <c r="M37" s="492"/>
      <c r="N37" s="492"/>
      <c r="O37" s="516"/>
      <c r="P37" s="517"/>
      <c r="Q37" s="518"/>
      <c r="R37" s="518"/>
      <c r="S37" s="518"/>
      <c r="T37" s="518"/>
      <c r="U37" s="518"/>
      <c r="V37" s="518"/>
      <c r="W37" s="521"/>
      <c r="X37" s="522"/>
      <c r="Y37" s="522"/>
      <c r="Z37" s="522"/>
      <c r="AA37" s="522"/>
      <c r="AB37" s="522"/>
      <c r="AC37" s="522"/>
      <c r="AD37" s="522"/>
      <c r="AE37" s="523"/>
      <c r="AF37" s="517"/>
      <c r="AG37" s="518"/>
      <c r="AH37" s="518"/>
      <c r="AI37" s="518"/>
      <c r="AJ37" s="518"/>
      <c r="AK37" s="518"/>
      <c r="AL37" s="518"/>
      <c r="AM37" s="518"/>
      <c r="AN37" s="524"/>
      <c r="AO37" s="525"/>
      <c r="AP37" s="526"/>
      <c r="AQ37" s="514"/>
      <c r="AR37" s="515"/>
      <c r="AS37" s="515"/>
      <c r="AT37" s="515"/>
      <c r="AU37" s="515"/>
      <c r="AV37" s="515"/>
      <c r="AW37" s="526"/>
      <c r="AX37" s="525"/>
      <c r="AY37" s="526"/>
      <c r="AZ37" s="525"/>
      <c r="BA37" s="526"/>
      <c r="BB37" s="525"/>
      <c r="BC37" s="526"/>
      <c r="BD37" s="525"/>
      <c r="BE37" s="515"/>
      <c r="BF37" s="515"/>
      <c r="BG37" s="526"/>
      <c r="BH37" s="514"/>
      <c r="BI37" s="515"/>
      <c r="BJ37" s="536"/>
      <c r="BK37" s="543"/>
      <c r="BL37" s="525"/>
      <c r="BM37" s="515"/>
      <c r="BN37" s="515"/>
      <c r="BO37" s="526"/>
      <c r="BP37" s="525"/>
      <c r="BQ37" s="515"/>
      <c r="BR37" s="541"/>
      <c r="BS37" s="542"/>
      <c r="BT37" s="531"/>
      <c r="BU37" s="532"/>
      <c r="BV37" s="515"/>
      <c r="BW37" s="526"/>
      <c r="BX37" s="531"/>
      <c r="BY37" s="532"/>
      <c r="BZ37" s="536"/>
      <c r="CA37" s="538"/>
      <c r="CB37" s="59"/>
      <c r="CC37" s="59"/>
      <c r="CD37" s="59"/>
      <c r="CE37" s="59"/>
      <c r="CF37" s="59"/>
      <c r="CG37" s="59"/>
      <c r="CH37" s="59"/>
      <c r="CI37" s="59"/>
      <c r="CJ37" s="7"/>
      <c r="CK37" s="7"/>
    </row>
    <row r="38" spans="1:89" x14ac:dyDescent="0.2">
      <c r="A38" s="349">
        <v>12</v>
      </c>
      <c r="B38" s="350"/>
      <c r="C38" s="491"/>
      <c r="D38" s="492"/>
      <c r="E38" s="492"/>
      <c r="F38" s="492"/>
      <c r="G38" s="492"/>
      <c r="H38" s="492"/>
      <c r="I38" s="492"/>
      <c r="J38" s="492"/>
      <c r="K38" s="492"/>
      <c r="L38" s="492"/>
      <c r="M38" s="492"/>
      <c r="N38" s="492"/>
      <c r="O38" s="516"/>
      <c r="P38" s="517"/>
      <c r="Q38" s="518"/>
      <c r="R38" s="518"/>
      <c r="S38" s="518"/>
      <c r="T38" s="518"/>
      <c r="U38" s="518"/>
      <c r="V38" s="518"/>
      <c r="W38" s="521"/>
      <c r="X38" s="522"/>
      <c r="Y38" s="522"/>
      <c r="Z38" s="522"/>
      <c r="AA38" s="522"/>
      <c r="AB38" s="522"/>
      <c r="AC38" s="522"/>
      <c r="AD38" s="522"/>
      <c r="AE38" s="523"/>
      <c r="AF38" s="517"/>
      <c r="AG38" s="518"/>
      <c r="AH38" s="518"/>
      <c r="AI38" s="518"/>
      <c r="AJ38" s="518"/>
      <c r="AK38" s="518"/>
      <c r="AL38" s="518"/>
      <c r="AM38" s="518"/>
      <c r="AN38" s="524"/>
      <c r="AO38" s="525"/>
      <c r="AP38" s="526"/>
      <c r="AQ38" s="514"/>
      <c r="AR38" s="515"/>
      <c r="AS38" s="515"/>
      <c r="AT38" s="515"/>
      <c r="AU38" s="515"/>
      <c r="AV38" s="515"/>
      <c r="AW38" s="526"/>
      <c r="AX38" s="525"/>
      <c r="AY38" s="526"/>
      <c r="AZ38" s="525"/>
      <c r="BA38" s="526"/>
      <c r="BB38" s="525"/>
      <c r="BC38" s="526"/>
      <c r="BD38" s="525"/>
      <c r="BE38" s="515"/>
      <c r="BF38" s="515"/>
      <c r="BG38" s="526"/>
      <c r="BH38" s="514"/>
      <c r="BI38" s="515"/>
      <c r="BJ38" s="536"/>
      <c r="BK38" s="543"/>
      <c r="BL38" s="525"/>
      <c r="BM38" s="515"/>
      <c r="BN38" s="515"/>
      <c r="BO38" s="526"/>
      <c r="BP38" s="525"/>
      <c r="BQ38" s="515"/>
      <c r="BR38" s="541"/>
      <c r="BS38" s="542"/>
      <c r="BT38" s="531"/>
      <c r="BU38" s="532"/>
      <c r="BV38" s="515"/>
      <c r="BW38" s="526"/>
      <c r="BX38" s="531"/>
      <c r="BY38" s="532"/>
      <c r="BZ38" s="536"/>
      <c r="CA38" s="538"/>
      <c r="CB38" s="59"/>
      <c r="CC38" s="59"/>
      <c r="CD38" s="59"/>
      <c r="CE38" s="59"/>
      <c r="CF38" s="59"/>
      <c r="CG38" s="59"/>
      <c r="CH38" s="59"/>
      <c r="CI38" s="59"/>
      <c r="CJ38" s="7"/>
      <c r="CK38" s="7"/>
    </row>
    <row r="39" spans="1:89" x14ac:dyDescent="0.2">
      <c r="A39" s="349">
        <v>13</v>
      </c>
      <c r="B39" s="350"/>
      <c r="C39" s="491"/>
      <c r="D39" s="492"/>
      <c r="E39" s="492"/>
      <c r="F39" s="492"/>
      <c r="G39" s="492"/>
      <c r="H39" s="492"/>
      <c r="I39" s="492"/>
      <c r="J39" s="492"/>
      <c r="K39" s="492"/>
      <c r="L39" s="492"/>
      <c r="M39" s="492"/>
      <c r="N39" s="492"/>
      <c r="O39" s="516"/>
      <c r="P39" s="517"/>
      <c r="Q39" s="518"/>
      <c r="R39" s="518"/>
      <c r="S39" s="518"/>
      <c r="T39" s="518"/>
      <c r="U39" s="518"/>
      <c r="V39" s="518"/>
      <c r="W39" s="521"/>
      <c r="X39" s="522"/>
      <c r="Y39" s="522"/>
      <c r="Z39" s="522"/>
      <c r="AA39" s="522"/>
      <c r="AB39" s="522"/>
      <c r="AC39" s="522"/>
      <c r="AD39" s="522"/>
      <c r="AE39" s="523"/>
      <c r="AF39" s="517"/>
      <c r="AG39" s="518"/>
      <c r="AH39" s="518"/>
      <c r="AI39" s="518"/>
      <c r="AJ39" s="518"/>
      <c r="AK39" s="518"/>
      <c r="AL39" s="518"/>
      <c r="AM39" s="518"/>
      <c r="AN39" s="524"/>
      <c r="AO39" s="525"/>
      <c r="AP39" s="526"/>
      <c r="AQ39" s="514"/>
      <c r="AR39" s="515"/>
      <c r="AS39" s="515"/>
      <c r="AT39" s="515"/>
      <c r="AU39" s="515"/>
      <c r="AV39" s="515"/>
      <c r="AW39" s="526"/>
      <c r="AX39" s="525"/>
      <c r="AY39" s="526"/>
      <c r="AZ39" s="525"/>
      <c r="BA39" s="526"/>
      <c r="BB39" s="525"/>
      <c r="BC39" s="526"/>
      <c r="BD39" s="525"/>
      <c r="BE39" s="515"/>
      <c r="BF39" s="515"/>
      <c r="BG39" s="526"/>
      <c r="BH39" s="514"/>
      <c r="BI39" s="515"/>
      <c r="BJ39" s="536"/>
      <c r="BK39" s="543"/>
      <c r="BL39" s="525"/>
      <c r="BM39" s="515"/>
      <c r="BN39" s="515"/>
      <c r="BO39" s="526"/>
      <c r="BP39" s="525"/>
      <c r="BQ39" s="515"/>
      <c r="BR39" s="541"/>
      <c r="BS39" s="542"/>
      <c r="BT39" s="531"/>
      <c r="BU39" s="532"/>
      <c r="BV39" s="515"/>
      <c r="BW39" s="526"/>
      <c r="BX39" s="531"/>
      <c r="BY39" s="532"/>
      <c r="BZ39" s="536"/>
      <c r="CA39" s="538"/>
      <c r="CB39" s="59"/>
      <c r="CC39" s="59"/>
      <c r="CD39" s="59"/>
      <c r="CE39" s="59"/>
      <c r="CF39" s="59"/>
      <c r="CG39" s="59"/>
      <c r="CH39" s="59"/>
      <c r="CI39" s="59"/>
      <c r="CJ39" s="7"/>
      <c r="CK39" s="7"/>
    </row>
    <row r="40" spans="1:89" x14ac:dyDescent="0.2">
      <c r="A40" s="349">
        <v>14</v>
      </c>
      <c r="B40" s="350"/>
      <c r="C40" s="491"/>
      <c r="D40" s="492"/>
      <c r="E40" s="492"/>
      <c r="F40" s="492"/>
      <c r="G40" s="492"/>
      <c r="H40" s="492"/>
      <c r="I40" s="492"/>
      <c r="J40" s="492"/>
      <c r="K40" s="492"/>
      <c r="L40" s="492"/>
      <c r="M40" s="492"/>
      <c r="N40" s="492"/>
      <c r="O40" s="516"/>
      <c r="P40" s="517"/>
      <c r="Q40" s="518"/>
      <c r="R40" s="518"/>
      <c r="S40" s="518"/>
      <c r="T40" s="518"/>
      <c r="U40" s="518"/>
      <c r="V40" s="518"/>
      <c r="W40" s="521"/>
      <c r="X40" s="522"/>
      <c r="Y40" s="522"/>
      <c r="Z40" s="522"/>
      <c r="AA40" s="522"/>
      <c r="AB40" s="522"/>
      <c r="AC40" s="522"/>
      <c r="AD40" s="522"/>
      <c r="AE40" s="523"/>
      <c r="AF40" s="517"/>
      <c r="AG40" s="518"/>
      <c r="AH40" s="518"/>
      <c r="AI40" s="518"/>
      <c r="AJ40" s="518"/>
      <c r="AK40" s="518"/>
      <c r="AL40" s="518"/>
      <c r="AM40" s="518"/>
      <c r="AN40" s="524"/>
      <c r="AO40" s="525"/>
      <c r="AP40" s="526"/>
      <c r="AQ40" s="514"/>
      <c r="AR40" s="515"/>
      <c r="AS40" s="515"/>
      <c r="AT40" s="515"/>
      <c r="AU40" s="515"/>
      <c r="AV40" s="515"/>
      <c r="AW40" s="526"/>
      <c r="AX40" s="525"/>
      <c r="AY40" s="526"/>
      <c r="AZ40" s="525"/>
      <c r="BA40" s="526"/>
      <c r="BB40" s="525"/>
      <c r="BC40" s="526"/>
      <c r="BD40" s="525"/>
      <c r="BE40" s="515"/>
      <c r="BF40" s="515"/>
      <c r="BG40" s="526"/>
      <c r="BH40" s="514"/>
      <c r="BI40" s="515"/>
      <c r="BJ40" s="536"/>
      <c r="BK40" s="543"/>
      <c r="BL40" s="525"/>
      <c r="BM40" s="515"/>
      <c r="BN40" s="515"/>
      <c r="BO40" s="526"/>
      <c r="BP40" s="525"/>
      <c r="BQ40" s="515"/>
      <c r="BR40" s="541"/>
      <c r="BS40" s="542"/>
      <c r="BT40" s="531"/>
      <c r="BU40" s="532"/>
      <c r="BV40" s="515"/>
      <c r="BW40" s="526"/>
      <c r="BX40" s="531"/>
      <c r="BY40" s="532"/>
      <c r="BZ40" s="515"/>
      <c r="CA40" s="534"/>
      <c r="CB40" s="59"/>
      <c r="CC40" s="59"/>
      <c r="CD40" s="59"/>
      <c r="CE40" s="59"/>
      <c r="CF40" s="59"/>
      <c r="CG40" s="59"/>
      <c r="CH40" s="59"/>
      <c r="CI40" s="59"/>
      <c r="CJ40" s="7"/>
      <c r="CK40" s="7"/>
    </row>
    <row r="41" spans="1:89" x14ac:dyDescent="0.2">
      <c r="A41" s="349">
        <v>15</v>
      </c>
      <c r="B41" s="350"/>
      <c r="C41" s="491"/>
      <c r="D41" s="492"/>
      <c r="E41" s="492"/>
      <c r="F41" s="492"/>
      <c r="G41" s="492"/>
      <c r="H41" s="492"/>
      <c r="I41" s="492"/>
      <c r="J41" s="492"/>
      <c r="K41" s="492"/>
      <c r="L41" s="492"/>
      <c r="M41" s="492"/>
      <c r="N41" s="492"/>
      <c r="O41" s="516"/>
      <c r="P41" s="517"/>
      <c r="Q41" s="518"/>
      <c r="R41" s="518"/>
      <c r="S41" s="518"/>
      <c r="T41" s="518"/>
      <c r="U41" s="518"/>
      <c r="V41" s="518"/>
      <c r="W41" s="521"/>
      <c r="X41" s="522"/>
      <c r="Y41" s="522"/>
      <c r="Z41" s="522"/>
      <c r="AA41" s="522"/>
      <c r="AB41" s="522"/>
      <c r="AC41" s="522"/>
      <c r="AD41" s="522"/>
      <c r="AE41" s="523"/>
      <c r="AF41" s="517"/>
      <c r="AG41" s="518"/>
      <c r="AH41" s="518"/>
      <c r="AI41" s="518"/>
      <c r="AJ41" s="518"/>
      <c r="AK41" s="518"/>
      <c r="AL41" s="518"/>
      <c r="AM41" s="518"/>
      <c r="AN41" s="524"/>
      <c r="AO41" s="525"/>
      <c r="AP41" s="526"/>
      <c r="AQ41" s="514"/>
      <c r="AR41" s="515"/>
      <c r="AS41" s="515"/>
      <c r="AT41" s="515"/>
      <c r="AU41" s="515"/>
      <c r="AV41" s="515"/>
      <c r="AW41" s="526"/>
      <c r="AX41" s="525"/>
      <c r="AY41" s="526"/>
      <c r="AZ41" s="525"/>
      <c r="BA41" s="526"/>
      <c r="BB41" s="525"/>
      <c r="BC41" s="526"/>
      <c r="BD41" s="525"/>
      <c r="BE41" s="515"/>
      <c r="BF41" s="515"/>
      <c r="BG41" s="526"/>
      <c r="BH41" s="514"/>
      <c r="BI41" s="515"/>
      <c r="BJ41" s="536"/>
      <c r="BK41" s="543"/>
      <c r="BL41" s="525"/>
      <c r="BM41" s="515"/>
      <c r="BN41" s="515"/>
      <c r="BO41" s="526"/>
      <c r="BP41" s="525"/>
      <c r="BQ41" s="515"/>
      <c r="BR41" s="541"/>
      <c r="BS41" s="542"/>
      <c r="BT41" s="531"/>
      <c r="BU41" s="532"/>
      <c r="BV41" s="515"/>
      <c r="BW41" s="526"/>
      <c r="BX41" s="531"/>
      <c r="BY41" s="532"/>
      <c r="BZ41" s="515"/>
      <c r="CA41" s="534"/>
      <c r="CB41" s="59"/>
      <c r="CC41" s="59"/>
      <c r="CD41" s="59"/>
      <c r="CE41" s="59"/>
      <c r="CF41" s="59"/>
      <c r="CG41" s="59"/>
      <c r="CH41" s="59"/>
      <c r="CI41" s="59"/>
      <c r="CJ41" s="7"/>
      <c r="CK41" s="7"/>
    </row>
    <row r="42" spans="1:89" x14ac:dyDescent="0.2">
      <c r="A42" s="349">
        <v>16</v>
      </c>
      <c r="B42" s="350"/>
      <c r="C42" s="491"/>
      <c r="D42" s="492"/>
      <c r="E42" s="492"/>
      <c r="F42" s="492"/>
      <c r="G42" s="492"/>
      <c r="H42" s="492"/>
      <c r="I42" s="492"/>
      <c r="J42" s="492"/>
      <c r="K42" s="492"/>
      <c r="L42" s="492"/>
      <c r="M42" s="492"/>
      <c r="N42" s="492"/>
      <c r="O42" s="516"/>
      <c r="P42" s="517"/>
      <c r="Q42" s="518"/>
      <c r="R42" s="518"/>
      <c r="S42" s="518"/>
      <c r="T42" s="518"/>
      <c r="U42" s="518"/>
      <c r="V42" s="518"/>
      <c r="W42" s="521"/>
      <c r="X42" s="522"/>
      <c r="Y42" s="522"/>
      <c r="Z42" s="522"/>
      <c r="AA42" s="522"/>
      <c r="AB42" s="522"/>
      <c r="AC42" s="522"/>
      <c r="AD42" s="522"/>
      <c r="AE42" s="523"/>
      <c r="AF42" s="517"/>
      <c r="AG42" s="518"/>
      <c r="AH42" s="518"/>
      <c r="AI42" s="518"/>
      <c r="AJ42" s="518"/>
      <c r="AK42" s="518"/>
      <c r="AL42" s="518"/>
      <c r="AM42" s="518"/>
      <c r="AN42" s="524"/>
      <c r="AO42" s="525"/>
      <c r="AP42" s="526"/>
      <c r="AQ42" s="514"/>
      <c r="AR42" s="515"/>
      <c r="AS42" s="515"/>
      <c r="AT42" s="515"/>
      <c r="AU42" s="515"/>
      <c r="AV42" s="515"/>
      <c r="AW42" s="526"/>
      <c r="AX42" s="525"/>
      <c r="AY42" s="526"/>
      <c r="AZ42" s="525"/>
      <c r="BA42" s="526"/>
      <c r="BB42" s="525"/>
      <c r="BC42" s="526"/>
      <c r="BD42" s="525"/>
      <c r="BE42" s="515"/>
      <c r="BF42" s="515"/>
      <c r="BG42" s="526"/>
      <c r="BH42" s="514"/>
      <c r="BI42" s="515"/>
      <c r="BJ42" s="536"/>
      <c r="BK42" s="543"/>
      <c r="BL42" s="525"/>
      <c r="BM42" s="515"/>
      <c r="BN42" s="515"/>
      <c r="BO42" s="526"/>
      <c r="BP42" s="525"/>
      <c r="BQ42" s="515"/>
      <c r="BR42" s="541"/>
      <c r="BS42" s="542"/>
      <c r="BT42" s="531"/>
      <c r="BU42" s="532"/>
      <c r="BV42" s="515"/>
      <c r="BW42" s="526"/>
      <c r="BX42" s="531"/>
      <c r="BY42" s="532"/>
      <c r="BZ42" s="515"/>
      <c r="CA42" s="534"/>
      <c r="CB42" s="59"/>
      <c r="CC42" s="59"/>
      <c r="CD42" s="59"/>
      <c r="CE42" s="59"/>
      <c r="CF42" s="59"/>
      <c r="CG42" s="59"/>
      <c r="CH42" s="59"/>
      <c r="CI42" s="59"/>
      <c r="CJ42" s="7"/>
      <c r="CK42" s="7"/>
    </row>
    <row r="43" spans="1:89" x14ac:dyDescent="0.2">
      <c r="A43" s="349">
        <v>17</v>
      </c>
      <c r="B43" s="350"/>
      <c r="C43" s="491"/>
      <c r="D43" s="492"/>
      <c r="E43" s="492"/>
      <c r="F43" s="492"/>
      <c r="G43" s="492"/>
      <c r="H43" s="492"/>
      <c r="I43" s="492"/>
      <c r="J43" s="492"/>
      <c r="K43" s="492"/>
      <c r="L43" s="492"/>
      <c r="M43" s="492"/>
      <c r="N43" s="492"/>
      <c r="O43" s="516"/>
      <c r="P43" s="517"/>
      <c r="Q43" s="518"/>
      <c r="R43" s="518"/>
      <c r="S43" s="518"/>
      <c r="T43" s="518"/>
      <c r="U43" s="518"/>
      <c r="V43" s="518"/>
      <c r="W43" s="521"/>
      <c r="X43" s="522"/>
      <c r="Y43" s="522"/>
      <c r="Z43" s="522"/>
      <c r="AA43" s="522"/>
      <c r="AB43" s="522"/>
      <c r="AC43" s="522"/>
      <c r="AD43" s="522"/>
      <c r="AE43" s="523"/>
      <c r="AF43" s="517"/>
      <c r="AG43" s="518"/>
      <c r="AH43" s="518"/>
      <c r="AI43" s="518"/>
      <c r="AJ43" s="518"/>
      <c r="AK43" s="518"/>
      <c r="AL43" s="518"/>
      <c r="AM43" s="518"/>
      <c r="AN43" s="524"/>
      <c r="AO43" s="525"/>
      <c r="AP43" s="526"/>
      <c r="AQ43" s="514"/>
      <c r="AR43" s="515"/>
      <c r="AS43" s="515"/>
      <c r="AT43" s="515"/>
      <c r="AU43" s="515"/>
      <c r="AV43" s="515"/>
      <c r="AW43" s="526"/>
      <c r="AX43" s="525"/>
      <c r="AY43" s="526"/>
      <c r="AZ43" s="525"/>
      <c r="BA43" s="526"/>
      <c r="BB43" s="525"/>
      <c r="BC43" s="526"/>
      <c r="BD43" s="525"/>
      <c r="BE43" s="515"/>
      <c r="BF43" s="515"/>
      <c r="BG43" s="526"/>
      <c r="BH43" s="514"/>
      <c r="BI43" s="515"/>
      <c r="BJ43" s="536"/>
      <c r="BK43" s="543"/>
      <c r="BL43" s="525"/>
      <c r="BM43" s="515"/>
      <c r="BN43" s="515"/>
      <c r="BO43" s="526"/>
      <c r="BP43" s="525"/>
      <c r="BQ43" s="515"/>
      <c r="BR43" s="541"/>
      <c r="BS43" s="542"/>
      <c r="BT43" s="531"/>
      <c r="BU43" s="532"/>
      <c r="BV43" s="515"/>
      <c r="BW43" s="526"/>
      <c r="BX43" s="531"/>
      <c r="BY43" s="532"/>
      <c r="BZ43" s="515"/>
      <c r="CA43" s="534"/>
      <c r="CB43" s="59"/>
      <c r="CC43" s="59"/>
      <c r="CD43" s="59"/>
      <c r="CE43" s="59"/>
      <c r="CF43" s="59"/>
      <c r="CG43" s="59"/>
      <c r="CH43" s="59"/>
      <c r="CI43" s="59"/>
      <c r="CJ43" s="7"/>
      <c r="CK43" s="7"/>
    </row>
    <row r="44" spans="1:89" x14ac:dyDescent="0.2">
      <c r="A44" s="349">
        <v>18</v>
      </c>
      <c r="B44" s="350"/>
      <c r="C44" s="491"/>
      <c r="D44" s="492"/>
      <c r="E44" s="492"/>
      <c r="F44" s="492"/>
      <c r="G44" s="492"/>
      <c r="H44" s="492"/>
      <c r="I44" s="492"/>
      <c r="J44" s="492"/>
      <c r="K44" s="492"/>
      <c r="L44" s="492"/>
      <c r="M44" s="492"/>
      <c r="N44" s="492"/>
      <c r="O44" s="516"/>
      <c r="P44" s="517"/>
      <c r="Q44" s="518"/>
      <c r="R44" s="518"/>
      <c r="S44" s="518"/>
      <c r="T44" s="518"/>
      <c r="U44" s="518"/>
      <c r="V44" s="518"/>
      <c r="W44" s="521"/>
      <c r="X44" s="522"/>
      <c r="Y44" s="522"/>
      <c r="Z44" s="522"/>
      <c r="AA44" s="522"/>
      <c r="AB44" s="522"/>
      <c r="AC44" s="522"/>
      <c r="AD44" s="522"/>
      <c r="AE44" s="523"/>
      <c r="AF44" s="517"/>
      <c r="AG44" s="518"/>
      <c r="AH44" s="518"/>
      <c r="AI44" s="518"/>
      <c r="AJ44" s="518"/>
      <c r="AK44" s="518"/>
      <c r="AL44" s="518"/>
      <c r="AM44" s="518"/>
      <c r="AN44" s="524"/>
      <c r="AO44" s="525"/>
      <c r="AP44" s="526"/>
      <c r="AQ44" s="514"/>
      <c r="AR44" s="515"/>
      <c r="AS44" s="515"/>
      <c r="AT44" s="515"/>
      <c r="AU44" s="515"/>
      <c r="AV44" s="515"/>
      <c r="AW44" s="526"/>
      <c r="AX44" s="525"/>
      <c r="AY44" s="526"/>
      <c r="AZ44" s="525"/>
      <c r="BA44" s="526"/>
      <c r="BB44" s="525"/>
      <c r="BC44" s="526"/>
      <c r="BD44" s="525"/>
      <c r="BE44" s="515"/>
      <c r="BF44" s="515"/>
      <c r="BG44" s="526"/>
      <c r="BH44" s="514"/>
      <c r="BI44" s="515"/>
      <c r="BJ44" s="536"/>
      <c r="BK44" s="543"/>
      <c r="BL44" s="525"/>
      <c r="BM44" s="515"/>
      <c r="BN44" s="515"/>
      <c r="BO44" s="526"/>
      <c r="BP44" s="525"/>
      <c r="BQ44" s="515"/>
      <c r="BR44" s="541"/>
      <c r="BS44" s="542"/>
      <c r="BT44" s="531"/>
      <c r="BU44" s="532"/>
      <c r="BV44" s="515"/>
      <c r="BW44" s="526"/>
      <c r="BX44" s="531"/>
      <c r="BY44" s="532"/>
      <c r="BZ44" s="515"/>
      <c r="CA44" s="534"/>
      <c r="CB44" s="59"/>
      <c r="CC44" s="59"/>
      <c r="CD44" s="59"/>
      <c r="CE44" s="59"/>
      <c r="CF44" s="59"/>
      <c r="CG44" s="59"/>
      <c r="CH44" s="59"/>
      <c r="CI44" s="59"/>
      <c r="CJ44" s="7"/>
      <c r="CK44" s="7"/>
    </row>
    <row r="45" spans="1:89" x14ac:dyDescent="0.2">
      <c r="A45" s="349">
        <v>19</v>
      </c>
      <c r="B45" s="350"/>
      <c r="C45" s="491"/>
      <c r="D45" s="492"/>
      <c r="E45" s="492"/>
      <c r="F45" s="492"/>
      <c r="G45" s="492"/>
      <c r="H45" s="492"/>
      <c r="I45" s="492"/>
      <c r="J45" s="492"/>
      <c r="K45" s="492"/>
      <c r="L45" s="492"/>
      <c r="M45" s="492"/>
      <c r="N45" s="492"/>
      <c r="O45" s="516"/>
      <c r="P45" s="517"/>
      <c r="Q45" s="518"/>
      <c r="R45" s="518"/>
      <c r="S45" s="518"/>
      <c r="T45" s="518"/>
      <c r="U45" s="518"/>
      <c r="V45" s="518"/>
      <c r="W45" s="521"/>
      <c r="X45" s="522"/>
      <c r="Y45" s="522"/>
      <c r="Z45" s="522"/>
      <c r="AA45" s="522"/>
      <c r="AB45" s="522"/>
      <c r="AC45" s="522"/>
      <c r="AD45" s="522"/>
      <c r="AE45" s="523"/>
      <c r="AF45" s="517"/>
      <c r="AG45" s="518"/>
      <c r="AH45" s="518"/>
      <c r="AI45" s="518"/>
      <c r="AJ45" s="518"/>
      <c r="AK45" s="518"/>
      <c r="AL45" s="518"/>
      <c r="AM45" s="518"/>
      <c r="AN45" s="524"/>
      <c r="AO45" s="525"/>
      <c r="AP45" s="526"/>
      <c r="AQ45" s="514"/>
      <c r="AR45" s="515"/>
      <c r="AS45" s="515"/>
      <c r="AT45" s="515"/>
      <c r="AU45" s="515"/>
      <c r="AV45" s="515"/>
      <c r="AW45" s="526"/>
      <c r="AX45" s="525"/>
      <c r="AY45" s="526"/>
      <c r="AZ45" s="525"/>
      <c r="BA45" s="526"/>
      <c r="BB45" s="525"/>
      <c r="BC45" s="526"/>
      <c r="BD45" s="525"/>
      <c r="BE45" s="515"/>
      <c r="BF45" s="515"/>
      <c r="BG45" s="526"/>
      <c r="BH45" s="514"/>
      <c r="BI45" s="515"/>
      <c r="BJ45" s="536"/>
      <c r="BK45" s="543"/>
      <c r="BL45" s="525"/>
      <c r="BM45" s="515"/>
      <c r="BN45" s="515"/>
      <c r="BO45" s="526"/>
      <c r="BP45" s="525"/>
      <c r="BQ45" s="515"/>
      <c r="BR45" s="541"/>
      <c r="BS45" s="542"/>
      <c r="BT45" s="531"/>
      <c r="BU45" s="532"/>
      <c r="BV45" s="515"/>
      <c r="BW45" s="526"/>
      <c r="BX45" s="531"/>
      <c r="BY45" s="532"/>
      <c r="BZ45" s="515"/>
      <c r="CA45" s="534"/>
      <c r="CB45" s="59"/>
      <c r="CC45" s="59"/>
      <c r="CD45" s="59"/>
      <c r="CE45" s="59"/>
      <c r="CF45" s="59"/>
      <c r="CG45" s="59"/>
      <c r="CH45" s="59"/>
      <c r="CI45" s="59"/>
      <c r="CJ45" s="7"/>
      <c r="CK45" s="7"/>
    </row>
    <row r="46" spans="1:89" x14ac:dyDescent="0.2">
      <c r="A46" s="349">
        <v>20</v>
      </c>
      <c r="B46" s="350"/>
      <c r="C46" s="491"/>
      <c r="D46" s="492"/>
      <c r="E46" s="492"/>
      <c r="F46" s="492"/>
      <c r="G46" s="492"/>
      <c r="H46" s="492"/>
      <c r="I46" s="492"/>
      <c r="J46" s="492"/>
      <c r="K46" s="492"/>
      <c r="L46" s="492"/>
      <c r="M46" s="492"/>
      <c r="N46" s="492"/>
      <c r="O46" s="516"/>
      <c r="P46" s="517"/>
      <c r="Q46" s="518"/>
      <c r="R46" s="518"/>
      <c r="S46" s="518"/>
      <c r="T46" s="518"/>
      <c r="U46" s="518"/>
      <c r="V46" s="518"/>
      <c r="W46" s="521"/>
      <c r="X46" s="522"/>
      <c r="Y46" s="522"/>
      <c r="Z46" s="522"/>
      <c r="AA46" s="522"/>
      <c r="AB46" s="522"/>
      <c r="AC46" s="522"/>
      <c r="AD46" s="522"/>
      <c r="AE46" s="523"/>
      <c r="AF46" s="517"/>
      <c r="AG46" s="518"/>
      <c r="AH46" s="518"/>
      <c r="AI46" s="518"/>
      <c r="AJ46" s="518"/>
      <c r="AK46" s="518"/>
      <c r="AL46" s="518"/>
      <c r="AM46" s="518"/>
      <c r="AN46" s="524"/>
      <c r="AO46" s="525"/>
      <c r="AP46" s="526"/>
      <c r="AQ46" s="514"/>
      <c r="AR46" s="515"/>
      <c r="AS46" s="515"/>
      <c r="AT46" s="515"/>
      <c r="AU46" s="515"/>
      <c r="AV46" s="515"/>
      <c r="AW46" s="526"/>
      <c r="AX46" s="525"/>
      <c r="AY46" s="526"/>
      <c r="AZ46" s="525"/>
      <c r="BA46" s="526"/>
      <c r="BB46" s="525"/>
      <c r="BC46" s="526"/>
      <c r="BD46" s="525"/>
      <c r="BE46" s="515"/>
      <c r="BF46" s="515"/>
      <c r="BG46" s="526"/>
      <c r="BH46" s="514"/>
      <c r="BI46" s="515"/>
      <c r="BJ46" s="536"/>
      <c r="BK46" s="543"/>
      <c r="BL46" s="525"/>
      <c r="BM46" s="515"/>
      <c r="BN46" s="515"/>
      <c r="BO46" s="526"/>
      <c r="BP46" s="525"/>
      <c r="BQ46" s="515"/>
      <c r="BR46" s="541"/>
      <c r="BS46" s="542"/>
      <c r="BT46" s="531"/>
      <c r="BU46" s="532"/>
      <c r="BV46" s="515"/>
      <c r="BW46" s="526"/>
      <c r="BX46" s="531"/>
      <c r="BY46" s="532"/>
      <c r="BZ46" s="515"/>
      <c r="CA46" s="534"/>
      <c r="CB46" s="59"/>
      <c r="CC46" s="59"/>
      <c r="CD46" s="59"/>
      <c r="CE46" s="59"/>
      <c r="CF46" s="59"/>
      <c r="CG46" s="59"/>
      <c r="CH46" s="59"/>
      <c r="CI46" s="59"/>
      <c r="CJ46" s="7"/>
      <c r="CK46" s="7"/>
    </row>
    <row r="47" spans="1:89" x14ac:dyDescent="0.2">
      <c r="A47" s="349">
        <v>21</v>
      </c>
      <c r="B47" s="350"/>
      <c r="C47" s="491"/>
      <c r="D47" s="492"/>
      <c r="E47" s="492"/>
      <c r="F47" s="492"/>
      <c r="G47" s="492"/>
      <c r="H47" s="492"/>
      <c r="I47" s="492"/>
      <c r="J47" s="492"/>
      <c r="K47" s="492"/>
      <c r="L47" s="492"/>
      <c r="M47" s="492"/>
      <c r="N47" s="492"/>
      <c r="O47" s="516"/>
      <c r="P47" s="517"/>
      <c r="Q47" s="518"/>
      <c r="R47" s="518"/>
      <c r="S47" s="518"/>
      <c r="T47" s="518"/>
      <c r="U47" s="518"/>
      <c r="V47" s="518"/>
      <c r="W47" s="521"/>
      <c r="X47" s="522"/>
      <c r="Y47" s="522"/>
      <c r="Z47" s="522"/>
      <c r="AA47" s="522"/>
      <c r="AB47" s="522"/>
      <c r="AC47" s="522"/>
      <c r="AD47" s="522"/>
      <c r="AE47" s="523"/>
      <c r="AF47" s="517"/>
      <c r="AG47" s="518"/>
      <c r="AH47" s="518"/>
      <c r="AI47" s="518"/>
      <c r="AJ47" s="518"/>
      <c r="AK47" s="518"/>
      <c r="AL47" s="518"/>
      <c r="AM47" s="518"/>
      <c r="AN47" s="524"/>
      <c r="AO47" s="525"/>
      <c r="AP47" s="526"/>
      <c r="AQ47" s="514"/>
      <c r="AR47" s="515"/>
      <c r="AS47" s="515"/>
      <c r="AT47" s="515"/>
      <c r="AU47" s="515"/>
      <c r="AV47" s="515"/>
      <c r="AW47" s="526"/>
      <c r="AX47" s="525"/>
      <c r="AY47" s="526"/>
      <c r="AZ47" s="525"/>
      <c r="BA47" s="526"/>
      <c r="BB47" s="525"/>
      <c r="BC47" s="526"/>
      <c r="BD47" s="525"/>
      <c r="BE47" s="515"/>
      <c r="BF47" s="515"/>
      <c r="BG47" s="526"/>
      <c r="BH47" s="514"/>
      <c r="BI47" s="515"/>
      <c r="BJ47" s="536"/>
      <c r="BK47" s="543"/>
      <c r="BL47" s="525"/>
      <c r="BM47" s="515"/>
      <c r="BN47" s="515"/>
      <c r="BO47" s="526"/>
      <c r="BP47" s="525"/>
      <c r="BQ47" s="515"/>
      <c r="BR47" s="536"/>
      <c r="BS47" s="537"/>
      <c r="BT47" s="348"/>
      <c r="BU47" s="329"/>
      <c r="BV47" s="515"/>
      <c r="BW47" s="526"/>
      <c r="BX47" s="332"/>
      <c r="BY47" s="329"/>
      <c r="BZ47" s="515"/>
      <c r="CA47" s="534"/>
      <c r="CB47" s="59"/>
      <c r="CC47" s="59"/>
      <c r="CD47" s="59"/>
      <c r="CE47" s="59"/>
      <c r="CF47" s="59"/>
      <c r="CG47" s="59"/>
      <c r="CH47" s="59"/>
      <c r="CI47" s="59"/>
      <c r="CJ47" s="7"/>
      <c r="CK47" s="7"/>
    </row>
    <row r="48" spans="1:89" x14ac:dyDescent="0.2">
      <c r="A48" s="349">
        <v>22</v>
      </c>
      <c r="B48" s="350"/>
      <c r="C48" s="491"/>
      <c r="D48" s="492"/>
      <c r="E48" s="492"/>
      <c r="F48" s="492"/>
      <c r="G48" s="492"/>
      <c r="H48" s="492"/>
      <c r="I48" s="492"/>
      <c r="J48" s="492"/>
      <c r="K48" s="492"/>
      <c r="L48" s="492"/>
      <c r="M48" s="492"/>
      <c r="N48" s="492"/>
      <c r="O48" s="516"/>
      <c r="P48" s="517"/>
      <c r="Q48" s="518"/>
      <c r="R48" s="518"/>
      <c r="S48" s="518"/>
      <c r="T48" s="518"/>
      <c r="U48" s="518"/>
      <c r="V48" s="518"/>
      <c r="W48" s="521"/>
      <c r="X48" s="522"/>
      <c r="Y48" s="522"/>
      <c r="Z48" s="522"/>
      <c r="AA48" s="522"/>
      <c r="AB48" s="522"/>
      <c r="AC48" s="522"/>
      <c r="AD48" s="522"/>
      <c r="AE48" s="523"/>
      <c r="AF48" s="517"/>
      <c r="AG48" s="518"/>
      <c r="AH48" s="518"/>
      <c r="AI48" s="518"/>
      <c r="AJ48" s="518"/>
      <c r="AK48" s="518"/>
      <c r="AL48" s="518"/>
      <c r="AM48" s="518"/>
      <c r="AN48" s="524"/>
      <c r="AO48" s="525"/>
      <c r="AP48" s="526"/>
      <c r="AQ48" s="514"/>
      <c r="AR48" s="515"/>
      <c r="AS48" s="515"/>
      <c r="AT48" s="515"/>
      <c r="AU48" s="515"/>
      <c r="AV48" s="515"/>
      <c r="AW48" s="526"/>
      <c r="AX48" s="525"/>
      <c r="AY48" s="526"/>
      <c r="AZ48" s="525"/>
      <c r="BA48" s="526"/>
      <c r="BB48" s="525"/>
      <c r="BC48" s="526"/>
      <c r="BD48" s="525"/>
      <c r="BE48" s="515"/>
      <c r="BF48" s="515"/>
      <c r="BG48" s="526"/>
      <c r="BH48" s="514"/>
      <c r="BI48" s="515"/>
      <c r="BJ48" s="536"/>
      <c r="BK48" s="543"/>
      <c r="BL48" s="525"/>
      <c r="BM48" s="515"/>
      <c r="BN48" s="515"/>
      <c r="BO48" s="526"/>
      <c r="BP48" s="525"/>
      <c r="BQ48" s="515"/>
      <c r="BR48" s="536"/>
      <c r="BS48" s="537"/>
      <c r="BT48" s="363"/>
      <c r="BU48" s="362"/>
      <c r="BV48" s="515"/>
      <c r="BW48" s="526"/>
      <c r="BX48" s="332"/>
      <c r="BY48" s="329"/>
      <c r="BZ48" s="515"/>
      <c r="CA48" s="534"/>
      <c r="CB48" s="59"/>
      <c r="CC48" s="59"/>
      <c r="CD48" s="59"/>
      <c r="CE48" s="59"/>
      <c r="CF48" s="59"/>
      <c r="CG48" s="59"/>
      <c r="CH48" s="59"/>
      <c r="CI48" s="59"/>
      <c r="CJ48" s="7"/>
      <c r="CK48" s="7"/>
    </row>
    <row r="49" spans="1:89" x14ac:dyDescent="0.2">
      <c r="A49" s="349">
        <v>23</v>
      </c>
      <c r="B49" s="350"/>
      <c r="C49" s="491"/>
      <c r="D49" s="492"/>
      <c r="E49" s="492"/>
      <c r="F49" s="492"/>
      <c r="G49" s="492"/>
      <c r="H49" s="492"/>
      <c r="I49" s="492"/>
      <c r="J49" s="492"/>
      <c r="K49" s="492"/>
      <c r="L49" s="492"/>
      <c r="M49" s="492"/>
      <c r="N49" s="492"/>
      <c r="O49" s="516"/>
      <c r="P49" s="517"/>
      <c r="Q49" s="518"/>
      <c r="R49" s="518"/>
      <c r="S49" s="518"/>
      <c r="T49" s="518"/>
      <c r="U49" s="518"/>
      <c r="V49" s="518"/>
      <c r="W49" s="521"/>
      <c r="X49" s="522"/>
      <c r="Y49" s="522"/>
      <c r="Z49" s="522"/>
      <c r="AA49" s="522"/>
      <c r="AB49" s="522"/>
      <c r="AC49" s="522"/>
      <c r="AD49" s="522"/>
      <c r="AE49" s="523"/>
      <c r="AF49" s="517"/>
      <c r="AG49" s="518"/>
      <c r="AH49" s="518"/>
      <c r="AI49" s="518"/>
      <c r="AJ49" s="518"/>
      <c r="AK49" s="518"/>
      <c r="AL49" s="518"/>
      <c r="AM49" s="518"/>
      <c r="AN49" s="524"/>
      <c r="AO49" s="525"/>
      <c r="AP49" s="526"/>
      <c r="AQ49" s="514"/>
      <c r="AR49" s="515"/>
      <c r="AS49" s="515"/>
      <c r="AT49" s="515"/>
      <c r="AU49" s="515"/>
      <c r="AV49" s="515"/>
      <c r="AW49" s="526"/>
      <c r="AX49" s="525"/>
      <c r="AY49" s="526"/>
      <c r="AZ49" s="525"/>
      <c r="BA49" s="526"/>
      <c r="BB49" s="525"/>
      <c r="BC49" s="526"/>
      <c r="BD49" s="525"/>
      <c r="BE49" s="515"/>
      <c r="BF49" s="515"/>
      <c r="BG49" s="526"/>
      <c r="BH49" s="514"/>
      <c r="BI49" s="515"/>
      <c r="BJ49" s="536"/>
      <c r="BK49" s="543"/>
      <c r="BL49" s="525"/>
      <c r="BM49" s="515"/>
      <c r="BN49" s="515"/>
      <c r="BO49" s="526"/>
      <c r="BP49" s="525"/>
      <c r="BQ49" s="515"/>
      <c r="BR49" s="536"/>
      <c r="BS49" s="537"/>
      <c r="BT49" s="363"/>
      <c r="BU49" s="362"/>
      <c r="BV49" s="515"/>
      <c r="BW49" s="526"/>
      <c r="BX49" s="332"/>
      <c r="BY49" s="329"/>
      <c r="BZ49" s="515"/>
      <c r="CA49" s="534"/>
      <c r="CB49" s="59"/>
      <c r="CC49" s="59"/>
      <c r="CD49" s="59"/>
      <c r="CE49" s="59"/>
      <c r="CF49" s="59"/>
      <c r="CG49" s="59"/>
      <c r="CH49" s="59"/>
      <c r="CI49" s="59"/>
      <c r="CJ49" s="7"/>
      <c r="CK49" s="7"/>
    </row>
    <row r="50" spans="1:89" x14ac:dyDescent="0.2">
      <c r="A50" s="349">
        <v>24</v>
      </c>
      <c r="B50" s="350"/>
      <c r="C50" s="491"/>
      <c r="D50" s="492"/>
      <c r="E50" s="492"/>
      <c r="F50" s="492"/>
      <c r="G50" s="492"/>
      <c r="H50" s="492"/>
      <c r="I50" s="492"/>
      <c r="J50" s="492"/>
      <c r="K50" s="492"/>
      <c r="L50" s="492"/>
      <c r="M50" s="492"/>
      <c r="N50" s="492"/>
      <c r="O50" s="516"/>
      <c r="P50" s="517"/>
      <c r="Q50" s="518"/>
      <c r="R50" s="518"/>
      <c r="S50" s="518"/>
      <c r="T50" s="518"/>
      <c r="U50" s="518"/>
      <c r="V50" s="518"/>
      <c r="W50" s="521"/>
      <c r="X50" s="522"/>
      <c r="Y50" s="522"/>
      <c r="Z50" s="522"/>
      <c r="AA50" s="522"/>
      <c r="AB50" s="522"/>
      <c r="AC50" s="522"/>
      <c r="AD50" s="522"/>
      <c r="AE50" s="523"/>
      <c r="AF50" s="517"/>
      <c r="AG50" s="518"/>
      <c r="AH50" s="518"/>
      <c r="AI50" s="518"/>
      <c r="AJ50" s="518"/>
      <c r="AK50" s="518"/>
      <c r="AL50" s="518"/>
      <c r="AM50" s="518"/>
      <c r="AN50" s="524"/>
      <c r="AO50" s="525"/>
      <c r="AP50" s="526"/>
      <c r="AQ50" s="514"/>
      <c r="AR50" s="515"/>
      <c r="AS50" s="515"/>
      <c r="AT50" s="515"/>
      <c r="AU50" s="515"/>
      <c r="AV50" s="515"/>
      <c r="AW50" s="526"/>
      <c r="AX50" s="525"/>
      <c r="AY50" s="526"/>
      <c r="AZ50" s="525"/>
      <c r="BA50" s="526"/>
      <c r="BB50" s="525"/>
      <c r="BC50" s="526"/>
      <c r="BD50" s="525"/>
      <c r="BE50" s="515"/>
      <c r="BF50" s="515"/>
      <c r="BG50" s="526"/>
      <c r="BH50" s="514"/>
      <c r="BI50" s="515"/>
      <c r="BJ50" s="536"/>
      <c r="BK50" s="543"/>
      <c r="BL50" s="525"/>
      <c r="BM50" s="515"/>
      <c r="BN50" s="515"/>
      <c r="BO50" s="526"/>
      <c r="BP50" s="525"/>
      <c r="BQ50" s="515"/>
      <c r="BR50" s="536"/>
      <c r="BS50" s="537"/>
      <c r="BT50" s="363"/>
      <c r="BU50" s="362"/>
      <c r="BV50" s="515"/>
      <c r="BW50" s="526"/>
      <c r="BX50" s="332"/>
      <c r="BY50" s="329"/>
      <c r="BZ50" s="515"/>
      <c r="CA50" s="534"/>
      <c r="CB50" s="59"/>
      <c r="CC50" s="59"/>
      <c r="CD50" s="59"/>
      <c r="CE50" s="59"/>
      <c r="CF50" s="59"/>
      <c r="CG50" s="59"/>
      <c r="CH50" s="59"/>
      <c r="CI50" s="59"/>
      <c r="CJ50" s="7"/>
      <c r="CK50" s="7"/>
    </row>
    <row r="51" spans="1:89" x14ac:dyDescent="0.2">
      <c r="A51" s="349">
        <v>25</v>
      </c>
      <c r="B51" s="350"/>
      <c r="C51" s="491"/>
      <c r="D51" s="492"/>
      <c r="E51" s="492"/>
      <c r="F51" s="492"/>
      <c r="G51" s="492"/>
      <c r="H51" s="492"/>
      <c r="I51" s="492"/>
      <c r="J51" s="492"/>
      <c r="K51" s="492"/>
      <c r="L51" s="492"/>
      <c r="M51" s="492"/>
      <c r="N51" s="492"/>
      <c r="O51" s="516"/>
      <c r="P51" s="517"/>
      <c r="Q51" s="518"/>
      <c r="R51" s="518"/>
      <c r="S51" s="518"/>
      <c r="T51" s="518"/>
      <c r="U51" s="518"/>
      <c r="V51" s="518"/>
      <c r="W51" s="521"/>
      <c r="X51" s="522"/>
      <c r="Y51" s="522"/>
      <c r="Z51" s="522"/>
      <c r="AA51" s="522"/>
      <c r="AB51" s="522"/>
      <c r="AC51" s="522"/>
      <c r="AD51" s="522"/>
      <c r="AE51" s="523"/>
      <c r="AF51" s="517"/>
      <c r="AG51" s="518"/>
      <c r="AH51" s="518"/>
      <c r="AI51" s="518"/>
      <c r="AJ51" s="518"/>
      <c r="AK51" s="518"/>
      <c r="AL51" s="518"/>
      <c r="AM51" s="518"/>
      <c r="AN51" s="524"/>
      <c r="AO51" s="525"/>
      <c r="AP51" s="526"/>
      <c r="AQ51" s="514"/>
      <c r="AR51" s="515"/>
      <c r="AS51" s="515"/>
      <c r="AT51" s="515"/>
      <c r="AU51" s="515"/>
      <c r="AV51" s="515"/>
      <c r="AW51" s="526"/>
      <c r="AX51" s="525"/>
      <c r="AY51" s="526"/>
      <c r="AZ51" s="525"/>
      <c r="BA51" s="526"/>
      <c r="BB51" s="525"/>
      <c r="BC51" s="526"/>
      <c r="BD51" s="525"/>
      <c r="BE51" s="515"/>
      <c r="BF51" s="515"/>
      <c r="BG51" s="526"/>
      <c r="BH51" s="514"/>
      <c r="BI51" s="515"/>
      <c r="BJ51" s="536"/>
      <c r="BK51" s="543"/>
      <c r="BL51" s="525"/>
      <c r="BM51" s="515"/>
      <c r="BN51" s="515"/>
      <c r="BO51" s="526"/>
      <c r="BP51" s="525"/>
      <c r="BQ51" s="515"/>
      <c r="BR51" s="536"/>
      <c r="BS51" s="537"/>
      <c r="BT51" s="363"/>
      <c r="BU51" s="362"/>
      <c r="BV51" s="515"/>
      <c r="BW51" s="526"/>
      <c r="BX51" s="332"/>
      <c r="BY51" s="329"/>
      <c r="BZ51" s="515"/>
      <c r="CA51" s="534"/>
      <c r="CB51" s="59"/>
      <c r="CC51" s="59"/>
      <c r="CD51" s="59"/>
      <c r="CE51" s="59"/>
      <c r="CF51" s="59"/>
      <c r="CG51" s="59"/>
      <c r="CH51" s="59"/>
      <c r="CI51" s="59"/>
      <c r="CJ51" s="7"/>
      <c r="CK51" s="7"/>
    </row>
    <row r="52" spans="1:89" x14ac:dyDescent="0.2">
      <c r="A52" s="349">
        <v>26</v>
      </c>
      <c r="B52" s="350"/>
      <c r="C52" s="491"/>
      <c r="D52" s="492"/>
      <c r="E52" s="492"/>
      <c r="F52" s="492"/>
      <c r="G52" s="492"/>
      <c r="H52" s="492"/>
      <c r="I52" s="492"/>
      <c r="J52" s="492"/>
      <c r="K52" s="492"/>
      <c r="L52" s="492"/>
      <c r="M52" s="492"/>
      <c r="N52" s="492"/>
      <c r="O52" s="516"/>
      <c r="P52" s="517"/>
      <c r="Q52" s="518"/>
      <c r="R52" s="518"/>
      <c r="S52" s="518"/>
      <c r="T52" s="518"/>
      <c r="U52" s="518"/>
      <c r="V52" s="518"/>
      <c r="W52" s="521"/>
      <c r="X52" s="522"/>
      <c r="Y52" s="522"/>
      <c r="Z52" s="522"/>
      <c r="AA52" s="522"/>
      <c r="AB52" s="522"/>
      <c r="AC52" s="522"/>
      <c r="AD52" s="522"/>
      <c r="AE52" s="523"/>
      <c r="AF52" s="517"/>
      <c r="AG52" s="518"/>
      <c r="AH52" s="518"/>
      <c r="AI52" s="518"/>
      <c r="AJ52" s="518"/>
      <c r="AK52" s="518"/>
      <c r="AL52" s="518"/>
      <c r="AM52" s="518"/>
      <c r="AN52" s="524"/>
      <c r="AO52" s="525"/>
      <c r="AP52" s="526"/>
      <c r="AQ52" s="514"/>
      <c r="AR52" s="515"/>
      <c r="AS52" s="515"/>
      <c r="AT52" s="515"/>
      <c r="AU52" s="515"/>
      <c r="AV52" s="515"/>
      <c r="AW52" s="526"/>
      <c r="AX52" s="525"/>
      <c r="AY52" s="526"/>
      <c r="AZ52" s="525"/>
      <c r="BA52" s="526"/>
      <c r="BB52" s="525"/>
      <c r="BC52" s="526"/>
      <c r="BD52" s="525"/>
      <c r="BE52" s="515"/>
      <c r="BF52" s="515"/>
      <c r="BG52" s="526"/>
      <c r="BH52" s="514"/>
      <c r="BI52" s="515"/>
      <c r="BJ52" s="536"/>
      <c r="BK52" s="543"/>
      <c r="BL52" s="525"/>
      <c r="BM52" s="515"/>
      <c r="BN52" s="515"/>
      <c r="BO52" s="526"/>
      <c r="BP52" s="525"/>
      <c r="BQ52" s="515"/>
      <c r="BR52" s="536"/>
      <c r="BS52" s="537"/>
      <c r="BT52" s="363"/>
      <c r="BU52" s="362"/>
      <c r="BV52" s="515"/>
      <c r="BW52" s="526"/>
      <c r="BX52" s="332"/>
      <c r="BY52" s="329"/>
      <c r="BZ52" s="515"/>
      <c r="CA52" s="534"/>
      <c r="CB52" s="59"/>
      <c r="CC52" s="59"/>
      <c r="CD52" s="59"/>
      <c r="CE52" s="59"/>
      <c r="CF52" s="59"/>
      <c r="CG52" s="59"/>
      <c r="CH52" s="59"/>
      <c r="CI52" s="59"/>
      <c r="CJ52" s="7"/>
      <c r="CK52" s="7"/>
    </row>
    <row r="53" spans="1:89" x14ac:dyDescent="0.2">
      <c r="A53" s="349">
        <v>27</v>
      </c>
      <c r="B53" s="350"/>
      <c r="C53" s="491"/>
      <c r="D53" s="492"/>
      <c r="E53" s="492"/>
      <c r="F53" s="492"/>
      <c r="G53" s="492"/>
      <c r="H53" s="492"/>
      <c r="I53" s="492"/>
      <c r="J53" s="492"/>
      <c r="K53" s="492"/>
      <c r="L53" s="492"/>
      <c r="M53" s="492"/>
      <c r="N53" s="492"/>
      <c r="O53" s="516"/>
      <c r="P53" s="517"/>
      <c r="Q53" s="518"/>
      <c r="R53" s="518"/>
      <c r="S53" s="518"/>
      <c r="T53" s="518"/>
      <c r="U53" s="518"/>
      <c r="V53" s="518"/>
      <c r="W53" s="521"/>
      <c r="X53" s="522"/>
      <c r="Y53" s="522"/>
      <c r="Z53" s="522"/>
      <c r="AA53" s="522"/>
      <c r="AB53" s="522"/>
      <c r="AC53" s="522"/>
      <c r="AD53" s="522"/>
      <c r="AE53" s="523"/>
      <c r="AF53" s="517"/>
      <c r="AG53" s="518"/>
      <c r="AH53" s="518"/>
      <c r="AI53" s="518"/>
      <c r="AJ53" s="518"/>
      <c r="AK53" s="518"/>
      <c r="AL53" s="518"/>
      <c r="AM53" s="518"/>
      <c r="AN53" s="524"/>
      <c r="AO53" s="525"/>
      <c r="AP53" s="526"/>
      <c r="AQ53" s="514"/>
      <c r="AR53" s="515"/>
      <c r="AS53" s="515"/>
      <c r="AT53" s="515"/>
      <c r="AU53" s="515"/>
      <c r="AV53" s="515"/>
      <c r="AW53" s="526"/>
      <c r="AX53" s="525"/>
      <c r="AY53" s="526"/>
      <c r="AZ53" s="525"/>
      <c r="BA53" s="526"/>
      <c r="BB53" s="525"/>
      <c r="BC53" s="526"/>
      <c r="BD53" s="525"/>
      <c r="BE53" s="515"/>
      <c r="BF53" s="515"/>
      <c r="BG53" s="526"/>
      <c r="BH53" s="514"/>
      <c r="BI53" s="515"/>
      <c r="BJ53" s="536"/>
      <c r="BK53" s="543"/>
      <c r="BL53" s="525"/>
      <c r="BM53" s="515"/>
      <c r="BN53" s="515"/>
      <c r="BO53" s="526"/>
      <c r="BP53" s="525"/>
      <c r="BQ53" s="515"/>
      <c r="BR53" s="536"/>
      <c r="BS53" s="537"/>
      <c r="BT53" s="363"/>
      <c r="BU53" s="362"/>
      <c r="BV53" s="515"/>
      <c r="BW53" s="526"/>
      <c r="BX53" s="361"/>
      <c r="BY53" s="362"/>
      <c r="BZ53" s="515"/>
      <c r="CA53" s="534"/>
      <c r="CB53" s="59"/>
      <c r="CC53" s="59"/>
      <c r="CD53" s="59"/>
      <c r="CE53" s="59"/>
      <c r="CF53" s="59"/>
      <c r="CG53" s="59"/>
      <c r="CH53" s="59"/>
      <c r="CI53" s="59"/>
      <c r="CJ53" s="7"/>
      <c r="CK53" s="7"/>
    </row>
    <row r="54" spans="1:89" x14ac:dyDescent="0.2">
      <c r="A54" s="349">
        <v>28</v>
      </c>
      <c r="B54" s="350"/>
      <c r="C54" s="491"/>
      <c r="D54" s="492"/>
      <c r="E54" s="492"/>
      <c r="F54" s="492"/>
      <c r="G54" s="492"/>
      <c r="H54" s="492"/>
      <c r="I54" s="492"/>
      <c r="J54" s="492"/>
      <c r="K54" s="492"/>
      <c r="L54" s="492"/>
      <c r="M54" s="492"/>
      <c r="N54" s="492"/>
      <c r="O54" s="516"/>
      <c r="P54" s="517"/>
      <c r="Q54" s="518"/>
      <c r="R54" s="518"/>
      <c r="S54" s="518"/>
      <c r="T54" s="518"/>
      <c r="U54" s="518"/>
      <c r="V54" s="518"/>
      <c r="W54" s="521"/>
      <c r="X54" s="522"/>
      <c r="Y54" s="522"/>
      <c r="Z54" s="522"/>
      <c r="AA54" s="522"/>
      <c r="AB54" s="522"/>
      <c r="AC54" s="522"/>
      <c r="AD54" s="522"/>
      <c r="AE54" s="523"/>
      <c r="AF54" s="517"/>
      <c r="AG54" s="518"/>
      <c r="AH54" s="518"/>
      <c r="AI54" s="518"/>
      <c r="AJ54" s="518"/>
      <c r="AK54" s="518"/>
      <c r="AL54" s="518"/>
      <c r="AM54" s="518"/>
      <c r="AN54" s="524"/>
      <c r="AO54" s="525"/>
      <c r="AP54" s="526"/>
      <c r="AQ54" s="514"/>
      <c r="AR54" s="515"/>
      <c r="AS54" s="515"/>
      <c r="AT54" s="515"/>
      <c r="AU54" s="515"/>
      <c r="AV54" s="515"/>
      <c r="AW54" s="526"/>
      <c r="AX54" s="525"/>
      <c r="AY54" s="526"/>
      <c r="AZ54" s="525"/>
      <c r="BA54" s="526"/>
      <c r="BB54" s="525"/>
      <c r="BC54" s="526"/>
      <c r="BD54" s="525"/>
      <c r="BE54" s="515"/>
      <c r="BF54" s="515"/>
      <c r="BG54" s="526"/>
      <c r="BH54" s="514"/>
      <c r="BI54" s="515"/>
      <c r="BJ54" s="536"/>
      <c r="BK54" s="543"/>
      <c r="BL54" s="525"/>
      <c r="BM54" s="515"/>
      <c r="BN54" s="515"/>
      <c r="BO54" s="526"/>
      <c r="BP54" s="525"/>
      <c r="BQ54" s="515"/>
      <c r="BR54" s="536"/>
      <c r="BS54" s="537"/>
      <c r="BT54" s="363"/>
      <c r="BU54" s="362"/>
      <c r="BV54" s="515"/>
      <c r="BW54" s="526"/>
      <c r="BX54" s="361"/>
      <c r="BY54" s="362"/>
      <c r="BZ54" s="515"/>
      <c r="CA54" s="534"/>
      <c r="CB54" s="59"/>
      <c r="CC54" s="59"/>
      <c r="CD54" s="59"/>
      <c r="CE54" s="59"/>
      <c r="CF54" s="59"/>
      <c r="CG54" s="59"/>
      <c r="CH54" s="59"/>
      <c r="CI54" s="59"/>
      <c r="CJ54" s="7"/>
      <c r="CK54" s="7"/>
    </row>
    <row r="55" spans="1:89" x14ac:dyDescent="0.2">
      <c r="A55" s="349">
        <v>29</v>
      </c>
      <c r="B55" s="350"/>
      <c r="C55" s="491"/>
      <c r="D55" s="492"/>
      <c r="E55" s="492"/>
      <c r="F55" s="492"/>
      <c r="G55" s="492"/>
      <c r="H55" s="492"/>
      <c r="I55" s="492"/>
      <c r="J55" s="492"/>
      <c r="K55" s="492"/>
      <c r="L55" s="492"/>
      <c r="M55" s="492"/>
      <c r="N55" s="492"/>
      <c r="O55" s="516"/>
      <c r="P55" s="517"/>
      <c r="Q55" s="518"/>
      <c r="R55" s="518"/>
      <c r="S55" s="518"/>
      <c r="T55" s="518"/>
      <c r="U55" s="518"/>
      <c r="V55" s="518"/>
      <c r="W55" s="521"/>
      <c r="X55" s="522"/>
      <c r="Y55" s="522"/>
      <c r="Z55" s="522"/>
      <c r="AA55" s="522"/>
      <c r="AB55" s="522"/>
      <c r="AC55" s="522"/>
      <c r="AD55" s="522"/>
      <c r="AE55" s="523"/>
      <c r="AF55" s="517"/>
      <c r="AG55" s="518"/>
      <c r="AH55" s="518"/>
      <c r="AI55" s="518"/>
      <c r="AJ55" s="518"/>
      <c r="AK55" s="518"/>
      <c r="AL55" s="518"/>
      <c r="AM55" s="518"/>
      <c r="AN55" s="524"/>
      <c r="AO55" s="525"/>
      <c r="AP55" s="526"/>
      <c r="AQ55" s="514"/>
      <c r="AR55" s="515"/>
      <c r="AS55" s="515"/>
      <c r="AT55" s="515"/>
      <c r="AU55" s="515"/>
      <c r="AV55" s="515"/>
      <c r="AW55" s="526"/>
      <c r="AX55" s="525"/>
      <c r="AY55" s="526"/>
      <c r="AZ55" s="525"/>
      <c r="BA55" s="526"/>
      <c r="BB55" s="525"/>
      <c r="BC55" s="526"/>
      <c r="BD55" s="525"/>
      <c r="BE55" s="515"/>
      <c r="BF55" s="515"/>
      <c r="BG55" s="526"/>
      <c r="BH55" s="514"/>
      <c r="BI55" s="515"/>
      <c r="BJ55" s="536"/>
      <c r="BK55" s="543"/>
      <c r="BL55" s="525"/>
      <c r="BM55" s="515"/>
      <c r="BN55" s="515"/>
      <c r="BO55" s="526"/>
      <c r="BP55" s="525"/>
      <c r="BQ55" s="515"/>
      <c r="BR55" s="536"/>
      <c r="BS55" s="537"/>
      <c r="BT55" s="363"/>
      <c r="BU55" s="362"/>
      <c r="BV55" s="515"/>
      <c r="BW55" s="526"/>
      <c r="BX55" s="361"/>
      <c r="BY55" s="362"/>
      <c r="BZ55" s="515"/>
      <c r="CA55" s="534"/>
      <c r="CB55" s="59"/>
      <c r="CC55" s="59"/>
      <c r="CD55" s="59"/>
      <c r="CE55" s="59"/>
      <c r="CF55" s="59"/>
      <c r="CG55" s="59"/>
      <c r="CH55" s="59"/>
      <c r="CI55" s="59"/>
      <c r="CJ55" s="7"/>
      <c r="CK55" s="7"/>
    </row>
    <row r="56" spans="1:89" x14ac:dyDescent="0.2">
      <c r="A56" s="349">
        <v>30</v>
      </c>
      <c r="B56" s="350"/>
      <c r="C56" s="491"/>
      <c r="D56" s="492"/>
      <c r="E56" s="492"/>
      <c r="F56" s="492"/>
      <c r="G56" s="492"/>
      <c r="H56" s="492"/>
      <c r="I56" s="492"/>
      <c r="J56" s="492"/>
      <c r="K56" s="492"/>
      <c r="L56" s="492"/>
      <c r="M56" s="492"/>
      <c r="N56" s="492"/>
      <c r="O56" s="516"/>
      <c r="P56" s="517"/>
      <c r="Q56" s="518"/>
      <c r="R56" s="518"/>
      <c r="S56" s="518"/>
      <c r="T56" s="518"/>
      <c r="U56" s="518"/>
      <c r="V56" s="518"/>
      <c r="W56" s="521"/>
      <c r="X56" s="522"/>
      <c r="Y56" s="522"/>
      <c r="Z56" s="522"/>
      <c r="AA56" s="522"/>
      <c r="AB56" s="522"/>
      <c r="AC56" s="522"/>
      <c r="AD56" s="522"/>
      <c r="AE56" s="523"/>
      <c r="AF56" s="517"/>
      <c r="AG56" s="518"/>
      <c r="AH56" s="518"/>
      <c r="AI56" s="518"/>
      <c r="AJ56" s="518"/>
      <c r="AK56" s="518"/>
      <c r="AL56" s="518"/>
      <c r="AM56" s="518"/>
      <c r="AN56" s="524"/>
      <c r="AO56" s="525"/>
      <c r="AP56" s="526"/>
      <c r="AQ56" s="514"/>
      <c r="AR56" s="515"/>
      <c r="AS56" s="515"/>
      <c r="AT56" s="515"/>
      <c r="AU56" s="515"/>
      <c r="AV56" s="515"/>
      <c r="AW56" s="526"/>
      <c r="AX56" s="525"/>
      <c r="AY56" s="526"/>
      <c r="AZ56" s="525"/>
      <c r="BA56" s="526"/>
      <c r="BB56" s="525"/>
      <c r="BC56" s="526"/>
      <c r="BD56" s="525"/>
      <c r="BE56" s="515"/>
      <c r="BF56" s="515"/>
      <c r="BG56" s="526"/>
      <c r="BH56" s="514"/>
      <c r="BI56" s="515"/>
      <c r="BJ56" s="536"/>
      <c r="BK56" s="543"/>
      <c r="BL56" s="525"/>
      <c r="BM56" s="515"/>
      <c r="BN56" s="515"/>
      <c r="BO56" s="526"/>
      <c r="BP56" s="525"/>
      <c r="BQ56" s="515"/>
      <c r="BR56" s="536"/>
      <c r="BS56" s="537"/>
      <c r="BT56" s="363"/>
      <c r="BU56" s="362"/>
      <c r="BV56" s="515"/>
      <c r="BW56" s="526"/>
      <c r="BX56" s="361"/>
      <c r="BY56" s="362"/>
      <c r="BZ56" s="515"/>
      <c r="CA56" s="534"/>
      <c r="CB56" s="59"/>
      <c r="CC56" s="59"/>
      <c r="CD56" s="59"/>
      <c r="CE56" s="59"/>
      <c r="CF56" s="59"/>
      <c r="CG56" s="59"/>
      <c r="CH56" s="59"/>
      <c r="CI56" s="59"/>
      <c r="CJ56" s="7"/>
      <c r="CK56" s="7"/>
    </row>
    <row r="57" spans="1:89" x14ac:dyDescent="0.2">
      <c r="A57" s="349">
        <v>31</v>
      </c>
      <c r="B57" s="350"/>
      <c r="C57" s="491"/>
      <c r="D57" s="492"/>
      <c r="E57" s="492"/>
      <c r="F57" s="492"/>
      <c r="G57" s="492"/>
      <c r="H57" s="492"/>
      <c r="I57" s="492"/>
      <c r="J57" s="492"/>
      <c r="K57" s="492"/>
      <c r="L57" s="492"/>
      <c r="M57" s="492"/>
      <c r="N57" s="492"/>
      <c r="O57" s="516"/>
      <c r="P57" s="517"/>
      <c r="Q57" s="518"/>
      <c r="R57" s="518"/>
      <c r="S57" s="518"/>
      <c r="T57" s="518"/>
      <c r="U57" s="518"/>
      <c r="V57" s="518"/>
      <c r="W57" s="521"/>
      <c r="X57" s="522"/>
      <c r="Y57" s="522"/>
      <c r="Z57" s="522"/>
      <c r="AA57" s="522"/>
      <c r="AB57" s="522"/>
      <c r="AC57" s="522"/>
      <c r="AD57" s="522"/>
      <c r="AE57" s="523"/>
      <c r="AF57" s="517"/>
      <c r="AG57" s="518"/>
      <c r="AH57" s="518"/>
      <c r="AI57" s="518"/>
      <c r="AJ57" s="518"/>
      <c r="AK57" s="518"/>
      <c r="AL57" s="518"/>
      <c r="AM57" s="518"/>
      <c r="AN57" s="524"/>
      <c r="AO57" s="525"/>
      <c r="AP57" s="526"/>
      <c r="AQ57" s="514"/>
      <c r="AR57" s="515"/>
      <c r="AS57" s="515"/>
      <c r="AT57" s="515"/>
      <c r="AU57" s="515"/>
      <c r="AV57" s="515"/>
      <c r="AW57" s="526"/>
      <c r="AX57" s="525"/>
      <c r="AY57" s="526"/>
      <c r="AZ57" s="525"/>
      <c r="BA57" s="526"/>
      <c r="BB57" s="525"/>
      <c r="BC57" s="526"/>
      <c r="BD57" s="525"/>
      <c r="BE57" s="515"/>
      <c r="BF57" s="515"/>
      <c r="BG57" s="526"/>
      <c r="BH57" s="514"/>
      <c r="BI57" s="515"/>
      <c r="BJ57" s="536"/>
      <c r="BK57" s="543"/>
      <c r="BL57" s="525"/>
      <c r="BM57" s="515"/>
      <c r="BN57" s="515"/>
      <c r="BO57" s="526"/>
      <c r="BP57" s="525"/>
      <c r="BQ57" s="515"/>
      <c r="BR57" s="536"/>
      <c r="BS57" s="537"/>
      <c r="BT57" s="363"/>
      <c r="BU57" s="362"/>
      <c r="BV57" s="515"/>
      <c r="BW57" s="526"/>
      <c r="BX57" s="361"/>
      <c r="BY57" s="362"/>
      <c r="BZ57" s="515"/>
      <c r="CA57" s="534"/>
      <c r="CB57" s="59"/>
      <c r="CC57" s="59"/>
      <c r="CD57" s="59"/>
      <c r="CE57" s="59"/>
      <c r="CF57" s="59"/>
      <c r="CG57" s="59"/>
      <c r="CH57" s="59"/>
      <c r="CI57" s="59"/>
      <c r="CJ57" s="7"/>
      <c r="CK57" s="7"/>
    </row>
    <row r="58" spans="1:89" x14ac:dyDescent="0.2">
      <c r="A58" s="349">
        <v>32</v>
      </c>
      <c r="B58" s="350"/>
      <c r="C58" s="491"/>
      <c r="D58" s="492"/>
      <c r="E58" s="492"/>
      <c r="F58" s="492"/>
      <c r="G58" s="492"/>
      <c r="H58" s="492"/>
      <c r="I58" s="492"/>
      <c r="J58" s="492"/>
      <c r="K58" s="492"/>
      <c r="L58" s="492"/>
      <c r="M58" s="492"/>
      <c r="N58" s="492"/>
      <c r="O58" s="516"/>
      <c r="P58" s="517"/>
      <c r="Q58" s="518"/>
      <c r="R58" s="518"/>
      <c r="S58" s="518"/>
      <c r="T58" s="518"/>
      <c r="U58" s="518"/>
      <c r="V58" s="518"/>
      <c r="W58" s="521"/>
      <c r="X58" s="522"/>
      <c r="Y58" s="522"/>
      <c r="Z58" s="522"/>
      <c r="AA58" s="522"/>
      <c r="AB58" s="522"/>
      <c r="AC58" s="522"/>
      <c r="AD58" s="522"/>
      <c r="AE58" s="523"/>
      <c r="AF58" s="517"/>
      <c r="AG58" s="518"/>
      <c r="AH58" s="518"/>
      <c r="AI58" s="518"/>
      <c r="AJ58" s="518"/>
      <c r="AK58" s="518"/>
      <c r="AL58" s="518"/>
      <c r="AM58" s="518"/>
      <c r="AN58" s="524"/>
      <c r="AO58" s="525"/>
      <c r="AP58" s="526"/>
      <c r="AQ58" s="514"/>
      <c r="AR58" s="515"/>
      <c r="AS58" s="515"/>
      <c r="AT58" s="515"/>
      <c r="AU58" s="515"/>
      <c r="AV58" s="515"/>
      <c r="AW58" s="526"/>
      <c r="AX58" s="525"/>
      <c r="AY58" s="526"/>
      <c r="AZ58" s="525"/>
      <c r="BA58" s="526"/>
      <c r="BB58" s="525"/>
      <c r="BC58" s="526"/>
      <c r="BD58" s="525"/>
      <c r="BE58" s="515"/>
      <c r="BF58" s="515"/>
      <c r="BG58" s="526"/>
      <c r="BH58" s="514"/>
      <c r="BI58" s="515"/>
      <c r="BJ58" s="536"/>
      <c r="BK58" s="543"/>
      <c r="BL58" s="525"/>
      <c r="BM58" s="515"/>
      <c r="BN58" s="515"/>
      <c r="BO58" s="526"/>
      <c r="BP58" s="525"/>
      <c r="BQ58" s="515"/>
      <c r="BR58" s="536"/>
      <c r="BS58" s="537"/>
      <c r="BT58" s="363"/>
      <c r="BU58" s="362"/>
      <c r="BV58" s="515"/>
      <c r="BW58" s="526"/>
      <c r="BX58" s="361"/>
      <c r="BY58" s="362"/>
      <c r="BZ58" s="515"/>
      <c r="CA58" s="534"/>
      <c r="CB58" s="59"/>
      <c r="CC58" s="59"/>
      <c r="CD58" s="59"/>
      <c r="CE58" s="59"/>
      <c r="CF58" s="59"/>
      <c r="CG58" s="59"/>
      <c r="CH58" s="59"/>
      <c r="CI58" s="59"/>
      <c r="CJ58" s="7"/>
      <c r="CK58" s="7"/>
    </row>
    <row r="59" spans="1:89" x14ac:dyDescent="0.2">
      <c r="A59" s="349">
        <v>33</v>
      </c>
      <c r="B59" s="350"/>
      <c r="C59" s="491"/>
      <c r="D59" s="492"/>
      <c r="E59" s="492"/>
      <c r="F59" s="492"/>
      <c r="G59" s="492"/>
      <c r="H59" s="492"/>
      <c r="I59" s="492"/>
      <c r="J59" s="492"/>
      <c r="K59" s="492"/>
      <c r="L59" s="492"/>
      <c r="M59" s="492"/>
      <c r="N59" s="492"/>
      <c r="O59" s="516"/>
      <c r="P59" s="517"/>
      <c r="Q59" s="518"/>
      <c r="R59" s="518"/>
      <c r="S59" s="518"/>
      <c r="T59" s="518"/>
      <c r="U59" s="518"/>
      <c r="V59" s="518"/>
      <c r="W59" s="521"/>
      <c r="X59" s="522"/>
      <c r="Y59" s="522"/>
      <c r="Z59" s="522"/>
      <c r="AA59" s="522"/>
      <c r="AB59" s="522"/>
      <c r="AC59" s="522"/>
      <c r="AD59" s="522"/>
      <c r="AE59" s="523"/>
      <c r="AF59" s="517"/>
      <c r="AG59" s="518"/>
      <c r="AH59" s="518"/>
      <c r="AI59" s="518"/>
      <c r="AJ59" s="518"/>
      <c r="AK59" s="518"/>
      <c r="AL59" s="518"/>
      <c r="AM59" s="518"/>
      <c r="AN59" s="524"/>
      <c r="AO59" s="525"/>
      <c r="AP59" s="526"/>
      <c r="AQ59" s="514"/>
      <c r="AR59" s="515"/>
      <c r="AS59" s="515"/>
      <c r="AT59" s="515"/>
      <c r="AU59" s="515"/>
      <c r="AV59" s="515"/>
      <c r="AW59" s="526"/>
      <c r="AX59" s="525"/>
      <c r="AY59" s="526"/>
      <c r="AZ59" s="525"/>
      <c r="BA59" s="526"/>
      <c r="BB59" s="525"/>
      <c r="BC59" s="526"/>
      <c r="BD59" s="525"/>
      <c r="BE59" s="515"/>
      <c r="BF59" s="515"/>
      <c r="BG59" s="526"/>
      <c r="BH59" s="514"/>
      <c r="BI59" s="515"/>
      <c r="BJ59" s="536"/>
      <c r="BK59" s="543"/>
      <c r="BL59" s="525"/>
      <c r="BM59" s="515"/>
      <c r="BN59" s="515"/>
      <c r="BO59" s="526"/>
      <c r="BP59" s="525"/>
      <c r="BQ59" s="515"/>
      <c r="BR59" s="536"/>
      <c r="BS59" s="537"/>
      <c r="BT59" s="363"/>
      <c r="BU59" s="362"/>
      <c r="BV59" s="515"/>
      <c r="BW59" s="526"/>
      <c r="BX59" s="361"/>
      <c r="BY59" s="362"/>
      <c r="BZ59" s="515"/>
      <c r="CA59" s="534"/>
      <c r="CB59" s="59"/>
      <c r="CC59" s="59"/>
      <c r="CD59" s="59"/>
      <c r="CE59" s="59"/>
      <c r="CF59" s="59"/>
      <c r="CG59" s="59"/>
      <c r="CH59" s="59"/>
      <c r="CI59" s="59"/>
      <c r="CJ59" s="7"/>
      <c r="CK59" s="7"/>
    </row>
    <row r="60" spans="1:89" x14ac:dyDescent="0.2">
      <c r="A60" s="349">
        <v>34</v>
      </c>
      <c r="B60" s="350"/>
      <c r="C60" s="491"/>
      <c r="D60" s="492"/>
      <c r="E60" s="492"/>
      <c r="F60" s="492"/>
      <c r="G60" s="492"/>
      <c r="H60" s="492"/>
      <c r="I60" s="492"/>
      <c r="J60" s="492"/>
      <c r="K60" s="492"/>
      <c r="L60" s="492"/>
      <c r="M60" s="492"/>
      <c r="N60" s="492"/>
      <c r="O60" s="516"/>
      <c r="P60" s="517"/>
      <c r="Q60" s="518"/>
      <c r="R60" s="518"/>
      <c r="S60" s="518"/>
      <c r="T60" s="518"/>
      <c r="U60" s="518"/>
      <c r="V60" s="518"/>
      <c r="W60" s="521"/>
      <c r="X60" s="522"/>
      <c r="Y60" s="522"/>
      <c r="Z60" s="522"/>
      <c r="AA60" s="522"/>
      <c r="AB60" s="522"/>
      <c r="AC60" s="522"/>
      <c r="AD60" s="522"/>
      <c r="AE60" s="523"/>
      <c r="AF60" s="517"/>
      <c r="AG60" s="518"/>
      <c r="AH60" s="518"/>
      <c r="AI60" s="518"/>
      <c r="AJ60" s="518"/>
      <c r="AK60" s="518"/>
      <c r="AL60" s="518"/>
      <c r="AM60" s="518"/>
      <c r="AN60" s="524"/>
      <c r="AO60" s="525"/>
      <c r="AP60" s="526"/>
      <c r="AQ60" s="514"/>
      <c r="AR60" s="515"/>
      <c r="AS60" s="515"/>
      <c r="AT60" s="515"/>
      <c r="AU60" s="515"/>
      <c r="AV60" s="515"/>
      <c r="AW60" s="526"/>
      <c r="AX60" s="525"/>
      <c r="AY60" s="526"/>
      <c r="AZ60" s="525"/>
      <c r="BA60" s="526"/>
      <c r="BB60" s="525"/>
      <c r="BC60" s="526"/>
      <c r="BD60" s="525"/>
      <c r="BE60" s="515"/>
      <c r="BF60" s="515"/>
      <c r="BG60" s="526"/>
      <c r="BH60" s="514"/>
      <c r="BI60" s="515"/>
      <c r="BJ60" s="536"/>
      <c r="BK60" s="543"/>
      <c r="BL60" s="525"/>
      <c r="BM60" s="515"/>
      <c r="BN60" s="515"/>
      <c r="BO60" s="526"/>
      <c r="BP60" s="525"/>
      <c r="BQ60" s="515"/>
      <c r="BR60" s="536"/>
      <c r="BS60" s="537"/>
      <c r="BT60" s="363"/>
      <c r="BU60" s="362"/>
      <c r="BV60" s="515"/>
      <c r="BW60" s="526"/>
      <c r="BX60" s="361"/>
      <c r="BY60" s="362"/>
      <c r="BZ60" s="515"/>
      <c r="CA60" s="534"/>
      <c r="CB60" s="59"/>
      <c r="CC60" s="59"/>
      <c r="CD60" s="59"/>
      <c r="CE60" s="59"/>
      <c r="CF60" s="59"/>
      <c r="CG60" s="59"/>
      <c r="CH60" s="59"/>
      <c r="CI60" s="59"/>
      <c r="CJ60" s="7"/>
      <c r="CK60" s="7"/>
    </row>
    <row r="61" spans="1:89" x14ac:dyDescent="0.2">
      <c r="A61" s="349">
        <v>35</v>
      </c>
      <c r="B61" s="350"/>
      <c r="C61" s="491"/>
      <c r="D61" s="492"/>
      <c r="E61" s="492"/>
      <c r="F61" s="492"/>
      <c r="G61" s="492"/>
      <c r="H61" s="492"/>
      <c r="I61" s="492"/>
      <c r="J61" s="492"/>
      <c r="K61" s="492"/>
      <c r="L61" s="492"/>
      <c r="M61" s="492"/>
      <c r="N61" s="492"/>
      <c r="O61" s="516"/>
      <c r="P61" s="517"/>
      <c r="Q61" s="518"/>
      <c r="R61" s="518"/>
      <c r="S61" s="518"/>
      <c r="T61" s="518"/>
      <c r="U61" s="518"/>
      <c r="V61" s="518"/>
      <c r="W61" s="521"/>
      <c r="X61" s="522"/>
      <c r="Y61" s="522"/>
      <c r="Z61" s="522"/>
      <c r="AA61" s="522"/>
      <c r="AB61" s="522"/>
      <c r="AC61" s="522"/>
      <c r="AD61" s="522"/>
      <c r="AE61" s="523"/>
      <c r="AF61" s="517"/>
      <c r="AG61" s="518"/>
      <c r="AH61" s="518"/>
      <c r="AI61" s="518"/>
      <c r="AJ61" s="518"/>
      <c r="AK61" s="518"/>
      <c r="AL61" s="518"/>
      <c r="AM61" s="518"/>
      <c r="AN61" s="524"/>
      <c r="AO61" s="525"/>
      <c r="AP61" s="526"/>
      <c r="AQ61" s="514"/>
      <c r="AR61" s="515"/>
      <c r="AS61" s="515"/>
      <c r="AT61" s="515"/>
      <c r="AU61" s="515"/>
      <c r="AV61" s="515"/>
      <c r="AW61" s="526"/>
      <c r="AX61" s="525"/>
      <c r="AY61" s="526"/>
      <c r="AZ61" s="525"/>
      <c r="BA61" s="526"/>
      <c r="BB61" s="525"/>
      <c r="BC61" s="526"/>
      <c r="BD61" s="525"/>
      <c r="BE61" s="515"/>
      <c r="BF61" s="515"/>
      <c r="BG61" s="526"/>
      <c r="BH61" s="514"/>
      <c r="BI61" s="515"/>
      <c r="BJ61" s="536"/>
      <c r="BK61" s="543"/>
      <c r="BL61" s="525"/>
      <c r="BM61" s="515"/>
      <c r="BN61" s="515"/>
      <c r="BO61" s="526"/>
      <c r="BP61" s="525"/>
      <c r="BQ61" s="515"/>
      <c r="BR61" s="536"/>
      <c r="BS61" s="537"/>
      <c r="BT61" s="363"/>
      <c r="BU61" s="362"/>
      <c r="BV61" s="515"/>
      <c r="BW61" s="526"/>
      <c r="BX61" s="361"/>
      <c r="BY61" s="362"/>
      <c r="BZ61" s="515"/>
      <c r="CA61" s="534"/>
      <c r="CB61" s="59"/>
      <c r="CC61" s="59"/>
      <c r="CD61" s="59"/>
      <c r="CE61" s="59"/>
      <c r="CF61" s="59"/>
      <c r="CG61" s="59"/>
      <c r="CH61" s="59"/>
      <c r="CI61" s="59"/>
      <c r="CJ61" s="7"/>
      <c r="CK61" s="7"/>
    </row>
    <row r="62" spans="1:89" x14ac:dyDescent="0.2">
      <c r="A62" s="349">
        <v>36</v>
      </c>
      <c r="B62" s="350"/>
      <c r="C62" s="491"/>
      <c r="D62" s="492"/>
      <c r="E62" s="492"/>
      <c r="F62" s="492"/>
      <c r="G62" s="492"/>
      <c r="H62" s="492"/>
      <c r="I62" s="492"/>
      <c r="J62" s="492"/>
      <c r="K62" s="492"/>
      <c r="L62" s="492"/>
      <c r="M62" s="492"/>
      <c r="N62" s="492"/>
      <c r="O62" s="516"/>
      <c r="P62" s="517"/>
      <c r="Q62" s="518"/>
      <c r="R62" s="518"/>
      <c r="S62" s="518"/>
      <c r="T62" s="518"/>
      <c r="U62" s="518"/>
      <c r="V62" s="518"/>
      <c r="W62" s="521"/>
      <c r="X62" s="522"/>
      <c r="Y62" s="522"/>
      <c r="Z62" s="522"/>
      <c r="AA62" s="522"/>
      <c r="AB62" s="522"/>
      <c r="AC62" s="522"/>
      <c r="AD62" s="522"/>
      <c r="AE62" s="523"/>
      <c r="AF62" s="517"/>
      <c r="AG62" s="518"/>
      <c r="AH62" s="518"/>
      <c r="AI62" s="518"/>
      <c r="AJ62" s="518"/>
      <c r="AK62" s="518"/>
      <c r="AL62" s="518"/>
      <c r="AM62" s="518"/>
      <c r="AN62" s="524"/>
      <c r="AO62" s="525"/>
      <c r="AP62" s="526"/>
      <c r="AQ62" s="514"/>
      <c r="AR62" s="515"/>
      <c r="AS62" s="515"/>
      <c r="AT62" s="515"/>
      <c r="AU62" s="515"/>
      <c r="AV62" s="515"/>
      <c r="AW62" s="526"/>
      <c r="AX62" s="525"/>
      <c r="AY62" s="526"/>
      <c r="AZ62" s="525"/>
      <c r="BA62" s="526"/>
      <c r="BB62" s="525"/>
      <c r="BC62" s="526"/>
      <c r="BD62" s="525"/>
      <c r="BE62" s="515"/>
      <c r="BF62" s="515"/>
      <c r="BG62" s="526"/>
      <c r="BH62" s="514"/>
      <c r="BI62" s="515"/>
      <c r="BJ62" s="536"/>
      <c r="BK62" s="543"/>
      <c r="BL62" s="525"/>
      <c r="BM62" s="515"/>
      <c r="BN62" s="515"/>
      <c r="BO62" s="526"/>
      <c r="BP62" s="525"/>
      <c r="BQ62" s="515"/>
      <c r="BR62" s="536"/>
      <c r="BS62" s="537"/>
      <c r="BT62" s="363"/>
      <c r="BU62" s="362"/>
      <c r="BV62" s="515"/>
      <c r="BW62" s="526"/>
      <c r="BX62" s="361"/>
      <c r="BY62" s="362"/>
      <c r="BZ62" s="515"/>
      <c r="CA62" s="534"/>
      <c r="CB62" s="59"/>
      <c r="CC62" s="59"/>
      <c r="CD62" s="59"/>
      <c r="CE62" s="59"/>
      <c r="CF62" s="59"/>
      <c r="CG62" s="59"/>
      <c r="CH62" s="59"/>
      <c r="CI62" s="59"/>
      <c r="CJ62" s="7"/>
      <c r="CK62" s="7"/>
    </row>
    <row r="63" spans="1:89" x14ac:dyDescent="0.2">
      <c r="A63" s="349">
        <v>37</v>
      </c>
      <c r="B63" s="350"/>
      <c r="C63" s="491"/>
      <c r="D63" s="492"/>
      <c r="E63" s="492"/>
      <c r="F63" s="492"/>
      <c r="G63" s="492"/>
      <c r="H63" s="492"/>
      <c r="I63" s="492"/>
      <c r="J63" s="492"/>
      <c r="K63" s="492"/>
      <c r="L63" s="492"/>
      <c r="M63" s="492"/>
      <c r="N63" s="492"/>
      <c r="O63" s="516"/>
      <c r="P63" s="517"/>
      <c r="Q63" s="518"/>
      <c r="R63" s="518"/>
      <c r="S63" s="518"/>
      <c r="T63" s="518"/>
      <c r="U63" s="518"/>
      <c r="V63" s="518"/>
      <c r="W63" s="521"/>
      <c r="X63" s="522"/>
      <c r="Y63" s="522"/>
      <c r="Z63" s="522"/>
      <c r="AA63" s="522"/>
      <c r="AB63" s="522"/>
      <c r="AC63" s="522"/>
      <c r="AD63" s="522"/>
      <c r="AE63" s="523"/>
      <c r="AF63" s="517"/>
      <c r="AG63" s="518"/>
      <c r="AH63" s="518"/>
      <c r="AI63" s="518"/>
      <c r="AJ63" s="518"/>
      <c r="AK63" s="518"/>
      <c r="AL63" s="518"/>
      <c r="AM63" s="518"/>
      <c r="AN63" s="524"/>
      <c r="AO63" s="525"/>
      <c r="AP63" s="526"/>
      <c r="AQ63" s="514"/>
      <c r="AR63" s="515"/>
      <c r="AS63" s="515"/>
      <c r="AT63" s="515"/>
      <c r="AU63" s="515"/>
      <c r="AV63" s="515"/>
      <c r="AW63" s="526"/>
      <c r="AX63" s="525"/>
      <c r="AY63" s="526"/>
      <c r="AZ63" s="525"/>
      <c r="BA63" s="526"/>
      <c r="BB63" s="525"/>
      <c r="BC63" s="526"/>
      <c r="BD63" s="525"/>
      <c r="BE63" s="515"/>
      <c r="BF63" s="515"/>
      <c r="BG63" s="526"/>
      <c r="BH63" s="514"/>
      <c r="BI63" s="515"/>
      <c r="BJ63" s="536"/>
      <c r="BK63" s="543"/>
      <c r="BL63" s="525"/>
      <c r="BM63" s="515"/>
      <c r="BN63" s="515"/>
      <c r="BO63" s="526"/>
      <c r="BP63" s="525"/>
      <c r="BQ63" s="515"/>
      <c r="BR63" s="536"/>
      <c r="BS63" s="537"/>
      <c r="BT63" s="363"/>
      <c r="BU63" s="362"/>
      <c r="BV63" s="515"/>
      <c r="BW63" s="526"/>
      <c r="BX63" s="361"/>
      <c r="BY63" s="362"/>
      <c r="BZ63" s="515"/>
      <c r="CA63" s="534"/>
      <c r="CB63" s="59"/>
      <c r="CC63" s="59"/>
      <c r="CD63" s="59"/>
      <c r="CE63" s="59"/>
      <c r="CF63" s="59"/>
      <c r="CG63" s="59"/>
      <c r="CH63" s="59"/>
      <c r="CI63" s="59"/>
      <c r="CJ63" s="7"/>
      <c r="CK63" s="7"/>
    </row>
    <row r="64" spans="1:89" x14ac:dyDescent="0.2">
      <c r="A64" s="349">
        <v>38</v>
      </c>
      <c r="B64" s="350"/>
      <c r="C64" s="491"/>
      <c r="D64" s="492"/>
      <c r="E64" s="492"/>
      <c r="F64" s="492"/>
      <c r="G64" s="492"/>
      <c r="H64" s="492"/>
      <c r="I64" s="492"/>
      <c r="J64" s="492"/>
      <c r="K64" s="492"/>
      <c r="L64" s="492"/>
      <c r="M64" s="492"/>
      <c r="N64" s="492"/>
      <c r="O64" s="516"/>
      <c r="P64" s="517"/>
      <c r="Q64" s="518"/>
      <c r="R64" s="518"/>
      <c r="S64" s="518"/>
      <c r="T64" s="518"/>
      <c r="U64" s="518"/>
      <c r="V64" s="518"/>
      <c r="W64" s="521"/>
      <c r="X64" s="522"/>
      <c r="Y64" s="522"/>
      <c r="Z64" s="522"/>
      <c r="AA64" s="522"/>
      <c r="AB64" s="522"/>
      <c r="AC64" s="522"/>
      <c r="AD64" s="522"/>
      <c r="AE64" s="523"/>
      <c r="AF64" s="517"/>
      <c r="AG64" s="518"/>
      <c r="AH64" s="518"/>
      <c r="AI64" s="518"/>
      <c r="AJ64" s="518"/>
      <c r="AK64" s="518"/>
      <c r="AL64" s="518"/>
      <c r="AM64" s="518"/>
      <c r="AN64" s="524"/>
      <c r="AO64" s="525"/>
      <c r="AP64" s="526"/>
      <c r="AQ64" s="514"/>
      <c r="AR64" s="515"/>
      <c r="AS64" s="515"/>
      <c r="AT64" s="515"/>
      <c r="AU64" s="515"/>
      <c r="AV64" s="515"/>
      <c r="AW64" s="526"/>
      <c r="AX64" s="525"/>
      <c r="AY64" s="526"/>
      <c r="AZ64" s="525"/>
      <c r="BA64" s="526"/>
      <c r="BB64" s="525"/>
      <c r="BC64" s="526"/>
      <c r="BD64" s="525"/>
      <c r="BE64" s="515"/>
      <c r="BF64" s="515"/>
      <c r="BG64" s="526"/>
      <c r="BH64" s="514"/>
      <c r="BI64" s="515"/>
      <c r="BJ64" s="536"/>
      <c r="BK64" s="543"/>
      <c r="BL64" s="525"/>
      <c r="BM64" s="515"/>
      <c r="BN64" s="515"/>
      <c r="BO64" s="526"/>
      <c r="BP64" s="525"/>
      <c r="BQ64" s="515"/>
      <c r="BR64" s="536"/>
      <c r="BS64" s="537"/>
      <c r="BT64" s="363"/>
      <c r="BU64" s="362"/>
      <c r="BV64" s="515"/>
      <c r="BW64" s="526"/>
      <c r="BX64" s="361"/>
      <c r="BY64" s="362"/>
      <c r="BZ64" s="515"/>
      <c r="CA64" s="534"/>
      <c r="CB64" s="59"/>
      <c r="CC64" s="59"/>
      <c r="CD64" s="59"/>
      <c r="CE64" s="59"/>
      <c r="CF64" s="59"/>
      <c r="CG64" s="59"/>
      <c r="CH64" s="59"/>
      <c r="CI64" s="59"/>
      <c r="CJ64" s="7"/>
      <c r="CK64" s="7"/>
    </row>
    <row r="65" spans="1:89" x14ac:dyDescent="0.2">
      <c r="A65" s="349">
        <v>39</v>
      </c>
      <c r="B65" s="350"/>
      <c r="C65" s="491"/>
      <c r="D65" s="492"/>
      <c r="E65" s="492"/>
      <c r="F65" s="492"/>
      <c r="G65" s="492"/>
      <c r="H65" s="492"/>
      <c r="I65" s="492"/>
      <c r="J65" s="492"/>
      <c r="K65" s="492"/>
      <c r="L65" s="492"/>
      <c r="M65" s="492"/>
      <c r="N65" s="492"/>
      <c r="O65" s="516"/>
      <c r="P65" s="517"/>
      <c r="Q65" s="518"/>
      <c r="R65" s="518"/>
      <c r="S65" s="518"/>
      <c r="T65" s="518"/>
      <c r="U65" s="518"/>
      <c r="V65" s="518"/>
      <c r="W65" s="521"/>
      <c r="X65" s="522"/>
      <c r="Y65" s="522"/>
      <c r="Z65" s="522"/>
      <c r="AA65" s="522"/>
      <c r="AB65" s="522"/>
      <c r="AC65" s="522"/>
      <c r="AD65" s="522"/>
      <c r="AE65" s="523"/>
      <c r="AF65" s="517"/>
      <c r="AG65" s="518"/>
      <c r="AH65" s="518"/>
      <c r="AI65" s="518"/>
      <c r="AJ65" s="518"/>
      <c r="AK65" s="518"/>
      <c r="AL65" s="518"/>
      <c r="AM65" s="518"/>
      <c r="AN65" s="524"/>
      <c r="AO65" s="525"/>
      <c r="AP65" s="526"/>
      <c r="AQ65" s="514"/>
      <c r="AR65" s="515"/>
      <c r="AS65" s="515"/>
      <c r="AT65" s="515"/>
      <c r="AU65" s="515"/>
      <c r="AV65" s="515"/>
      <c r="AW65" s="526"/>
      <c r="AX65" s="525"/>
      <c r="AY65" s="526"/>
      <c r="AZ65" s="525"/>
      <c r="BA65" s="526"/>
      <c r="BB65" s="525"/>
      <c r="BC65" s="526"/>
      <c r="BD65" s="525"/>
      <c r="BE65" s="515"/>
      <c r="BF65" s="515"/>
      <c r="BG65" s="526"/>
      <c r="BH65" s="514"/>
      <c r="BI65" s="515"/>
      <c r="BJ65" s="536"/>
      <c r="BK65" s="543"/>
      <c r="BL65" s="525"/>
      <c r="BM65" s="515"/>
      <c r="BN65" s="515"/>
      <c r="BO65" s="526"/>
      <c r="BP65" s="525"/>
      <c r="BQ65" s="515"/>
      <c r="BR65" s="536"/>
      <c r="BS65" s="537"/>
      <c r="BT65" s="363"/>
      <c r="BU65" s="362"/>
      <c r="BV65" s="515"/>
      <c r="BW65" s="526"/>
      <c r="BX65" s="361"/>
      <c r="BY65" s="362"/>
      <c r="BZ65" s="515"/>
      <c r="CA65" s="534"/>
      <c r="CB65" s="59"/>
      <c r="CC65" s="59"/>
      <c r="CD65" s="59"/>
      <c r="CE65" s="59"/>
      <c r="CF65" s="59"/>
      <c r="CG65" s="59"/>
      <c r="CH65" s="59"/>
      <c r="CI65" s="59"/>
      <c r="CJ65" s="7"/>
      <c r="CK65" s="7"/>
    </row>
    <row r="66" spans="1:89" x14ac:dyDescent="0.2">
      <c r="A66" s="349">
        <v>40</v>
      </c>
      <c r="B66" s="350"/>
      <c r="C66" s="491"/>
      <c r="D66" s="492"/>
      <c r="E66" s="492"/>
      <c r="F66" s="492"/>
      <c r="G66" s="492"/>
      <c r="H66" s="492"/>
      <c r="I66" s="492"/>
      <c r="J66" s="492"/>
      <c r="K66" s="492"/>
      <c r="L66" s="492"/>
      <c r="M66" s="492"/>
      <c r="N66" s="492"/>
      <c r="O66" s="516"/>
      <c r="P66" s="517"/>
      <c r="Q66" s="518"/>
      <c r="R66" s="518"/>
      <c r="S66" s="518"/>
      <c r="T66" s="518"/>
      <c r="U66" s="518"/>
      <c r="V66" s="518"/>
      <c r="W66" s="521"/>
      <c r="X66" s="522"/>
      <c r="Y66" s="522"/>
      <c r="Z66" s="522"/>
      <c r="AA66" s="522"/>
      <c r="AB66" s="522"/>
      <c r="AC66" s="522"/>
      <c r="AD66" s="522"/>
      <c r="AE66" s="523"/>
      <c r="AF66" s="517"/>
      <c r="AG66" s="518"/>
      <c r="AH66" s="518"/>
      <c r="AI66" s="518"/>
      <c r="AJ66" s="518"/>
      <c r="AK66" s="518"/>
      <c r="AL66" s="518"/>
      <c r="AM66" s="518"/>
      <c r="AN66" s="524"/>
      <c r="AO66" s="525"/>
      <c r="AP66" s="526"/>
      <c r="AQ66" s="514"/>
      <c r="AR66" s="515"/>
      <c r="AS66" s="515"/>
      <c r="AT66" s="515"/>
      <c r="AU66" s="515"/>
      <c r="AV66" s="515"/>
      <c r="AW66" s="526"/>
      <c r="AX66" s="525"/>
      <c r="AY66" s="526"/>
      <c r="AZ66" s="525"/>
      <c r="BA66" s="526"/>
      <c r="BB66" s="525"/>
      <c r="BC66" s="526"/>
      <c r="BD66" s="525"/>
      <c r="BE66" s="515"/>
      <c r="BF66" s="515"/>
      <c r="BG66" s="526"/>
      <c r="BH66" s="514"/>
      <c r="BI66" s="515"/>
      <c r="BJ66" s="536"/>
      <c r="BK66" s="543"/>
      <c r="BL66" s="525"/>
      <c r="BM66" s="515"/>
      <c r="BN66" s="515"/>
      <c r="BO66" s="526"/>
      <c r="BP66" s="525"/>
      <c r="BQ66" s="515"/>
      <c r="BR66" s="536"/>
      <c r="BS66" s="537"/>
      <c r="BT66" s="363"/>
      <c r="BU66" s="362"/>
      <c r="BV66" s="515"/>
      <c r="BW66" s="526"/>
      <c r="BX66" s="361"/>
      <c r="BY66" s="362"/>
      <c r="BZ66" s="515"/>
      <c r="CA66" s="534"/>
      <c r="CB66" s="59"/>
      <c r="CC66" s="59"/>
      <c r="CD66" s="59"/>
      <c r="CE66" s="59"/>
      <c r="CF66" s="59"/>
      <c r="CG66" s="59"/>
      <c r="CH66" s="59"/>
      <c r="CI66" s="59"/>
      <c r="CJ66" s="7"/>
      <c r="CK66" s="7"/>
    </row>
    <row r="67" spans="1:89" x14ac:dyDescent="0.2">
      <c r="A67" s="349">
        <v>41</v>
      </c>
      <c r="B67" s="350"/>
      <c r="C67" s="491"/>
      <c r="D67" s="492"/>
      <c r="E67" s="492"/>
      <c r="F67" s="492"/>
      <c r="G67" s="492"/>
      <c r="H67" s="492"/>
      <c r="I67" s="492"/>
      <c r="J67" s="492"/>
      <c r="K67" s="492"/>
      <c r="L67" s="492"/>
      <c r="M67" s="492"/>
      <c r="N67" s="492"/>
      <c r="O67" s="516"/>
      <c r="P67" s="517"/>
      <c r="Q67" s="518"/>
      <c r="R67" s="518"/>
      <c r="S67" s="518"/>
      <c r="T67" s="518"/>
      <c r="U67" s="518"/>
      <c r="V67" s="518"/>
      <c r="W67" s="521"/>
      <c r="X67" s="522"/>
      <c r="Y67" s="522"/>
      <c r="Z67" s="522"/>
      <c r="AA67" s="522"/>
      <c r="AB67" s="522"/>
      <c r="AC67" s="522"/>
      <c r="AD67" s="522"/>
      <c r="AE67" s="523"/>
      <c r="AF67" s="517"/>
      <c r="AG67" s="518"/>
      <c r="AH67" s="518"/>
      <c r="AI67" s="518"/>
      <c r="AJ67" s="518"/>
      <c r="AK67" s="518"/>
      <c r="AL67" s="518"/>
      <c r="AM67" s="518"/>
      <c r="AN67" s="524"/>
      <c r="AO67" s="525"/>
      <c r="AP67" s="526"/>
      <c r="AQ67" s="514"/>
      <c r="AR67" s="515"/>
      <c r="AS67" s="515"/>
      <c r="AT67" s="515"/>
      <c r="AU67" s="515"/>
      <c r="AV67" s="515"/>
      <c r="AW67" s="526"/>
      <c r="AX67" s="525"/>
      <c r="AY67" s="526"/>
      <c r="AZ67" s="525"/>
      <c r="BA67" s="526"/>
      <c r="BB67" s="525"/>
      <c r="BC67" s="526"/>
      <c r="BD67" s="525"/>
      <c r="BE67" s="515"/>
      <c r="BF67" s="515"/>
      <c r="BG67" s="526"/>
      <c r="BH67" s="514"/>
      <c r="BI67" s="515"/>
      <c r="BJ67" s="536"/>
      <c r="BK67" s="543"/>
      <c r="BL67" s="525"/>
      <c r="BM67" s="515"/>
      <c r="BN67" s="515"/>
      <c r="BO67" s="526"/>
      <c r="BP67" s="525"/>
      <c r="BQ67" s="515"/>
      <c r="BR67" s="536"/>
      <c r="BS67" s="537"/>
      <c r="BT67" s="363"/>
      <c r="BU67" s="362"/>
      <c r="BV67" s="515"/>
      <c r="BW67" s="526"/>
      <c r="BX67" s="361"/>
      <c r="BY67" s="362"/>
      <c r="BZ67" s="515"/>
      <c r="CA67" s="534"/>
      <c r="CB67" s="59"/>
      <c r="CC67" s="59"/>
      <c r="CD67" s="59"/>
      <c r="CE67" s="59"/>
      <c r="CF67" s="59"/>
      <c r="CG67" s="59"/>
      <c r="CH67" s="59"/>
      <c r="CI67" s="59"/>
      <c r="CJ67" s="7"/>
      <c r="CK67" s="7"/>
    </row>
    <row r="68" spans="1:89" x14ac:dyDescent="0.2">
      <c r="A68" s="349">
        <v>42</v>
      </c>
      <c r="B68" s="350"/>
      <c r="C68" s="491"/>
      <c r="D68" s="492"/>
      <c r="E68" s="492"/>
      <c r="F68" s="492"/>
      <c r="G68" s="492"/>
      <c r="H68" s="492"/>
      <c r="I68" s="492"/>
      <c r="J68" s="492"/>
      <c r="K68" s="492"/>
      <c r="L68" s="492"/>
      <c r="M68" s="492"/>
      <c r="N68" s="492"/>
      <c r="O68" s="516"/>
      <c r="P68" s="517"/>
      <c r="Q68" s="518"/>
      <c r="R68" s="518"/>
      <c r="S68" s="518"/>
      <c r="T68" s="518"/>
      <c r="U68" s="518"/>
      <c r="V68" s="518"/>
      <c r="W68" s="521"/>
      <c r="X68" s="522"/>
      <c r="Y68" s="522"/>
      <c r="Z68" s="522"/>
      <c r="AA68" s="522"/>
      <c r="AB68" s="522"/>
      <c r="AC68" s="522"/>
      <c r="AD68" s="522"/>
      <c r="AE68" s="523"/>
      <c r="AF68" s="517"/>
      <c r="AG68" s="518"/>
      <c r="AH68" s="518"/>
      <c r="AI68" s="518"/>
      <c r="AJ68" s="518"/>
      <c r="AK68" s="518"/>
      <c r="AL68" s="518"/>
      <c r="AM68" s="518"/>
      <c r="AN68" s="524"/>
      <c r="AO68" s="525"/>
      <c r="AP68" s="526"/>
      <c r="AQ68" s="514"/>
      <c r="AR68" s="515"/>
      <c r="AS68" s="515"/>
      <c r="AT68" s="515"/>
      <c r="AU68" s="515"/>
      <c r="AV68" s="515"/>
      <c r="AW68" s="526"/>
      <c r="AX68" s="525"/>
      <c r="AY68" s="526"/>
      <c r="AZ68" s="525"/>
      <c r="BA68" s="526"/>
      <c r="BB68" s="525"/>
      <c r="BC68" s="526"/>
      <c r="BD68" s="525"/>
      <c r="BE68" s="515"/>
      <c r="BF68" s="515"/>
      <c r="BG68" s="526"/>
      <c r="BH68" s="514"/>
      <c r="BI68" s="515"/>
      <c r="BJ68" s="536"/>
      <c r="BK68" s="543"/>
      <c r="BL68" s="525"/>
      <c r="BM68" s="515"/>
      <c r="BN68" s="515"/>
      <c r="BO68" s="526"/>
      <c r="BP68" s="525"/>
      <c r="BQ68" s="515"/>
      <c r="BR68" s="536"/>
      <c r="BS68" s="537"/>
      <c r="BT68" s="363"/>
      <c r="BU68" s="362"/>
      <c r="BV68" s="515"/>
      <c r="BW68" s="526"/>
      <c r="BX68" s="361"/>
      <c r="BY68" s="362"/>
      <c r="BZ68" s="515"/>
      <c r="CA68" s="534"/>
      <c r="CB68" s="59"/>
      <c r="CC68" s="59"/>
      <c r="CD68" s="59"/>
      <c r="CE68" s="59"/>
      <c r="CF68" s="59"/>
      <c r="CG68" s="59"/>
      <c r="CH68" s="59"/>
      <c r="CI68" s="59"/>
      <c r="CJ68" s="7"/>
      <c r="CK68" s="7"/>
    </row>
    <row r="69" spans="1:89" x14ac:dyDescent="0.2">
      <c r="A69" s="349">
        <v>43</v>
      </c>
      <c r="B69" s="350"/>
      <c r="C69" s="491"/>
      <c r="D69" s="492"/>
      <c r="E69" s="492"/>
      <c r="F69" s="492"/>
      <c r="G69" s="492"/>
      <c r="H69" s="492"/>
      <c r="I69" s="492"/>
      <c r="J69" s="492"/>
      <c r="K69" s="492"/>
      <c r="L69" s="492"/>
      <c r="M69" s="492"/>
      <c r="N69" s="492"/>
      <c r="O69" s="516"/>
      <c r="P69" s="517"/>
      <c r="Q69" s="518"/>
      <c r="R69" s="518"/>
      <c r="S69" s="518"/>
      <c r="T69" s="518"/>
      <c r="U69" s="518"/>
      <c r="V69" s="518"/>
      <c r="W69" s="521"/>
      <c r="X69" s="522"/>
      <c r="Y69" s="522"/>
      <c r="Z69" s="522"/>
      <c r="AA69" s="522"/>
      <c r="AB69" s="522"/>
      <c r="AC69" s="522"/>
      <c r="AD69" s="522"/>
      <c r="AE69" s="523"/>
      <c r="AF69" s="517"/>
      <c r="AG69" s="518"/>
      <c r="AH69" s="518"/>
      <c r="AI69" s="518"/>
      <c r="AJ69" s="518"/>
      <c r="AK69" s="518"/>
      <c r="AL69" s="518"/>
      <c r="AM69" s="518"/>
      <c r="AN69" s="524"/>
      <c r="AO69" s="525"/>
      <c r="AP69" s="526"/>
      <c r="AQ69" s="514"/>
      <c r="AR69" s="515"/>
      <c r="AS69" s="515"/>
      <c r="AT69" s="515"/>
      <c r="AU69" s="515"/>
      <c r="AV69" s="515"/>
      <c r="AW69" s="526"/>
      <c r="AX69" s="525"/>
      <c r="AY69" s="526"/>
      <c r="AZ69" s="525"/>
      <c r="BA69" s="526"/>
      <c r="BB69" s="525"/>
      <c r="BC69" s="526"/>
      <c r="BD69" s="525"/>
      <c r="BE69" s="515"/>
      <c r="BF69" s="515"/>
      <c r="BG69" s="526"/>
      <c r="BH69" s="514"/>
      <c r="BI69" s="515"/>
      <c r="BJ69" s="536"/>
      <c r="BK69" s="543"/>
      <c r="BL69" s="525"/>
      <c r="BM69" s="515"/>
      <c r="BN69" s="515"/>
      <c r="BO69" s="526"/>
      <c r="BP69" s="525"/>
      <c r="BQ69" s="515"/>
      <c r="BR69" s="536"/>
      <c r="BS69" s="537"/>
      <c r="BT69" s="363"/>
      <c r="BU69" s="362"/>
      <c r="BV69" s="515"/>
      <c r="BW69" s="526"/>
      <c r="BX69" s="361"/>
      <c r="BY69" s="362"/>
      <c r="BZ69" s="515"/>
      <c r="CA69" s="534"/>
      <c r="CB69" s="59"/>
      <c r="CC69" s="59"/>
      <c r="CD69" s="59"/>
      <c r="CE69" s="59"/>
      <c r="CF69" s="59"/>
      <c r="CG69" s="59"/>
      <c r="CH69" s="59"/>
      <c r="CI69" s="59"/>
      <c r="CJ69" s="7"/>
      <c r="CK69" s="7"/>
    </row>
    <row r="70" spans="1:89" x14ac:dyDescent="0.2">
      <c r="A70" s="349">
        <v>44</v>
      </c>
      <c r="B70" s="350"/>
      <c r="C70" s="491"/>
      <c r="D70" s="492"/>
      <c r="E70" s="492"/>
      <c r="F70" s="492"/>
      <c r="G70" s="492"/>
      <c r="H70" s="492"/>
      <c r="I70" s="492"/>
      <c r="J70" s="492"/>
      <c r="K70" s="492"/>
      <c r="L70" s="492"/>
      <c r="M70" s="492"/>
      <c r="N70" s="492"/>
      <c r="O70" s="516"/>
      <c r="P70" s="517"/>
      <c r="Q70" s="518"/>
      <c r="R70" s="518"/>
      <c r="S70" s="518"/>
      <c r="T70" s="518"/>
      <c r="U70" s="518"/>
      <c r="V70" s="518"/>
      <c r="W70" s="521"/>
      <c r="X70" s="522"/>
      <c r="Y70" s="522"/>
      <c r="Z70" s="522"/>
      <c r="AA70" s="522"/>
      <c r="AB70" s="522"/>
      <c r="AC70" s="522"/>
      <c r="AD70" s="522"/>
      <c r="AE70" s="523"/>
      <c r="AF70" s="517"/>
      <c r="AG70" s="518"/>
      <c r="AH70" s="518"/>
      <c r="AI70" s="518"/>
      <c r="AJ70" s="518"/>
      <c r="AK70" s="518"/>
      <c r="AL70" s="518"/>
      <c r="AM70" s="518"/>
      <c r="AN70" s="524"/>
      <c r="AO70" s="525"/>
      <c r="AP70" s="526"/>
      <c r="AQ70" s="514"/>
      <c r="AR70" s="515"/>
      <c r="AS70" s="515"/>
      <c r="AT70" s="515"/>
      <c r="AU70" s="515"/>
      <c r="AV70" s="515"/>
      <c r="AW70" s="526"/>
      <c r="AX70" s="525"/>
      <c r="AY70" s="526"/>
      <c r="AZ70" s="525"/>
      <c r="BA70" s="526"/>
      <c r="BB70" s="525"/>
      <c r="BC70" s="526"/>
      <c r="BD70" s="525"/>
      <c r="BE70" s="515"/>
      <c r="BF70" s="515"/>
      <c r="BG70" s="526"/>
      <c r="BH70" s="514"/>
      <c r="BI70" s="515"/>
      <c r="BJ70" s="536"/>
      <c r="BK70" s="543"/>
      <c r="BL70" s="525"/>
      <c r="BM70" s="515"/>
      <c r="BN70" s="515"/>
      <c r="BO70" s="526"/>
      <c r="BP70" s="525"/>
      <c r="BQ70" s="515"/>
      <c r="BR70" s="536"/>
      <c r="BS70" s="537"/>
      <c r="BT70" s="363"/>
      <c r="BU70" s="362"/>
      <c r="BV70" s="515"/>
      <c r="BW70" s="526"/>
      <c r="BX70" s="361"/>
      <c r="BY70" s="362"/>
      <c r="BZ70" s="515"/>
      <c r="CA70" s="534"/>
      <c r="CB70" s="59"/>
      <c r="CC70" s="59"/>
      <c r="CD70" s="59"/>
      <c r="CE70" s="59"/>
      <c r="CF70" s="59"/>
      <c r="CG70" s="59"/>
      <c r="CH70" s="59"/>
      <c r="CI70" s="59"/>
      <c r="CJ70" s="7"/>
      <c r="CK70" s="7"/>
    </row>
    <row r="71" spans="1:89" x14ac:dyDescent="0.2">
      <c r="A71" s="349">
        <v>45</v>
      </c>
      <c r="B71" s="350"/>
      <c r="C71" s="491"/>
      <c r="D71" s="492"/>
      <c r="E71" s="492"/>
      <c r="F71" s="492"/>
      <c r="G71" s="492"/>
      <c r="H71" s="492"/>
      <c r="I71" s="492"/>
      <c r="J71" s="492"/>
      <c r="K71" s="492"/>
      <c r="L71" s="492"/>
      <c r="M71" s="492"/>
      <c r="N71" s="492"/>
      <c r="O71" s="516"/>
      <c r="P71" s="517"/>
      <c r="Q71" s="518"/>
      <c r="R71" s="518"/>
      <c r="S71" s="518"/>
      <c r="T71" s="518"/>
      <c r="U71" s="518"/>
      <c r="V71" s="518"/>
      <c r="W71" s="521"/>
      <c r="X71" s="522"/>
      <c r="Y71" s="522"/>
      <c r="Z71" s="522"/>
      <c r="AA71" s="522"/>
      <c r="AB71" s="522"/>
      <c r="AC71" s="522"/>
      <c r="AD71" s="522"/>
      <c r="AE71" s="523"/>
      <c r="AF71" s="517"/>
      <c r="AG71" s="518"/>
      <c r="AH71" s="518"/>
      <c r="AI71" s="518"/>
      <c r="AJ71" s="518"/>
      <c r="AK71" s="518"/>
      <c r="AL71" s="518"/>
      <c r="AM71" s="518"/>
      <c r="AN71" s="524"/>
      <c r="AO71" s="525"/>
      <c r="AP71" s="526"/>
      <c r="AQ71" s="514"/>
      <c r="AR71" s="515"/>
      <c r="AS71" s="515"/>
      <c r="AT71" s="515"/>
      <c r="AU71" s="515"/>
      <c r="AV71" s="515"/>
      <c r="AW71" s="526"/>
      <c r="AX71" s="525"/>
      <c r="AY71" s="526"/>
      <c r="AZ71" s="525"/>
      <c r="BA71" s="526"/>
      <c r="BB71" s="525"/>
      <c r="BC71" s="526"/>
      <c r="BD71" s="525"/>
      <c r="BE71" s="515"/>
      <c r="BF71" s="515"/>
      <c r="BG71" s="526"/>
      <c r="BH71" s="514"/>
      <c r="BI71" s="515"/>
      <c r="BJ71" s="536"/>
      <c r="BK71" s="543"/>
      <c r="BL71" s="525"/>
      <c r="BM71" s="515"/>
      <c r="BN71" s="515"/>
      <c r="BO71" s="526"/>
      <c r="BP71" s="525"/>
      <c r="BQ71" s="515"/>
      <c r="BR71" s="536"/>
      <c r="BS71" s="537"/>
      <c r="BT71" s="363"/>
      <c r="BU71" s="362"/>
      <c r="BV71" s="515"/>
      <c r="BW71" s="526"/>
      <c r="BX71" s="361"/>
      <c r="BY71" s="362"/>
      <c r="BZ71" s="515"/>
      <c r="CA71" s="534"/>
      <c r="CB71" s="59"/>
      <c r="CC71" s="59"/>
      <c r="CD71" s="59"/>
      <c r="CE71" s="59"/>
      <c r="CF71" s="59"/>
      <c r="CG71" s="59"/>
      <c r="CH71" s="59"/>
      <c r="CI71" s="59"/>
      <c r="CJ71" s="7"/>
      <c r="CK71" s="7"/>
    </row>
    <row r="72" spans="1:89" x14ac:dyDescent="0.2">
      <c r="A72" s="349">
        <v>46</v>
      </c>
      <c r="B72" s="350"/>
      <c r="C72" s="491"/>
      <c r="D72" s="492"/>
      <c r="E72" s="492"/>
      <c r="F72" s="492"/>
      <c r="G72" s="492"/>
      <c r="H72" s="492"/>
      <c r="I72" s="492"/>
      <c r="J72" s="492"/>
      <c r="K72" s="492"/>
      <c r="L72" s="492"/>
      <c r="M72" s="492"/>
      <c r="N72" s="492"/>
      <c r="O72" s="516"/>
      <c r="P72" s="517"/>
      <c r="Q72" s="518"/>
      <c r="R72" s="518"/>
      <c r="S72" s="518"/>
      <c r="T72" s="518"/>
      <c r="U72" s="518"/>
      <c r="V72" s="518"/>
      <c r="W72" s="521"/>
      <c r="X72" s="522"/>
      <c r="Y72" s="522"/>
      <c r="Z72" s="522"/>
      <c r="AA72" s="522"/>
      <c r="AB72" s="522"/>
      <c r="AC72" s="522"/>
      <c r="AD72" s="522"/>
      <c r="AE72" s="523"/>
      <c r="AF72" s="517"/>
      <c r="AG72" s="518"/>
      <c r="AH72" s="518"/>
      <c r="AI72" s="518"/>
      <c r="AJ72" s="518"/>
      <c r="AK72" s="518"/>
      <c r="AL72" s="518"/>
      <c r="AM72" s="518"/>
      <c r="AN72" s="524"/>
      <c r="AO72" s="525"/>
      <c r="AP72" s="526"/>
      <c r="AQ72" s="514"/>
      <c r="AR72" s="515"/>
      <c r="AS72" s="515"/>
      <c r="AT72" s="515"/>
      <c r="AU72" s="515"/>
      <c r="AV72" s="515"/>
      <c r="AW72" s="526"/>
      <c r="AX72" s="525"/>
      <c r="AY72" s="526"/>
      <c r="AZ72" s="525"/>
      <c r="BA72" s="526"/>
      <c r="BB72" s="525"/>
      <c r="BC72" s="526"/>
      <c r="BD72" s="525"/>
      <c r="BE72" s="515"/>
      <c r="BF72" s="515"/>
      <c r="BG72" s="526"/>
      <c r="BH72" s="514"/>
      <c r="BI72" s="515"/>
      <c r="BJ72" s="536"/>
      <c r="BK72" s="543"/>
      <c r="BL72" s="525"/>
      <c r="BM72" s="515"/>
      <c r="BN72" s="515"/>
      <c r="BO72" s="526"/>
      <c r="BP72" s="525"/>
      <c r="BQ72" s="515"/>
      <c r="BR72" s="536"/>
      <c r="BS72" s="537"/>
      <c r="BT72" s="363"/>
      <c r="BU72" s="362"/>
      <c r="BV72" s="515"/>
      <c r="BW72" s="526"/>
      <c r="BX72" s="361"/>
      <c r="BY72" s="362"/>
      <c r="BZ72" s="515"/>
      <c r="CA72" s="534"/>
      <c r="CB72" s="59"/>
      <c r="CC72" s="59"/>
      <c r="CD72" s="59"/>
      <c r="CE72" s="59"/>
      <c r="CF72" s="59"/>
      <c r="CG72" s="59"/>
      <c r="CH72" s="59"/>
      <c r="CI72" s="59"/>
      <c r="CJ72" s="7"/>
      <c r="CK72" s="7"/>
    </row>
    <row r="73" spans="1:89" x14ac:dyDescent="0.2">
      <c r="A73" s="349">
        <v>47</v>
      </c>
      <c r="B73" s="350"/>
      <c r="C73" s="491"/>
      <c r="D73" s="492"/>
      <c r="E73" s="492"/>
      <c r="F73" s="492"/>
      <c r="G73" s="492"/>
      <c r="H73" s="492"/>
      <c r="I73" s="492"/>
      <c r="J73" s="492"/>
      <c r="K73" s="492"/>
      <c r="L73" s="492"/>
      <c r="M73" s="492"/>
      <c r="N73" s="492"/>
      <c r="O73" s="516"/>
      <c r="P73" s="517"/>
      <c r="Q73" s="518"/>
      <c r="R73" s="518"/>
      <c r="S73" s="518"/>
      <c r="T73" s="518"/>
      <c r="U73" s="518"/>
      <c r="V73" s="518"/>
      <c r="W73" s="521"/>
      <c r="X73" s="522"/>
      <c r="Y73" s="522"/>
      <c r="Z73" s="522"/>
      <c r="AA73" s="522"/>
      <c r="AB73" s="522"/>
      <c r="AC73" s="522"/>
      <c r="AD73" s="522"/>
      <c r="AE73" s="523"/>
      <c r="AF73" s="517"/>
      <c r="AG73" s="518"/>
      <c r="AH73" s="518"/>
      <c r="AI73" s="518"/>
      <c r="AJ73" s="518"/>
      <c r="AK73" s="518"/>
      <c r="AL73" s="518"/>
      <c r="AM73" s="518"/>
      <c r="AN73" s="524"/>
      <c r="AO73" s="525"/>
      <c r="AP73" s="526"/>
      <c r="AQ73" s="514"/>
      <c r="AR73" s="515"/>
      <c r="AS73" s="515"/>
      <c r="AT73" s="515"/>
      <c r="AU73" s="515"/>
      <c r="AV73" s="515"/>
      <c r="AW73" s="526"/>
      <c r="AX73" s="525"/>
      <c r="AY73" s="526"/>
      <c r="AZ73" s="525"/>
      <c r="BA73" s="526"/>
      <c r="BB73" s="525"/>
      <c r="BC73" s="526"/>
      <c r="BD73" s="525"/>
      <c r="BE73" s="515"/>
      <c r="BF73" s="515"/>
      <c r="BG73" s="526"/>
      <c r="BH73" s="514"/>
      <c r="BI73" s="515"/>
      <c r="BJ73" s="536"/>
      <c r="BK73" s="543"/>
      <c r="BL73" s="525"/>
      <c r="BM73" s="515"/>
      <c r="BN73" s="515"/>
      <c r="BO73" s="526"/>
      <c r="BP73" s="525"/>
      <c r="BQ73" s="515"/>
      <c r="BR73" s="536"/>
      <c r="BS73" s="537"/>
      <c r="BT73" s="363"/>
      <c r="BU73" s="362"/>
      <c r="BV73" s="515"/>
      <c r="BW73" s="526"/>
      <c r="BX73" s="361"/>
      <c r="BY73" s="362"/>
      <c r="BZ73" s="515"/>
      <c r="CA73" s="534"/>
      <c r="CB73" s="59"/>
      <c r="CC73" s="59"/>
      <c r="CD73" s="59"/>
      <c r="CE73" s="59"/>
      <c r="CF73" s="59"/>
      <c r="CG73" s="59"/>
      <c r="CH73" s="59"/>
      <c r="CI73" s="59"/>
      <c r="CJ73" s="7"/>
      <c r="CK73" s="7"/>
    </row>
    <row r="74" spans="1:89" x14ac:dyDescent="0.2">
      <c r="A74" s="349">
        <v>48</v>
      </c>
      <c r="B74" s="350"/>
      <c r="C74" s="491"/>
      <c r="D74" s="492"/>
      <c r="E74" s="492"/>
      <c r="F74" s="492"/>
      <c r="G74" s="492"/>
      <c r="H74" s="492"/>
      <c r="I74" s="492"/>
      <c r="J74" s="492"/>
      <c r="K74" s="492"/>
      <c r="L74" s="492"/>
      <c r="M74" s="492"/>
      <c r="N74" s="492"/>
      <c r="O74" s="516"/>
      <c r="P74" s="517"/>
      <c r="Q74" s="518"/>
      <c r="R74" s="518"/>
      <c r="S74" s="518"/>
      <c r="T74" s="518"/>
      <c r="U74" s="518"/>
      <c r="V74" s="518"/>
      <c r="W74" s="521"/>
      <c r="X74" s="522"/>
      <c r="Y74" s="522"/>
      <c r="Z74" s="522"/>
      <c r="AA74" s="522"/>
      <c r="AB74" s="522"/>
      <c r="AC74" s="522"/>
      <c r="AD74" s="522"/>
      <c r="AE74" s="523"/>
      <c r="AF74" s="517"/>
      <c r="AG74" s="518"/>
      <c r="AH74" s="518"/>
      <c r="AI74" s="518"/>
      <c r="AJ74" s="518"/>
      <c r="AK74" s="518"/>
      <c r="AL74" s="518"/>
      <c r="AM74" s="518"/>
      <c r="AN74" s="524"/>
      <c r="AO74" s="525"/>
      <c r="AP74" s="526"/>
      <c r="AQ74" s="514"/>
      <c r="AR74" s="515"/>
      <c r="AS74" s="515"/>
      <c r="AT74" s="515"/>
      <c r="AU74" s="515"/>
      <c r="AV74" s="515"/>
      <c r="AW74" s="526"/>
      <c r="AX74" s="525"/>
      <c r="AY74" s="526"/>
      <c r="AZ74" s="525"/>
      <c r="BA74" s="526"/>
      <c r="BB74" s="525"/>
      <c r="BC74" s="526"/>
      <c r="BD74" s="525"/>
      <c r="BE74" s="515"/>
      <c r="BF74" s="515"/>
      <c r="BG74" s="526"/>
      <c r="BH74" s="514"/>
      <c r="BI74" s="515"/>
      <c r="BJ74" s="536"/>
      <c r="BK74" s="543"/>
      <c r="BL74" s="525"/>
      <c r="BM74" s="515"/>
      <c r="BN74" s="515"/>
      <c r="BO74" s="526"/>
      <c r="BP74" s="525"/>
      <c r="BQ74" s="515"/>
      <c r="BR74" s="536"/>
      <c r="BS74" s="537"/>
      <c r="BT74" s="363"/>
      <c r="BU74" s="362"/>
      <c r="BV74" s="515"/>
      <c r="BW74" s="526"/>
      <c r="BX74" s="361"/>
      <c r="BY74" s="362"/>
      <c r="BZ74" s="515"/>
      <c r="CA74" s="534"/>
      <c r="CB74" s="59"/>
      <c r="CC74" s="59"/>
      <c r="CD74" s="59"/>
      <c r="CE74" s="59"/>
      <c r="CF74" s="59"/>
      <c r="CG74" s="59"/>
      <c r="CH74" s="59"/>
      <c r="CI74" s="59"/>
      <c r="CJ74" s="7"/>
      <c r="CK74" s="7"/>
    </row>
    <row r="75" spans="1:89" x14ac:dyDescent="0.2">
      <c r="A75" s="349">
        <v>49</v>
      </c>
      <c r="B75" s="350"/>
      <c r="C75" s="491"/>
      <c r="D75" s="492"/>
      <c r="E75" s="492"/>
      <c r="F75" s="492"/>
      <c r="G75" s="492"/>
      <c r="H75" s="492"/>
      <c r="I75" s="492"/>
      <c r="J75" s="492"/>
      <c r="K75" s="492"/>
      <c r="L75" s="492"/>
      <c r="M75" s="492"/>
      <c r="N75" s="492"/>
      <c r="O75" s="516"/>
      <c r="P75" s="517"/>
      <c r="Q75" s="518"/>
      <c r="R75" s="518"/>
      <c r="S75" s="518"/>
      <c r="T75" s="518"/>
      <c r="U75" s="518"/>
      <c r="V75" s="518"/>
      <c r="W75" s="521"/>
      <c r="X75" s="522"/>
      <c r="Y75" s="522"/>
      <c r="Z75" s="522"/>
      <c r="AA75" s="522"/>
      <c r="AB75" s="522"/>
      <c r="AC75" s="522"/>
      <c r="AD75" s="522"/>
      <c r="AE75" s="523"/>
      <c r="AF75" s="517"/>
      <c r="AG75" s="518"/>
      <c r="AH75" s="518"/>
      <c r="AI75" s="518"/>
      <c r="AJ75" s="518"/>
      <c r="AK75" s="518"/>
      <c r="AL75" s="518"/>
      <c r="AM75" s="518"/>
      <c r="AN75" s="524"/>
      <c r="AO75" s="525"/>
      <c r="AP75" s="526"/>
      <c r="AQ75" s="514"/>
      <c r="AR75" s="515"/>
      <c r="AS75" s="515"/>
      <c r="AT75" s="515"/>
      <c r="AU75" s="515"/>
      <c r="AV75" s="515"/>
      <c r="AW75" s="526"/>
      <c r="AX75" s="525"/>
      <c r="AY75" s="526"/>
      <c r="AZ75" s="525"/>
      <c r="BA75" s="526"/>
      <c r="BB75" s="525"/>
      <c r="BC75" s="526"/>
      <c r="BD75" s="525"/>
      <c r="BE75" s="515"/>
      <c r="BF75" s="515"/>
      <c r="BG75" s="526"/>
      <c r="BH75" s="514"/>
      <c r="BI75" s="515"/>
      <c r="BJ75" s="536"/>
      <c r="BK75" s="543"/>
      <c r="BL75" s="525"/>
      <c r="BM75" s="515"/>
      <c r="BN75" s="515"/>
      <c r="BO75" s="526"/>
      <c r="BP75" s="525"/>
      <c r="BQ75" s="515"/>
      <c r="BR75" s="536"/>
      <c r="BS75" s="537"/>
      <c r="BT75" s="363"/>
      <c r="BU75" s="362"/>
      <c r="BV75" s="515"/>
      <c r="BW75" s="526"/>
      <c r="BX75" s="361"/>
      <c r="BY75" s="362"/>
      <c r="BZ75" s="515"/>
      <c r="CA75" s="534"/>
      <c r="CB75" s="59"/>
      <c r="CC75" s="59"/>
      <c r="CD75" s="59"/>
      <c r="CE75" s="59"/>
      <c r="CF75" s="59"/>
      <c r="CG75" s="59"/>
      <c r="CH75" s="59"/>
      <c r="CI75" s="59"/>
      <c r="CJ75" s="7"/>
      <c r="CK75" s="7"/>
    </row>
    <row r="76" spans="1:89" ht="13.5" thickBot="1" x14ac:dyDescent="0.25">
      <c r="A76" s="338">
        <v>50</v>
      </c>
      <c r="B76" s="339"/>
      <c r="C76" s="555"/>
      <c r="D76" s="556"/>
      <c r="E76" s="556"/>
      <c r="F76" s="556"/>
      <c r="G76" s="556"/>
      <c r="H76" s="556"/>
      <c r="I76" s="556"/>
      <c r="J76" s="556"/>
      <c r="K76" s="556"/>
      <c r="L76" s="556"/>
      <c r="M76" s="556"/>
      <c r="N76" s="556"/>
      <c r="O76" s="557"/>
      <c r="P76" s="550"/>
      <c r="Q76" s="551"/>
      <c r="R76" s="551"/>
      <c r="S76" s="551"/>
      <c r="T76" s="551"/>
      <c r="U76" s="551"/>
      <c r="V76" s="551"/>
      <c r="W76" s="552"/>
      <c r="X76" s="553"/>
      <c r="Y76" s="553"/>
      <c r="Z76" s="553"/>
      <c r="AA76" s="553"/>
      <c r="AB76" s="553"/>
      <c r="AC76" s="553"/>
      <c r="AD76" s="553"/>
      <c r="AE76" s="554"/>
      <c r="AF76" s="550"/>
      <c r="AG76" s="551"/>
      <c r="AH76" s="551"/>
      <c r="AI76" s="551"/>
      <c r="AJ76" s="551"/>
      <c r="AK76" s="551"/>
      <c r="AL76" s="551"/>
      <c r="AM76" s="551"/>
      <c r="AN76" s="560"/>
      <c r="AO76" s="544"/>
      <c r="AP76" s="545"/>
      <c r="AQ76" s="561"/>
      <c r="AR76" s="548"/>
      <c r="AS76" s="548"/>
      <c r="AT76" s="548"/>
      <c r="AU76" s="548"/>
      <c r="AV76" s="548"/>
      <c r="AW76" s="545"/>
      <c r="AX76" s="544"/>
      <c r="AY76" s="545"/>
      <c r="AZ76" s="544"/>
      <c r="BA76" s="545"/>
      <c r="BB76" s="544"/>
      <c r="BC76" s="545"/>
      <c r="BD76" s="544"/>
      <c r="BE76" s="548"/>
      <c r="BF76" s="548"/>
      <c r="BG76" s="545"/>
      <c r="BH76" s="561"/>
      <c r="BI76" s="548"/>
      <c r="BJ76" s="558"/>
      <c r="BK76" s="568"/>
      <c r="BL76" s="544"/>
      <c r="BM76" s="548"/>
      <c r="BN76" s="548"/>
      <c r="BO76" s="545"/>
      <c r="BP76" s="544"/>
      <c r="BQ76" s="548"/>
      <c r="BR76" s="558"/>
      <c r="BS76" s="559"/>
      <c r="BT76" s="566"/>
      <c r="BU76" s="547"/>
      <c r="BV76" s="548"/>
      <c r="BW76" s="545"/>
      <c r="BX76" s="546"/>
      <c r="BY76" s="547"/>
      <c r="BZ76" s="548"/>
      <c r="CA76" s="549"/>
      <c r="CB76" s="59"/>
      <c r="CC76" s="59"/>
      <c r="CD76" s="59"/>
      <c r="CE76" s="59"/>
      <c r="CF76" s="59"/>
      <c r="CG76" s="59"/>
      <c r="CH76" s="59"/>
      <c r="CI76" s="59"/>
      <c r="CJ76" s="7"/>
      <c r="CK76" s="7"/>
    </row>
    <row r="77" spans="1:89"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row>
    <row r="78" spans="1:89"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row>
  </sheetData>
  <sheetProtection sheet="1" objects="1" scenarios="1"/>
  <protectedRanges>
    <protectedRange sqref="F6:W6" name="範囲5"/>
    <protectedRange sqref="C27:CA76" name="範囲2"/>
    <protectedRange sqref="F19:W19" name="範囲1_3"/>
    <protectedRange sqref="F9:W9" name="範囲1_1_1_1_1_1"/>
    <protectedRange sqref="F7:W21" name="範囲4"/>
  </protectedRanges>
  <mergeCells count="1376">
    <mergeCell ref="AZ25:BA25"/>
    <mergeCell ref="BB25:BC25"/>
    <mergeCell ref="BD25:BG25"/>
    <mergeCell ref="BH25:BK25"/>
    <mergeCell ref="BL25:BO25"/>
    <mergeCell ref="BP25:BS25"/>
    <mergeCell ref="BT24:BW25"/>
    <mergeCell ref="BX24:CA25"/>
    <mergeCell ref="AX23:AY26"/>
    <mergeCell ref="AQ23:AW24"/>
    <mergeCell ref="AQ25:AS26"/>
    <mergeCell ref="AT25:AU26"/>
    <mergeCell ref="AV25:AW26"/>
    <mergeCell ref="BP24:BS24"/>
    <mergeCell ref="BP26:BQ26"/>
    <mergeCell ref="BH24:BK24"/>
    <mergeCell ref="BH26:BI26"/>
    <mergeCell ref="BB24:BC24"/>
    <mergeCell ref="BB26:BC26"/>
    <mergeCell ref="AZ23:CA23"/>
    <mergeCell ref="AZ24:BA24"/>
    <mergeCell ref="AZ26:BA26"/>
    <mergeCell ref="BD26:BE26"/>
    <mergeCell ref="BD24:BG24"/>
    <mergeCell ref="BL26:BM26"/>
    <mergeCell ref="BL24:BO24"/>
    <mergeCell ref="BP67:BQ67"/>
    <mergeCell ref="BR67:BS67"/>
    <mergeCell ref="BP68:BQ68"/>
    <mergeCell ref="BR68:BS68"/>
    <mergeCell ref="BP69:BQ69"/>
    <mergeCell ref="BR69:BS69"/>
    <mergeCell ref="BP70:BQ70"/>
    <mergeCell ref="BR70:BS70"/>
    <mergeCell ref="BP71:BQ71"/>
    <mergeCell ref="BR71:BS71"/>
    <mergeCell ref="BP72:BQ72"/>
    <mergeCell ref="BR72:BS72"/>
    <mergeCell ref="BP73:BQ73"/>
    <mergeCell ref="BR73:BS73"/>
    <mergeCell ref="BP74:BQ74"/>
    <mergeCell ref="BR74:BS74"/>
    <mergeCell ref="BP75:BQ75"/>
    <mergeCell ref="BR75:BS75"/>
    <mergeCell ref="BP58:BQ58"/>
    <mergeCell ref="BR58:BS58"/>
    <mergeCell ref="BP59:BQ59"/>
    <mergeCell ref="BR59:BS59"/>
    <mergeCell ref="BP60:BQ60"/>
    <mergeCell ref="BR60:BS60"/>
    <mergeCell ref="BP61:BQ61"/>
    <mergeCell ref="BR61:BS61"/>
    <mergeCell ref="BP62:BQ62"/>
    <mergeCell ref="BR62:BS62"/>
    <mergeCell ref="BP63:BQ63"/>
    <mergeCell ref="BR63:BS63"/>
    <mergeCell ref="BP64:BQ64"/>
    <mergeCell ref="BR64:BS64"/>
    <mergeCell ref="BP65:BQ65"/>
    <mergeCell ref="BR65:BS65"/>
    <mergeCell ref="BP66:BQ66"/>
    <mergeCell ref="BR66:BS66"/>
    <mergeCell ref="BP48:BQ48"/>
    <mergeCell ref="BR48:BS48"/>
    <mergeCell ref="BP49:BQ49"/>
    <mergeCell ref="BR49:BS49"/>
    <mergeCell ref="BP50:BQ50"/>
    <mergeCell ref="BR50:BS50"/>
    <mergeCell ref="BP51:BQ51"/>
    <mergeCell ref="BR51:BS51"/>
    <mergeCell ref="BP52:BQ52"/>
    <mergeCell ref="BR52:BS52"/>
    <mergeCell ref="BP53:BQ53"/>
    <mergeCell ref="BR53:BS53"/>
    <mergeCell ref="BP54:BQ54"/>
    <mergeCell ref="BR54:BS54"/>
    <mergeCell ref="BP55:BQ55"/>
    <mergeCell ref="BR55:BS55"/>
    <mergeCell ref="BP56:BQ56"/>
    <mergeCell ref="BR56:BS56"/>
    <mergeCell ref="BR39:BS39"/>
    <mergeCell ref="BP40:BQ40"/>
    <mergeCell ref="BR40:BS40"/>
    <mergeCell ref="BP41:BQ41"/>
    <mergeCell ref="BR41:BS41"/>
    <mergeCell ref="BP42:BQ42"/>
    <mergeCell ref="BR42:BS42"/>
    <mergeCell ref="BP43:BQ43"/>
    <mergeCell ref="BR43:BS43"/>
    <mergeCell ref="BP44:BQ44"/>
    <mergeCell ref="BR44:BS44"/>
    <mergeCell ref="BP45:BQ45"/>
    <mergeCell ref="BR45:BS45"/>
    <mergeCell ref="BP46:BQ46"/>
    <mergeCell ref="BR46:BS46"/>
    <mergeCell ref="BP47:BQ47"/>
    <mergeCell ref="BR47:BS47"/>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R33:BS33"/>
    <mergeCell ref="BH71:BI71"/>
    <mergeCell ref="BJ71:BK71"/>
    <mergeCell ref="BH72:BI72"/>
    <mergeCell ref="BJ72:BK72"/>
    <mergeCell ref="BH49:BI49"/>
    <mergeCell ref="BJ49:BK49"/>
    <mergeCell ref="BH50:BI50"/>
    <mergeCell ref="BJ50:BK50"/>
    <mergeCell ref="BH51:BI51"/>
    <mergeCell ref="BJ51:BK51"/>
    <mergeCell ref="BH52:BI52"/>
    <mergeCell ref="BJ52:BK52"/>
    <mergeCell ref="BH53:BI53"/>
    <mergeCell ref="BJ53:BK53"/>
    <mergeCell ref="BH54:BI54"/>
    <mergeCell ref="BJ54:BK54"/>
    <mergeCell ref="BH55:BI55"/>
    <mergeCell ref="BJ55:BK55"/>
    <mergeCell ref="BH73:BI73"/>
    <mergeCell ref="BJ73:BK73"/>
    <mergeCell ref="BH74:BI74"/>
    <mergeCell ref="BJ74:BK74"/>
    <mergeCell ref="BH75:BI75"/>
    <mergeCell ref="BJ75:BK75"/>
    <mergeCell ref="BH76:BI76"/>
    <mergeCell ref="BJ76:BK76"/>
    <mergeCell ref="BH62:BI62"/>
    <mergeCell ref="BJ62:BK62"/>
    <mergeCell ref="BH63:BI63"/>
    <mergeCell ref="BJ63:BK63"/>
    <mergeCell ref="BH64:BI64"/>
    <mergeCell ref="BJ64:BK64"/>
    <mergeCell ref="BH65:BI65"/>
    <mergeCell ref="BJ65:BK65"/>
    <mergeCell ref="BH66:BI66"/>
    <mergeCell ref="BJ66:BK66"/>
    <mergeCell ref="BH67:BI67"/>
    <mergeCell ref="BJ67:BK67"/>
    <mergeCell ref="BH68:BI68"/>
    <mergeCell ref="BJ68:BK68"/>
    <mergeCell ref="BH69:BI69"/>
    <mergeCell ref="BJ69:BK69"/>
    <mergeCell ref="BH70:BI70"/>
    <mergeCell ref="BJ70:BK70"/>
    <mergeCell ref="BH40:BI40"/>
    <mergeCell ref="BJ40:BK40"/>
    <mergeCell ref="BH41:BI41"/>
    <mergeCell ref="BJ41:BK41"/>
    <mergeCell ref="BH42:BI42"/>
    <mergeCell ref="BJ42:BK42"/>
    <mergeCell ref="BH43:BI43"/>
    <mergeCell ref="BJ43:BK43"/>
    <mergeCell ref="BH44:BI44"/>
    <mergeCell ref="BJ44:BK44"/>
    <mergeCell ref="BH45:BI45"/>
    <mergeCell ref="BJ45:BK45"/>
    <mergeCell ref="BH46:BI46"/>
    <mergeCell ref="BJ46:BK46"/>
    <mergeCell ref="BH47:BI47"/>
    <mergeCell ref="BJ47:BK47"/>
    <mergeCell ref="BH48:BI48"/>
    <mergeCell ref="BJ48:BK48"/>
    <mergeCell ref="BH27:BI27"/>
    <mergeCell ref="BJ27:BK27"/>
    <mergeCell ref="BH28:BI28"/>
    <mergeCell ref="BJ28:BK28"/>
    <mergeCell ref="BH29:BI29"/>
    <mergeCell ref="BJ29:BK29"/>
    <mergeCell ref="BH30:BI30"/>
    <mergeCell ref="BJ30:BK30"/>
    <mergeCell ref="BH31:BI31"/>
    <mergeCell ref="BJ31:BK31"/>
    <mergeCell ref="BH32:BI32"/>
    <mergeCell ref="BJ32:BK32"/>
    <mergeCell ref="BH33:BI33"/>
    <mergeCell ref="BJ33:BK33"/>
    <mergeCell ref="BH34:BI34"/>
    <mergeCell ref="BJ34:BK34"/>
    <mergeCell ref="BH35:BI35"/>
    <mergeCell ref="BJ35:BK35"/>
    <mergeCell ref="BH37:BI37"/>
    <mergeCell ref="BJ37:BK37"/>
    <mergeCell ref="BB67:BC67"/>
    <mergeCell ref="BB68:BC68"/>
    <mergeCell ref="BB69:BC69"/>
    <mergeCell ref="BB70:BC70"/>
    <mergeCell ref="BB71:BC71"/>
    <mergeCell ref="BB72:BC72"/>
    <mergeCell ref="BB73:BC73"/>
    <mergeCell ref="BB74:BC74"/>
    <mergeCell ref="BB75:BC75"/>
    <mergeCell ref="BB76:BC7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BB63:BC63"/>
    <mergeCell ref="BD63:BE63"/>
    <mergeCell ref="BH56:BI56"/>
    <mergeCell ref="BJ56:BK56"/>
    <mergeCell ref="BB27:BC27"/>
    <mergeCell ref="BB28:BC28"/>
    <mergeCell ref="BB29:BC29"/>
    <mergeCell ref="BB30:BC30"/>
    <mergeCell ref="BB31:BC31"/>
    <mergeCell ref="BB32:BC32"/>
    <mergeCell ref="BB33:BC33"/>
    <mergeCell ref="BB34:BC34"/>
    <mergeCell ref="BB35:BC35"/>
    <mergeCell ref="BB36:BC36"/>
    <mergeCell ref="BB37:BC37"/>
    <mergeCell ref="BB38:BC38"/>
    <mergeCell ref="BB39:BC39"/>
    <mergeCell ref="BB40:BC40"/>
    <mergeCell ref="BB41:BC41"/>
    <mergeCell ref="BV68:BW68"/>
    <mergeCell ref="BT69:BU69"/>
    <mergeCell ref="BV69:BW69"/>
    <mergeCell ref="BT50:BU50"/>
    <mergeCell ref="BV50:BW50"/>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71:BU71"/>
    <mergeCell ref="BV71:BW71"/>
    <mergeCell ref="BT72:BU72"/>
    <mergeCell ref="BV72:BW72"/>
    <mergeCell ref="BT73:BU73"/>
    <mergeCell ref="BV73:BW73"/>
    <mergeCell ref="BT74:BU74"/>
    <mergeCell ref="BV74:BW74"/>
    <mergeCell ref="BT75:BU75"/>
    <mergeCell ref="BV75:BW75"/>
    <mergeCell ref="BT76:BU76"/>
    <mergeCell ref="BV76:BW76"/>
    <mergeCell ref="BT59:BU59"/>
    <mergeCell ref="BV59:BW59"/>
    <mergeCell ref="BT60:BU60"/>
    <mergeCell ref="BV60:BW60"/>
    <mergeCell ref="BT61:BU61"/>
    <mergeCell ref="BV61:BW61"/>
    <mergeCell ref="BT62:BU62"/>
    <mergeCell ref="BV62:BW62"/>
    <mergeCell ref="BT63:BU63"/>
    <mergeCell ref="BV63:BW63"/>
    <mergeCell ref="BT64:BU64"/>
    <mergeCell ref="BV64:BW64"/>
    <mergeCell ref="BT65:BU65"/>
    <mergeCell ref="BV65:BW65"/>
    <mergeCell ref="BT66:BU66"/>
    <mergeCell ref="BV66:BW66"/>
    <mergeCell ref="BT67:BU67"/>
    <mergeCell ref="BV67:BW67"/>
    <mergeCell ref="BT58:BU58"/>
    <mergeCell ref="BV58:BW58"/>
    <mergeCell ref="BT26:BU26"/>
    <mergeCell ref="BV26:BW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3:BW33"/>
    <mergeCell ref="BV45:BW45"/>
    <mergeCell ref="BT46:BU46"/>
    <mergeCell ref="BV46:BW46"/>
    <mergeCell ref="BT47:BU47"/>
    <mergeCell ref="BV47:BW47"/>
    <mergeCell ref="BT48:BU48"/>
    <mergeCell ref="BV48:BW48"/>
    <mergeCell ref="AX51:AY51"/>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C52:F52"/>
    <mergeCell ref="G52:J52"/>
    <mergeCell ref="K52:O52"/>
    <mergeCell ref="P52:V52"/>
    <mergeCell ref="A49:B49"/>
    <mergeCell ref="C49:F49"/>
    <mergeCell ref="G49:J49"/>
    <mergeCell ref="K49:O49"/>
    <mergeCell ref="A50:B50"/>
    <mergeCell ref="C50:F50"/>
    <mergeCell ref="A51:B51"/>
    <mergeCell ref="C51:F51"/>
    <mergeCell ref="G51:J51"/>
    <mergeCell ref="K51:O51"/>
    <mergeCell ref="AO50:AP50"/>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50:AY50"/>
    <mergeCell ref="A52:B52"/>
    <mergeCell ref="A53:B53"/>
    <mergeCell ref="A54:B54"/>
    <mergeCell ref="A55:B55"/>
    <mergeCell ref="A56:B56"/>
    <mergeCell ref="A57:B57"/>
    <mergeCell ref="BZ75:CA75"/>
    <mergeCell ref="BX75:BY75"/>
    <mergeCell ref="BN75:BO75"/>
    <mergeCell ref="W75:AE75"/>
    <mergeCell ref="AF75:AN75"/>
    <mergeCell ref="AO75:AP75"/>
    <mergeCell ref="BD74:BE74"/>
    <mergeCell ref="AQ75:AS75"/>
    <mergeCell ref="AF76:AN76"/>
    <mergeCell ref="AO76:AP76"/>
    <mergeCell ref="BD75:BE75"/>
    <mergeCell ref="BN76:BO76"/>
    <mergeCell ref="AQ76:AS76"/>
    <mergeCell ref="AT76:AU76"/>
    <mergeCell ref="AV76:AW76"/>
    <mergeCell ref="AZ76:BA76"/>
    <mergeCell ref="BF75:BG75"/>
    <mergeCell ref="BL75:BM75"/>
    <mergeCell ref="BD76:BE76"/>
    <mergeCell ref="BF76:BG76"/>
    <mergeCell ref="BL76:BM76"/>
    <mergeCell ref="BL74:BM74"/>
    <mergeCell ref="BX74:BY74"/>
    <mergeCell ref="AF74:AN74"/>
    <mergeCell ref="AX57:AY57"/>
    <mergeCell ref="AX56:AY56"/>
    <mergeCell ref="AO74:AP74"/>
    <mergeCell ref="AX76:AY76"/>
    <mergeCell ref="BX76:BY76"/>
    <mergeCell ref="BZ76:CA76"/>
    <mergeCell ref="AT75:AU75"/>
    <mergeCell ref="AV75:AW75"/>
    <mergeCell ref="AZ75:BA75"/>
    <mergeCell ref="AX75:AY75"/>
    <mergeCell ref="A75:B75"/>
    <mergeCell ref="C75:F75"/>
    <mergeCell ref="G75:J75"/>
    <mergeCell ref="K75:O75"/>
    <mergeCell ref="P76:V76"/>
    <mergeCell ref="W76:AE76"/>
    <mergeCell ref="A76:B76"/>
    <mergeCell ref="C76:F76"/>
    <mergeCell ref="G76:J76"/>
    <mergeCell ref="K76:O76"/>
    <mergeCell ref="BP76:BQ76"/>
    <mergeCell ref="BR76:BS76"/>
    <mergeCell ref="AT73:AU73"/>
    <mergeCell ref="AV73:AW73"/>
    <mergeCell ref="AZ73:BA73"/>
    <mergeCell ref="P75:V75"/>
    <mergeCell ref="A73:B73"/>
    <mergeCell ref="C73:F73"/>
    <mergeCell ref="G73:J73"/>
    <mergeCell ref="K73:O73"/>
    <mergeCell ref="P74:V74"/>
    <mergeCell ref="W74:AE74"/>
    <mergeCell ref="A74:B74"/>
    <mergeCell ref="C74:F74"/>
    <mergeCell ref="G74:J74"/>
    <mergeCell ref="K74:O74"/>
    <mergeCell ref="P73:V73"/>
    <mergeCell ref="BZ73:CA73"/>
    <mergeCell ref="BX73:BY73"/>
    <mergeCell ref="BN73:BO73"/>
    <mergeCell ref="W73:AE73"/>
    <mergeCell ref="AF73:AN73"/>
    <mergeCell ref="AO73:AP73"/>
    <mergeCell ref="AQ73:AS73"/>
    <mergeCell ref="BF73:BG73"/>
    <mergeCell ref="BL73:BM73"/>
    <mergeCell ref="BN74:BO74"/>
    <mergeCell ref="AQ74:AS74"/>
    <mergeCell ref="AT74:AU74"/>
    <mergeCell ref="AV74:AW74"/>
    <mergeCell ref="AZ74:BA74"/>
    <mergeCell ref="BF74:BG74"/>
    <mergeCell ref="BD73:BE73"/>
    <mergeCell ref="BZ74:CA74"/>
    <mergeCell ref="AX73:AY73"/>
    <mergeCell ref="AX74:AY74"/>
    <mergeCell ref="BZ71:CA71"/>
    <mergeCell ref="BX71:BY71"/>
    <mergeCell ref="BN71:BO71"/>
    <mergeCell ref="W71:AE71"/>
    <mergeCell ref="AF71:AN71"/>
    <mergeCell ref="AO71:AP71"/>
    <mergeCell ref="BD70:BE70"/>
    <mergeCell ref="AQ71:AS71"/>
    <mergeCell ref="AF72:AN72"/>
    <mergeCell ref="AO72:AP72"/>
    <mergeCell ref="BD71:BE71"/>
    <mergeCell ref="BN72:BO72"/>
    <mergeCell ref="AQ72:AS72"/>
    <mergeCell ref="AT72:AU72"/>
    <mergeCell ref="AV72:AW72"/>
    <mergeCell ref="AZ72:BA72"/>
    <mergeCell ref="BF71:BG71"/>
    <mergeCell ref="BL71:BM71"/>
    <mergeCell ref="BD72:BE72"/>
    <mergeCell ref="BF72:BG72"/>
    <mergeCell ref="BL72:BM72"/>
    <mergeCell ref="BL70:BM70"/>
    <mergeCell ref="BX70:BY70"/>
    <mergeCell ref="AF70:AN70"/>
    <mergeCell ref="AO70:AP70"/>
    <mergeCell ref="AX72:AY72"/>
    <mergeCell ref="BX72:BY72"/>
    <mergeCell ref="BZ72:CA72"/>
    <mergeCell ref="AT71:AU71"/>
    <mergeCell ref="AV71:AW71"/>
    <mergeCell ref="AZ71:BA71"/>
    <mergeCell ref="AX71:AY71"/>
    <mergeCell ref="A71:B71"/>
    <mergeCell ref="C71:F71"/>
    <mergeCell ref="G71:J71"/>
    <mergeCell ref="K71:O71"/>
    <mergeCell ref="P72:V72"/>
    <mergeCell ref="W72:AE72"/>
    <mergeCell ref="A72:B72"/>
    <mergeCell ref="C72:F72"/>
    <mergeCell ref="G72:J72"/>
    <mergeCell ref="K72:O72"/>
    <mergeCell ref="AT69:AU69"/>
    <mergeCell ref="AV69:AW69"/>
    <mergeCell ref="AZ69:BA69"/>
    <mergeCell ref="P71:V71"/>
    <mergeCell ref="A69:B69"/>
    <mergeCell ref="C69:F69"/>
    <mergeCell ref="G69:J69"/>
    <mergeCell ref="K69:O69"/>
    <mergeCell ref="P70:V70"/>
    <mergeCell ref="W70:AE70"/>
    <mergeCell ref="A70:B70"/>
    <mergeCell ref="C70:F70"/>
    <mergeCell ref="G70:J70"/>
    <mergeCell ref="K70:O70"/>
    <mergeCell ref="P69:V69"/>
    <mergeCell ref="BZ69:CA69"/>
    <mergeCell ref="BX69:BY69"/>
    <mergeCell ref="BN69:BO69"/>
    <mergeCell ref="W69:AE69"/>
    <mergeCell ref="AF69:AN69"/>
    <mergeCell ref="AO69:AP69"/>
    <mergeCell ref="AQ69:AS69"/>
    <mergeCell ref="BF69:BG69"/>
    <mergeCell ref="BL69:BM69"/>
    <mergeCell ref="BN70:BO70"/>
    <mergeCell ref="AQ70:AS70"/>
    <mergeCell ref="AT70:AU70"/>
    <mergeCell ref="AV70:AW70"/>
    <mergeCell ref="AZ70:BA70"/>
    <mergeCell ref="BF70:BG70"/>
    <mergeCell ref="BD69:BE69"/>
    <mergeCell ref="BZ70:CA70"/>
    <mergeCell ref="AX69:AY69"/>
    <mergeCell ref="AX70:AY70"/>
    <mergeCell ref="BT70:BU70"/>
    <mergeCell ref="BV70:BW70"/>
    <mergeCell ref="BZ67:CA67"/>
    <mergeCell ref="BX67:BY67"/>
    <mergeCell ref="BN67:BO67"/>
    <mergeCell ref="W67:AE67"/>
    <mergeCell ref="AF67:AN67"/>
    <mergeCell ref="AO67:AP67"/>
    <mergeCell ref="BD66:BE66"/>
    <mergeCell ref="AQ67:AS67"/>
    <mergeCell ref="AF68:AN68"/>
    <mergeCell ref="AO68:AP68"/>
    <mergeCell ref="BD67:BE67"/>
    <mergeCell ref="BN68:BO68"/>
    <mergeCell ref="AQ68:AS68"/>
    <mergeCell ref="AT68:AU68"/>
    <mergeCell ref="AV68:AW68"/>
    <mergeCell ref="AZ68:BA68"/>
    <mergeCell ref="BF67:BG67"/>
    <mergeCell ref="BL67:BM67"/>
    <mergeCell ref="BD68:BE68"/>
    <mergeCell ref="BF68:BG68"/>
    <mergeCell ref="BL68:BM68"/>
    <mergeCell ref="BL66:BM66"/>
    <mergeCell ref="BX66:BY66"/>
    <mergeCell ref="AF66:AN66"/>
    <mergeCell ref="AO66:AP66"/>
    <mergeCell ref="AX68:AY68"/>
    <mergeCell ref="BX68:BY68"/>
    <mergeCell ref="BZ68:CA68"/>
    <mergeCell ref="AT67:AU67"/>
    <mergeCell ref="AV67:AW67"/>
    <mergeCell ref="AZ67:BA67"/>
    <mergeCell ref="BT68:BU68"/>
    <mergeCell ref="AX67:AY67"/>
    <mergeCell ref="A67:B67"/>
    <mergeCell ref="C67:F67"/>
    <mergeCell ref="G67:J67"/>
    <mergeCell ref="K67:O67"/>
    <mergeCell ref="P68:V68"/>
    <mergeCell ref="W68:AE68"/>
    <mergeCell ref="A68:B68"/>
    <mergeCell ref="C68:F68"/>
    <mergeCell ref="G68:J68"/>
    <mergeCell ref="K68:O68"/>
    <mergeCell ref="AT65:AU65"/>
    <mergeCell ref="AV65:AW65"/>
    <mergeCell ref="AZ65:BA65"/>
    <mergeCell ref="P67:V67"/>
    <mergeCell ref="P66:V66"/>
    <mergeCell ref="W66:AE66"/>
    <mergeCell ref="A66:B66"/>
    <mergeCell ref="C66:F66"/>
    <mergeCell ref="G66:J66"/>
    <mergeCell ref="K66:O66"/>
    <mergeCell ref="P65:V65"/>
    <mergeCell ref="BZ65:CA65"/>
    <mergeCell ref="BX65:BY65"/>
    <mergeCell ref="BN65:BO65"/>
    <mergeCell ref="W65:AE65"/>
    <mergeCell ref="AF65:AN65"/>
    <mergeCell ref="AO65:AP65"/>
    <mergeCell ref="AQ65:AS65"/>
    <mergeCell ref="BF65:BG65"/>
    <mergeCell ref="BL65:BM65"/>
    <mergeCell ref="BX64:BY64"/>
    <mergeCell ref="BZ64:CA64"/>
    <mergeCell ref="BN66:BO66"/>
    <mergeCell ref="AQ66:AS66"/>
    <mergeCell ref="AT66:AU66"/>
    <mergeCell ref="AV66:AW66"/>
    <mergeCell ref="AZ66:BA66"/>
    <mergeCell ref="BF66:BG66"/>
    <mergeCell ref="BD65:BE65"/>
    <mergeCell ref="BZ66:CA66"/>
    <mergeCell ref="AF64:AN64"/>
    <mergeCell ref="AO64:AP64"/>
    <mergeCell ref="AX65:AY65"/>
    <mergeCell ref="AX66:AY66"/>
    <mergeCell ref="BB64:BC64"/>
    <mergeCell ref="BB65:BC65"/>
    <mergeCell ref="BB66:BC66"/>
    <mergeCell ref="BN64:BO64"/>
    <mergeCell ref="AQ64:AS64"/>
    <mergeCell ref="AT64:AU64"/>
    <mergeCell ref="AV64:AW64"/>
    <mergeCell ref="AZ64:BA64"/>
    <mergeCell ref="BF63:BG63"/>
    <mergeCell ref="BL63:BM63"/>
    <mergeCell ref="BD64:BE64"/>
    <mergeCell ref="BF64:BG64"/>
    <mergeCell ref="BL64:BM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P62:V62"/>
    <mergeCell ref="W62:AE62"/>
    <mergeCell ref="A62:B62"/>
    <mergeCell ref="C62:F62"/>
    <mergeCell ref="G62:J62"/>
    <mergeCell ref="K62:O62"/>
    <mergeCell ref="W63:AE63"/>
    <mergeCell ref="BN62:BO62"/>
    <mergeCell ref="BX62:BY62"/>
    <mergeCell ref="BZ62:CA62"/>
    <mergeCell ref="BN60:BO60"/>
    <mergeCell ref="AF62:AN62"/>
    <mergeCell ref="AO62:AP62"/>
    <mergeCell ref="BD61:BE61"/>
    <mergeCell ref="AQ62:AS62"/>
    <mergeCell ref="AT62:AU62"/>
    <mergeCell ref="AV62:AW62"/>
    <mergeCell ref="AZ62:BA62"/>
    <mergeCell ref="AX61:AY61"/>
    <mergeCell ref="BF62:BG62"/>
    <mergeCell ref="BL62:BM62"/>
    <mergeCell ref="AT63:AU63"/>
    <mergeCell ref="AV63:AW63"/>
    <mergeCell ref="AZ63:BA63"/>
    <mergeCell ref="BD62:BE62"/>
    <mergeCell ref="AX62:AY62"/>
    <mergeCell ref="BZ63:CA63"/>
    <mergeCell ref="BX63:BY63"/>
    <mergeCell ref="BN63:BO63"/>
    <mergeCell ref="AF63:AN63"/>
    <mergeCell ref="AO63:AP63"/>
    <mergeCell ref="AQ63:AS63"/>
    <mergeCell ref="AT61:AU61"/>
    <mergeCell ref="AV61:AW61"/>
    <mergeCell ref="AZ61:BA61"/>
    <mergeCell ref="AT60:AU60"/>
    <mergeCell ref="AV60:AW60"/>
    <mergeCell ref="AZ60:BA60"/>
    <mergeCell ref="BD60:BE60"/>
    <mergeCell ref="AX60:AY60"/>
    <mergeCell ref="A61:B61"/>
    <mergeCell ref="C61:F61"/>
    <mergeCell ref="G61:J61"/>
    <mergeCell ref="K61:O61"/>
    <mergeCell ref="P61:V61"/>
    <mergeCell ref="BZ61:CA61"/>
    <mergeCell ref="BX61:BY61"/>
    <mergeCell ref="BN61:BO61"/>
    <mergeCell ref="W61:AE61"/>
    <mergeCell ref="AF61:AN61"/>
    <mergeCell ref="BF61:BG61"/>
    <mergeCell ref="BL61:BM61"/>
    <mergeCell ref="AO61:AP61"/>
    <mergeCell ref="AQ61:AS61"/>
    <mergeCell ref="BX60:BY60"/>
    <mergeCell ref="BZ60:CA60"/>
    <mergeCell ref="BL60:BM60"/>
    <mergeCell ref="AF60:AN60"/>
    <mergeCell ref="AO60:AP60"/>
    <mergeCell ref="AQ60:AS60"/>
    <mergeCell ref="BH60:BI60"/>
    <mergeCell ref="BJ60:BK60"/>
    <mergeCell ref="BH61:BI61"/>
    <mergeCell ref="BJ61:BK61"/>
    <mergeCell ref="P58:V58"/>
    <mergeCell ref="W58:AE58"/>
    <mergeCell ref="AF58:AN58"/>
    <mergeCell ref="AO58:AP58"/>
    <mergeCell ref="A60:B60"/>
    <mergeCell ref="C60:F60"/>
    <mergeCell ref="G60:J60"/>
    <mergeCell ref="K60:O60"/>
    <mergeCell ref="P60:V60"/>
    <mergeCell ref="W60:AE60"/>
    <mergeCell ref="BF60:BG60"/>
    <mergeCell ref="BD58:BE58"/>
    <mergeCell ref="BF58:BG58"/>
    <mergeCell ref="BL58:BM58"/>
    <mergeCell ref="BN58:BO58"/>
    <mergeCell ref="AQ58:AS58"/>
    <mergeCell ref="AT58:AU58"/>
    <mergeCell ref="AV58:AW58"/>
    <mergeCell ref="AZ58:BA58"/>
    <mergeCell ref="AX58:AY58"/>
    <mergeCell ref="BH58:BI58"/>
    <mergeCell ref="BJ58:BK58"/>
    <mergeCell ref="BH59:BI59"/>
    <mergeCell ref="BJ59:BK59"/>
    <mergeCell ref="A58:B58"/>
    <mergeCell ref="A59:B59"/>
    <mergeCell ref="BZ59:CA59"/>
    <mergeCell ref="BX58:BY58"/>
    <mergeCell ref="BZ58:CA58"/>
    <mergeCell ref="C59:F59"/>
    <mergeCell ref="G59:J59"/>
    <mergeCell ref="K59:O59"/>
    <mergeCell ref="P59:V59"/>
    <mergeCell ref="W59:AE59"/>
    <mergeCell ref="AF59:AN59"/>
    <mergeCell ref="AO59:AP59"/>
    <mergeCell ref="BD59:BE59"/>
    <mergeCell ref="AT59:AU59"/>
    <mergeCell ref="AV59:AW59"/>
    <mergeCell ref="AZ59:BA59"/>
    <mergeCell ref="AQ59:AS59"/>
    <mergeCell ref="BF57:BG57"/>
    <mergeCell ref="BL57:BM57"/>
    <mergeCell ref="BN57:BO57"/>
    <mergeCell ref="AQ57:AS57"/>
    <mergeCell ref="AT57:AU57"/>
    <mergeCell ref="AV57:AW57"/>
    <mergeCell ref="AZ57:BA57"/>
    <mergeCell ref="BX57:BY57"/>
    <mergeCell ref="BZ57:CA57"/>
    <mergeCell ref="AX59:AY59"/>
    <mergeCell ref="BX59:BY59"/>
    <mergeCell ref="BF59:BG59"/>
    <mergeCell ref="BL59:BM59"/>
    <mergeCell ref="BN59:BO59"/>
    <mergeCell ref="C58:F58"/>
    <mergeCell ref="G58:J58"/>
    <mergeCell ref="K58:O58"/>
    <mergeCell ref="BD57:BE57"/>
    <mergeCell ref="BF56:BG56"/>
    <mergeCell ref="BL56:BM56"/>
    <mergeCell ref="BN56:BO56"/>
    <mergeCell ref="AQ56:AS56"/>
    <mergeCell ref="AT56:AU56"/>
    <mergeCell ref="AV56:AW56"/>
    <mergeCell ref="AZ56:BA56"/>
    <mergeCell ref="BX56:BY56"/>
    <mergeCell ref="BZ56:CA56"/>
    <mergeCell ref="C57:F57"/>
    <mergeCell ref="G57:J57"/>
    <mergeCell ref="K57:O57"/>
    <mergeCell ref="P57:V57"/>
    <mergeCell ref="W57:AE57"/>
    <mergeCell ref="AF57:AN57"/>
    <mergeCell ref="AO57:AP57"/>
    <mergeCell ref="BP57:BQ57"/>
    <mergeCell ref="BR57:BS57"/>
    <mergeCell ref="BT57:BU57"/>
    <mergeCell ref="BV57:BW57"/>
    <mergeCell ref="BH57:BI57"/>
    <mergeCell ref="BJ57:BK57"/>
    <mergeCell ref="BX52:BY52"/>
    <mergeCell ref="BZ52:CA52"/>
    <mergeCell ref="BL52:BM52"/>
    <mergeCell ref="BN52:BO52"/>
    <mergeCell ref="BD54:BE54"/>
    <mergeCell ref="BF52:BG52"/>
    <mergeCell ref="C53:F53"/>
    <mergeCell ref="G53:J53"/>
    <mergeCell ref="C55:F55"/>
    <mergeCell ref="G55:J55"/>
    <mergeCell ref="K55:O55"/>
    <mergeCell ref="P55:V55"/>
    <mergeCell ref="W55:AE55"/>
    <mergeCell ref="AF55:AN55"/>
    <mergeCell ref="AO55:AP55"/>
    <mergeCell ref="BD56:BE56"/>
    <mergeCell ref="BF55:BG55"/>
    <mergeCell ref="BL55:BM55"/>
    <mergeCell ref="BN55:BO55"/>
    <mergeCell ref="AQ55:AS55"/>
    <mergeCell ref="AT55:AU55"/>
    <mergeCell ref="AV55:AW55"/>
    <mergeCell ref="AZ55:BA55"/>
    <mergeCell ref="BX55:BY55"/>
    <mergeCell ref="BZ55:CA55"/>
    <mergeCell ref="C56:F56"/>
    <mergeCell ref="G56:J56"/>
    <mergeCell ref="K56:O56"/>
    <mergeCell ref="P56:V56"/>
    <mergeCell ref="W56:AE56"/>
    <mergeCell ref="AF56:AN56"/>
    <mergeCell ref="AO56:AP56"/>
    <mergeCell ref="BX53:BY53"/>
    <mergeCell ref="BZ53:CA53"/>
    <mergeCell ref="BD55:BE55"/>
    <mergeCell ref="C54:F54"/>
    <mergeCell ref="G54:J54"/>
    <mergeCell ref="K54:O54"/>
    <mergeCell ref="P54:V54"/>
    <mergeCell ref="W54:AE54"/>
    <mergeCell ref="AF54:AN54"/>
    <mergeCell ref="AO54:AP54"/>
    <mergeCell ref="BF54:BG54"/>
    <mergeCell ref="BL54:BM54"/>
    <mergeCell ref="BN54:BO54"/>
    <mergeCell ref="AQ54:AS54"/>
    <mergeCell ref="AT54:AU54"/>
    <mergeCell ref="AV54:AW54"/>
    <mergeCell ref="AZ54:BA54"/>
    <mergeCell ref="BX54:BY54"/>
    <mergeCell ref="BZ54:CA54"/>
    <mergeCell ref="K53:O53"/>
    <mergeCell ref="P53:V53"/>
    <mergeCell ref="BN53:BO53"/>
    <mergeCell ref="AQ53:AS53"/>
    <mergeCell ref="AT53:AU53"/>
    <mergeCell ref="AV53:AW53"/>
    <mergeCell ref="AZ53:BA53"/>
    <mergeCell ref="BF53:BG53"/>
    <mergeCell ref="BL53:BM53"/>
    <mergeCell ref="AO53:AP53"/>
    <mergeCell ref="W53:AE53"/>
    <mergeCell ref="AF53:AN53"/>
    <mergeCell ref="BD52:BE52"/>
    <mergeCell ref="AO52:AP52"/>
    <mergeCell ref="W52:AE52"/>
    <mergeCell ref="AF52:AN52"/>
    <mergeCell ref="BD53:BE53"/>
    <mergeCell ref="AQ52:AS52"/>
    <mergeCell ref="AT52:AU52"/>
    <mergeCell ref="AV52:AW52"/>
    <mergeCell ref="AZ52:BA52"/>
    <mergeCell ref="BZ49:CA49"/>
    <mergeCell ref="BX50:BY50"/>
    <mergeCell ref="BZ50:CA50"/>
    <mergeCell ref="AZ49:BA49"/>
    <mergeCell ref="BD49:BE49"/>
    <mergeCell ref="BF49:BG49"/>
    <mergeCell ref="BL49:BM49"/>
    <mergeCell ref="BN49:BO49"/>
    <mergeCell ref="BX49:BY49"/>
    <mergeCell ref="W51:AE51"/>
    <mergeCell ref="AF51:AN51"/>
    <mergeCell ref="AZ51:BA51"/>
    <mergeCell ref="BD51:BE51"/>
    <mergeCell ref="BF51:BG51"/>
    <mergeCell ref="AO51:AP51"/>
    <mergeCell ref="AT51:AU51"/>
    <mergeCell ref="AV51:AW51"/>
    <mergeCell ref="BN51:BO51"/>
    <mergeCell ref="AZ50:BA50"/>
    <mergeCell ref="AT50:AU50"/>
    <mergeCell ref="AV50:AW50"/>
    <mergeCell ref="BL51:BM51"/>
    <mergeCell ref="BL50:BM50"/>
    <mergeCell ref="BN50:BO50"/>
    <mergeCell ref="BD50:BE50"/>
    <mergeCell ref="BF50:BG50"/>
    <mergeCell ref="BX51:BY51"/>
    <mergeCell ref="BZ51:CA51"/>
    <mergeCell ref="BT49:BU49"/>
    <mergeCell ref="BV49:BW49"/>
    <mergeCell ref="BD47:BE47"/>
    <mergeCell ref="BF47:BG47"/>
    <mergeCell ref="BL47:BM47"/>
    <mergeCell ref="BN45:BO45"/>
    <mergeCell ref="BZ45:CA45"/>
    <mergeCell ref="AZ46:BA46"/>
    <mergeCell ref="BD46:BE46"/>
    <mergeCell ref="BF46:BG46"/>
    <mergeCell ref="BL46:BM46"/>
    <mergeCell ref="BN46:BO46"/>
    <mergeCell ref="AZ48:BA48"/>
    <mergeCell ref="BD48:BE48"/>
    <mergeCell ref="BF48:BG48"/>
    <mergeCell ref="BL48:BM48"/>
    <mergeCell ref="AZ47:BA47"/>
    <mergeCell ref="BX45:BY45"/>
    <mergeCell ref="BF45:BG45"/>
    <mergeCell ref="BL45:BM45"/>
    <mergeCell ref="BN47:BO47"/>
    <mergeCell ref="BX47:BY47"/>
    <mergeCell ref="BZ47:CA47"/>
    <mergeCell ref="BN48:BO48"/>
    <mergeCell ref="BX48:BY48"/>
    <mergeCell ref="BZ48:CA48"/>
    <mergeCell ref="BT45:BU45"/>
    <mergeCell ref="BN43:BO43"/>
    <mergeCell ref="BX43:BY43"/>
    <mergeCell ref="BX44:BY44"/>
    <mergeCell ref="BZ44:CA44"/>
    <mergeCell ref="AZ43:BA43"/>
    <mergeCell ref="BD43:BE43"/>
    <mergeCell ref="BF43:BG43"/>
    <mergeCell ref="BL43:BM43"/>
    <mergeCell ref="BX46:BY46"/>
    <mergeCell ref="BZ46:CA46"/>
    <mergeCell ref="AZ45:BA45"/>
    <mergeCell ref="BD45:BE45"/>
    <mergeCell ref="BZ43:CA43"/>
    <mergeCell ref="AZ44:BA44"/>
    <mergeCell ref="BD44:BE44"/>
    <mergeCell ref="BF44:BG44"/>
    <mergeCell ref="BL44:BM44"/>
    <mergeCell ref="BN44:BO44"/>
    <mergeCell ref="BT43:BU43"/>
    <mergeCell ref="BV43:BW43"/>
    <mergeCell ref="BT44:BU44"/>
    <mergeCell ref="BV44:BW44"/>
    <mergeCell ref="BB43:BC43"/>
    <mergeCell ref="BB44:BC44"/>
    <mergeCell ref="BB45:BC45"/>
    <mergeCell ref="BB46:BC46"/>
    <mergeCell ref="AZ40:BA40"/>
    <mergeCell ref="BD40:BE40"/>
    <mergeCell ref="BF40:BG40"/>
    <mergeCell ref="BL40:BM40"/>
    <mergeCell ref="BN40:BO40"/>
    <mergeCell ref="BX40:BY40"/>
    <mergeCell ref="BZ40:CA40"/>
    <mergeCell ref="AZ39:BA39"/>
    <mergeCell ref="BD39:BE39"/>
    <mergeCell ref="BZ41:CA41"/>
    <mergeCell ref="AZ42:BA42"/>
    <mergeCell ref="BD42:BE42"/>
    <mergeCell ref="BF42:BG42"/>
    <mergeCell ref="BL42:BM42"/>
    <mergeCell ref="BN42:BO42"/>
    <mergeCell ref="BX42:BY42"/>
    <mergeCell ref="BZ42:CA42"/>
    <mergeCell ref="AZ41:BA41"/>
    <mergeCell ref="BD41:BE41"/>
    <mergeCell ref="BN41:BO41"/>
    <mergeCell ref="BX41:BY41"/>
    <mergeCell ref="BF41:BG41"/>
    <mergeCell ref="BL41:BM41"/>
    <mergeCell ref="BT39:BU39"/>
    <mergeCell ref="BV39:BW39"/>
    <mergeCell ref="BT40:BU40"/>
    <mergeCell ref="BV40:BW40"/>
    <mergeCell ref="BT41:BU41"/>
    <mergeCell ref="BV41:BW41"/>
    <mergeCell ref="BT42:BU42"/>
    <mergeCell ref="BV42:BW42"/>
    <mergeCell ref="BB42:BC42"/>
    <mergeCell ref="BZ37:CA37"/>
    <mergeCell ref="AZ38:BA38"/>
    <mergeCell ref="BD38:BE38"/>
    <mergeCell ref="BF38:BG38"/>
    <mergeCell ref="BL38:BM38"/>
    <mergeCell ref="BN38:BO38"/>
    <mergeCell ref="BX38:BY38"/>
    <mergeCell ref="BZ38:CA38"/>
    <mergeCell ref="AZ37:BA37"/>
    <mergeCell ref="BD37:BE37"/>
    <mergeCell ref="BF39:BG39"/>
    <mergeCell ref="BL39:BM39"/>
    <mergeCell ref="BN37:BO37"/>
    <mergeCell ref="BX37:BY37"/>
    <mergeCell ref="BF37:BG37"/>
    <mergeCell ref="BL37:BM37"/>
    <mergeCell ref="BN39:BO39"/>
    <mergeCell ref="BX39:BY39"/>
    <mergeCell ref="BZ39:CA39"/>
    <mergeCell ref="BT37:BU37"/>
    <mergeCell ref="BV37:BW37"/>
    <mergeCell ref="BT38:BU38"/>
    <mergeCell ref="BV38:BW38"/>
    <mergeCell ref="BH38:BI38"/>
    <mergeCell ref="BJ38:BK38"/>
    <mergeCell ref="BH39:BI39"/>
    <mergeCell ref="BJ39:BK39"/>
    <mergeCell ref="BP37:BQ37"/>
    <mergeCell ref="BR37:BS37"/>
    <mergeCell ref="BP38:BQ38"/>
    <mergeCell ref="BR38:BS38"/>
    <mergeCell ref="BP39:BQ39"/>
    <mergeCell ref="AZ36:BA36"/>
    <mergeCell ref="BD36:BE36"/>
    <mergeCell ref="BF36:BG36"/>
    <mergeCell ref="BL36:BM36"/>
    <mergeCell ref="BN36:BO36"/>
    <mergeCell ref="BX36:BY36"/>
    <mergeCell ref="BZ36:CA36"/>
    <mergeCell ref="AZ35:BA35"/>
    <mergeCell ref="BD35:BE35"/>
    <mergeCell ref="BT34:BU34"/>
    <mergeCell ref="BV34:BW34"/>
    <mergeCell ref="BT35:BU35"/>
    <mergeCell ref="BV35:BW35"/>
    <mergeCell ref="BT36:BU36"/>
    <mergeCell ref="BV36:BW36"/>
    <mergeCell ref="BP34:BQ34"/>
    <mergeCell ref="BR34:BS34"/>
    <mergeCell ref="BP35:BQ35"/>
    <mergeCell ref="BR35:BS35"/>
    <mergeCell ref="BP36:BQ36"/>
    <mergeCell ref="BR36:BS36"/>
    <mergeCell ref="BH36:BI36"/>
    <mergeCell ref="BJ36:BK36"/>
    <mergeCell ref="BZ33:CA33"/>
    <mergeCell ref="AZ34:BA34"/>
    <mergeCell ref="BD34:BE34"/>
    <mergeCell ref="BF34:BG34"/>
    <mergeCell ref="BL34:BM34"/>
    <mergeCell ref="BN34:BO34"/>
    <mergeCell ref="BX34:BY34"/>
    <mergeCell ref="BZ34:CA34"/>
    <mergeCell ref="AZ33:BA33"/>
    <mergeCell ref="BD33:BE33"/>
    <mergeCell ref="BF35:BG35"/>
    <mergeCell ref="BL35:BM35"/>
    <mergeCell ref="BN33:BO33"/>
    <mergeCell ref="BX33:BY33"/>
    <mergeCell ref="BF33:BG33"/>
    <mergeCell ref="BL33:BM33"/>
    <mergeCell ref="BN35:BO35"/>
    <mergeCell ref="BX35:BY35"/>
    <mergeCell ref="BZ35:CA35"/>
    <mergeCell ref="AZ30:BA30"/>
    <mergeCell ref="BD30:BE30"/>
    <mergeCell ref="BF30:BG30"/>
    <mergeCell ref="BL30:BM30"/>
    <mergeCell ref="BN30:BO30"/>
    <mergeCell ref="BX30:BY30"/>
    <mergeCell ref="BZ30:CA30"/>
    <mergeCell ref="AZ29:BA29"/>
    <mergeCell ref="BF31:BG31"/>
    <mergeCell ref="BL31:BM31"/>
    <mergeCell ref="BN29:BO29"/>
    <mergeCell ref="BF29:BG29"/>
    <mergeCell ref="BL29:BM29"/>
    <mergeCell ref="BN31:BO31"/>
    <mergeCell ref="BD29:BE29"/>
    <mergeCell ref="BZ31:CA31"/>
    <mergeCell ref="AZ32:BA32"/>
    <mergeCell ref="BD32:BE32"/>
    <mergeCell ref="BF32:BG32"/>
    <mergeCell ref="BL32:BM32"/>
    <mergeCell ref="BN32:BO32"/>
    <mergeCell ref="BX32:BY32"/>
    <mergeCell ref="BZ32:CA32"/>
    <mergeCell ref="AZ31:BA31"/>
    <mergeCell ref="BD31:BE31"/>
    <mergeCell ref="AZ27:BA27"/>
    <mergeCell ref="BD27:BE27"/>
    <mergeCell ref="BF27:BG27"/>
    <mergeCell ref="BL27:BM27"/>
    <mergeCell ref="AQ51:AS51"/>
    <mergeCell ref="AQ49:AS49"/>
    <mergeCell ref="AT49:AU49"/>
    <mergeCell ref="AV49:AW49"/>
    <mergeCell ref="AQ50:AS50"/>
    <mergeCell ref="AT46:AU46"/>
    <mergeCell ref="BN27:BO27"/>
    <mergeCell ref="BX27:BY27"/>
    <mergeCell ref="BZ27:CA27"/>
    <mergeCell ref="BX26:BY26"/>
    <mergeCell ref="BZ26:CA26"/>
    <mergeCell ref="BX29:BY29"/>
    <mergeCell ref="BZ28:CA28"/>
    <mergeCell ref="AZ28:BA28"/>
    <mergeCell ref="BD28:BE28"/>
    <mergeCell ref="BF28:BG28"/>
    <mergeCell ref="BL28:BM28"/>
    <mergeCell ref="BN28:BO28"/>
    <mergeCell ref="BX28:BY28"/>
    <mergeCell ref="BX31:BY31"/>
    <mergeCell ref="AV48:AW48"/>
    <mergeCell ref="AT47:AU47"/>
    <mergeCell ref="AV47:AW47"/>
    <mergeCell ref="AT48:AU48"/>
    <mergeCell ref="AV44:AW44"/>
    <mergeCell ref="AQ43:AS43"/>
    <mergeCell ref="BZ29:CA29"/>
    <mergeCell ref="AV43:AW43"/>
    <mergeCell ref="P51:V51"/>
    <mergeCell ref="C48:F48"/>
    <mergeCell ref="G48:J48"/>
    <mergeCell ref="K48:O48"/>
    <mergeCell ref="P48:V48"/>
    <mergeCell ref="A48:B48"/>
    <mergeCell ref="P50:V50"/>
    <mergeCell ref="AQ46:AS46"/>
    <mergeCell ref="K47:O47"/>
    <mergeCell ref="W48:AE48"/>
    <mergeCell ref="AO48:AP48"/>
    <mergeCell ref="AF48:AN48"/>
    <mergeCell ref="P49:V49"/>
    <mergeCell ref="AQ47:AS47"/>
    <mergeCell ref="AQ48:AS48"/>
    <mergeCell ref="P47:V47"/>
    <mergeCell ref="W47:AE47"/>
    <mergeCell ref="AF47:AN47"/>
    <mergeCell ref="W49:AE49"/>
    <mergeCell ref="AF49:AN49"/>
    <mergeCell ref="AO49:AP49"/>
    <mergeCell ref="AV46:AW46"/>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W50:AE50"/>
    <mergeCell ref="AF50:AN50"/>
    <mergeCell ref="G50:J50"/>
    <mergeCell ref="K50:O50"/>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T43:AU43"/>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K43:O43"/>
    <mergeCell ref="AO43:AP43"/>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W31:AE31"/>
    <mergeCell ref="K32:O32"/>
    <mergeCell ref="AO31:AP31"/>
    <mergeCell ref="A34:B34"/>
    <mergeCell ref="AO34:AP34"/>
    <mergeCell ref="AF34:AN34"/>
    <mergeCell ref="K34:O34"/>
    <mergeCell ref="P34:V34"/>
    <mergeCell ref="W34:AE34"/>
    <mergeCell ref="P33:V33"/>
    <mergeCell ref="AO33:AP33"/>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K31:O31"/>
    <mergeCell ref="W32:AE32"/>
    <mergeCell ref="AO32:AP32"/>
    <mergeCell ref="AF32:AN32"/>
    <mergeCell ref="P31:V31"/>
    <mergeCell ref="A29:B29"/>
    <mergeCell ref="C29:F29"/>
    <mergeCell ref="AV27:AW27"/>
    <mergeCell ref="AQ28:AS28"/>
    <mergeCell ref="AT28:AU28"/>
    <mergeCell ref="G28:J28"/>
    <mergeCell ref="K28:O28"/>
    <mergeCell ref="P28:V28"/>
    <mergeCell ref="AF27:AN27"/>
    <mergeCell ref="AO27:AP27"/>
    <mergeCell ref="W29:AE29"/>
    <mergeCell ref="AF29:AN29"/>
    <mergeCell ref="AO29:AP29"/>
    <mergeCell ref="AV28:AW28"/>
    <mergeCell ref="AQ29:AS29"/>
    <mergeCell ref="AT29:AU29"/>
    <mergeCell ref="AO28:AP28"/>
    <mergeCell ref="AF28:AN28"/>
    <mergeCell ref="AV34:AW34"/>
    <mergeCell ref="AV33:AW33"/>
    <mergeCell ref="AV32:AW32"/>
    <mergeCell ref="AV31:AW31"/>
    <mergeCell ref="AQ30:AS30"/>
    <mergeCell ref="AT30:AU30"/>
    <mergeCell ref="AV30:AW30"/>
    <mergeCell ref="AV29:AW29"/>
    <mergeCell ref="K27:O27"/>
    <mergeCell ref="W28:AE28"/>
    <mergeCell ref="G29:J29"/>
    <mergeCell ref="K29:O29"/>
    <mergeCell ref="C28:F28"/>
    <mergeCell ref="A16:E16"/>
    <mergeCell ref="F16:W16"/>
    <mergeCell ref="A17:E17"/>
    <mergeCell ref="F17:W17"/>
    <mergeCell ref="A18:E18"/>
    <mergeCell ref="F18:W18"/>
    <mergeCell ref="P27:V27"/>
    <mergeCell ref="W27:AE27"/>
    <mergeCell ref="A28:B28"/>
    <mergeCell ref="A27:B27"/>
    <mergeCell ref="C27:F27"/>
    <mergeCell ref="G27:J27"/>
    <mergeCell ref="AQ27:AS27"/>
    <mergeCell ref="AT27:AU27"/>
    <mergeCell ref="AF23:AN26"/>
    <mergeCell ref="AO23:AP26"/>
    <mergeCell ref="W23:AE26"/>
    <mergeCell ref="P23:V26"/>
    <mergeCell ref="K23:O26"/>
    <mergeCell ref="G23:J26"/>
    <mergeCell ref="C23:F26"/>
    <mergeCell ref="A23:B26"/>
    <mergeCell ref="A15:E15"/>
    <mergeCell ref="F15:W15"/>
    <mergeCell ref="A10:E10"/>
    <mergeCell ref="F10:W10"/>
    <mergeCell ref="A11:E11"/>
    <mergeCell ref="A20:E20"/>
    <mergeCell ref="F20:W20"/>
    <mergeCell ref="A21:E21"/>
    <mergeCell ref="F21:W21"/>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7:AE76" xr:uid="{00000000-0002-0000-0200-000000000000}">
      <formula1>1</formula1>
    </dataValidation>
  </dataValidations>
  <pageMargins left="0.25" right="0.25" top="0.75" bottom="0.75" header="0.3" footer="0.3"/>
  <pageSetup paperSize="9" scale="77" fitToHeight="0" orientation="landscape" horizontalDpi="4294967292" verticalDpi="4294967292" r:id="rId1"/>
  <headerFooter alignWithMargins="0"/>
  <colBreaks count="1" manualBreakCount="1">
    <brk id="79"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W116"/>
  <sheetViews>
    <sheetView view="pageBreakPreview" zoomScale="80" zoomScaleNormal="80" zoomScaleSheetLayoutView="80" workbookViewId="0"/>
  </sheetViews>
  <sheetFormatPr defaultColWidth="13" defaultRowHeight="13" x14ac:dyDescent="0.2"/>
  <cols>
    <col min="1" max="49" width="2.36328125" style="45" customWidth="1"/>
    <col min="50" max="51" width="2.36328125" customWidth="1"/>
    <col min="52" max="89" width="2.36328125" style="45" customWidth="1"/>
    <col min="90" max="90" width="3.26953125" style="45" customWidth="1"/>
    <col min="91" max="98" width="2.36328125" style="45" customWidth="1"/>
    <col min="99" max="99" width="3.26953125" style="45" customWidth="1"/>
    <col min="100" max="107" width="2.36328125" style="45" customWidth="1"/>
    <col min="108" max="108" width="3.26953125" style="45" customWidth="1"/>
    <col min="109" max="116" width="2.36328125" style="45" customWidth="1"/>
    <col min="117" max="117" width="3.26953125" style="45" customWidth="1"/>
    <col min="118" max="125" width="2.36328125" style="45" customWidth="1"/>
    <col min="126" max="126" width="3.26953125" style="45" customWidth="1"/>
    <col min="127" max="134" width="2.36328125" style="45" customWidth="1"/>
    <col min="135" max="135" width="3.26953125" style="45" customWidth="1"/>
    <col min="136" max="143" width="2.36328125" style="45" customWidth="1"/>
    <col min="144" max="144" width="3.26953125" style="45" customWidth="1"/>
    <col min="145" max="152" width="2.36328125" style="45" customWidth="1"/>
    <col min="153" max="153" width="3.26953125" style="45" customWidth="1"/>
    <col min="154" max="155" width="2.36328125" style="45" customWidth="1"/>
    <col min="156" max="16384" width="13" style="45"/>
  </cols>
  <sheetData>
    <row r="1" spans="1:153" ht="19" x14ac:dyDescent="0.2">
      <c r="A1" s="43" t="s">
        <v>23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3" t="s">
        <v>450</v>
      </c>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row>
    <row r="2" spans="1:153" ht="13.5" thickBot="1"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row>
    <row r="3" spans="1:153" ht="40.5" customHeight="1" x14ac:dyDescent="0.2">
      <c r="A3" s="623" t="s">
        <v>24</v>
      </c>
      <c r="B3" s="624"/>
      <c r="C3" s="624"/>
      <c r="D3" s="624"/>
      <c r="E3" s="625"/>
      <c r="F3" s="626" t="str">
        <f>入力シート!$F$3</f>
        <v>第98回日本選手権水泳競技大会
ｱｰﾃｨｽﾃｨｯｸｽｲﾐﾝｸﾞ競技</v>
      </c>
      <c r="G3" s="627"/>
      <c r="H3" s="627"/>
      <c r="I3" s="627"/>
      <c r="J3" s="627"/>
      <c r="K3" s="627"/>
      <c r="L3" s="627"/>
      <c r="M3" s="627"/>
      <c r="N3" s="627"/>
      <c r="O3" s="627"/>
      <c r="P3" s="627"/>
      <c r="Q3" s="627"/>
      <c r="R3" s="627"/>
      <c r="S3" s="627"/>
      <c r="T3" s="627"/>
      <c r="U3" s="627"/>
      <c r="V3" s="627"/>
      <c r="W3" s="628"/>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623" t="s">
        <v>24</v>
      </c>
      <c r="CE3" s="624"/>
      <c r="CF3" s="624"/>
      <c r="CG3" s="624"/>
      <c r="CH3" s="625"/>
      <c r="CI3" s="626" t="str">
        <f>入力シート!$F$3</f>
        <v>第98回日本選手権水泳競技大会
ｱｰﾃｨｽﾃｨｯｸｽｲﾐﾝｸﾞ競技</v>
      </c>
      <c r="CJ3" s="627"/>
      <c r="CK3" s="627"/>
      <c r="CL3" s="627"/>
      <c r="CM3" s="627"/>
      <c r="CN3" s="627"/>
      <c r="CO3" s="627"/>
      <c r="CP3" s="627"/>
      <c r="CQ3" s="627"/>
      <c r="CR3" s="627"/>
      <c r="CS3" s="627"/>
      <c r="CT3" s="627"/>
      <c r="CU3" s="627"/>
      <c r="CV3" s="627"/>
      <c r="CW3" s="627"/>
      <c r="CX3" s="627"/>
      <c r="CY3" s="627"/>
      <c r="CZ3" s="628"/>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row>
    <row r="4" spans="1:153" x14ac:dyDescent="0.2">
      <c r="A4" s="630" t="s">
        <v>25</v>
      </c>
      <c r="B4" s="631"/>
      <c r="C4" s="631"/>
      <c r="D4" s="631"/>
      <c r="E4" s="632"/>
      <c r="F4" s="633" t="str">
        <f>入力シート!$F$4</f>
        <v>2022年４月30日（土）～５月３日（火・祝）</v>
      </c>
      <c r="G4" s="634"/>
      <c r="H4" s="634"/>
      <c r="I4" s="634"/>
      <c r="J4" s="634"/>
      <c r="K4" s="634"/>
      <c r="L4" s="634"/>
      <c r="M4" s="634"/>
      <c r="N4" s="634"/>
      <c r="O4" s="634"/>
      <c r="P4" s="634"/>
      <c r="Q4" s="634"/>
      <c r="R4" s="634"/>
      <c r="S4" s="634"/>
      <c r="T4" s="634"/>
      <c r="U4" s="634"/>
      <c r="V4" s="634"/>
      <c r="W4" s="635"/>
      <c r="X4" s="44"/>
      <c r="Y4" s="44"/>
      <c r="Z4" s="44"/>
      <c r="AA4" s="44"/>
      <c r="AB4" s="44"/>
      <c r="AC4" s="44"/>
      <c r="AD4" s="44"/>
      <c r="AE4" s="44"/>
      <c r="AF4" s="44"/>
      <c r="AG4" s="44"/>
      <c r="AH4" s="44"/>
      <c r="AI4" s="44"/>
      <c r="AJ4" s="44"/>
      <c r="AK4" s="44"/>
      <c r="AL4" s="44"/>
      <c r="AM4" s="44"/>
      <c r="AN4" s="44"/>
      <c r="AO4" s="44"/>
      <c r="AP4" s="44"/>
      <c r="AQ4" s="44"/>
      <c r="AR4" s="44"/>
      <c r="AS4" s="44"/>
      <c r="AT4" s="105"/>
      <c r="AU4" s="44"/>
      <c r="AV4" s="44"/>
      <c r="AW4" s="44"/>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630" t="s">
        <v>25</v>
      </c>
      <c r="CE4" s="631"/>
      <c r="CF4" s="631"/>
      <c r="CG4" s="631"/>
      <c r="CH4" s="632"/>
      <c r="CI4" s="779" t="str">
        <f>入力シート!$F$4</f>
        <v>2022年４月30日（土）～５月３日（火・祝）</v>
      </c>
      <c r="CJ4" s="696"/>
      <c r="CK4" s="696"/>
      <c r="CL4" s="696"/>
      <c r="CM4" s="696"/>
      <c r="CN4" s="696"/>
      <c r="CO4" s="696"/>
      <c r="CP4" s="696"/>
      <c r="CQ4" s="696"/>
      <c r="CR4" s="696"/>
      <c r="CS4" s="696"/>
      <c r="CT4" s="696"/>
      <c r="CU4" s="696"/>
      <c r="CV4" s="696"/>
      <c r="CW4" s="696"/>
      <c r="CX4" s="696"/>
      <c r="CY4" s="696"/>
      <c r="CZ4" s="697"/>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row>
    <row r="5" spans="1:153" x14ac:dyDescent="0.2">
      <c r="A5" s="646" t="s">
        <v>26</v>
      </c>
      <c r="B5" s="647"/>
      <c r="C5" s="647"/>
      <c r="D5" s="647"/>
      <c r="E5" s="648"/>
      <c r="F5" s="695" t="str">
        <f>入力シート!$F$5</f>
        <v>東京辰巳国際水泳場</v>
      </c>
      <c r="G5" s="696"/>
      <c r="H5" s="696"/>
      <c r="I5" s="696"/>
      <c r="J5" s="696"/>
      <c r="K5" s="696"/>
      <c r="L5" s="696"/>
      <c r="M5" s="696"/>
      <c r="N5" s="696"/>
      <c r="O5" s="696"/>
      <c r="P5" s="696"/>
      <c r="Q5" s="696"/>
      <c r="R5" s="696"/>
      <c r="S5" s="696"/>
      <c r="T5" s="696"/>
      <c r="U5" s="696"/>
      <c r="V5" s="696"/>
      <c r="W5" s="697"/>
      <c r="X5" s="44"/>
      <c r="Y5" s="44"/>
      <c r="Z5" s="44"/>
      <c r="AA5" s="44"/>
      <c r="AB5" s="44"/>
      <c r="AC5" s="44"/>
      <c r="AD5" s="44"/>
      <c r="AE5" s="44"/>
      <c r="AF5" s="44"/>
      <c r="AG5" s="44"/>
      <c r="AH5" s="44"/>
      <c r="AI5" s="44"/>
      <c r="AJ5" s="44"/>
      <c r="AK5" s="44"/>
      <c r="AL5" s="44"/>
      <c r="AM5" s="44"/>
      <c r="AN5" s="44"/>
      <c r="AO5" s="44"/>
      <c r="AP5" s="44"/>
      <c r="AQ5" s="44"/>
      <c r="AR5" s="44"/>
      <c r="AS5" s="44"/>
      <c r="AT5" s="105"/>
      <c r="AU5" s="44"/>
      <c r="AV5" s="44"/>
      <c r="AW5" s="44"/>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646" t="s">
        <v>26</v>
      </c>
      <c r="CE5" s="647"/>
      <c r="CF5" s="647"/>
      <c r="CG5" s="647"/>
      <c r="CH5" s="648"/>
      <c r="CI5" s="695" t="str">
        <f>入力シート!$F$5</f>
        <v>東京辰巳国際水泳場</v>
      </c>
      <c r="CJ5" s="696"/>
      <c r="CK5" s="696"/>
      <c r="CL5" s="696"/>
      <c r="CM5" s="696"/>
      <c r="CN5" s="696"/>
      <c r="CO5" s="696"/>
      <c r="CP5" s="696"/>
      <c r="CQ5" s="696"/>
      <c r="CR5" s="696"/>
      <c r="CS5" s="696"/>
      <c r="CT5" s="696"/>
      <c r="CU5" s="696"/>
      <c r="CV5" s="696"/>
      <c r="CW5" s="696"/>
      <c r="CX5" s="696"/>
      <c r="CY5" s="696"/>
      <c r="CZ5" s="697"/>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row>
    <row r="6" spans="1:153" x14ac:dyDescent="0.2">
      <c r="A6" s="661" t="s">
        <v>41</v>
      </c>
      <c r="B6" s="662"/>
      <c r="C6" s="662"/>
      <c r="D6" s="662"/>
      <c r="E6" s="663"/>
      <c r="F6" s="643">
        <f>入力シート!$F$20</f>
        <v>0</v>
      </c>
      <c r="G6" s="644"/>
      <c r="H6" s="644"/>
      <c r="I6" s="644"/>
      <c r="J6" s="644"/>
      <c r="K6" s="644"/>
      <c r="L6" s="644"/>
      <c r="M6" s="644"/>
      <c r="N6" s="644"/>
      <c r="O6" s="644"/>
      <c r="P6" s="644"/>
      <c r="Q6" s="644"/>
      <c r="R6" s="644"/>
      <c r="S6" s="644"/>
      <c r="T6" s="644"/>
      <c r="U6" s="644"/>
      <c r="V6" s="644"/>
      <c r="W6" s="645"/>
      <c r="X6" s="44"/>
      <c r="Y6" s="44"/>
      <c r="Z6" s="44"/>
      <c r="AA6" s="44"/>
      <c r="AB6" s="44"/>
      <c r="AC6" s="44"/>
      <c r="AD6" s="44"/>
      <c r="AE6" s="44"/>
      <c r="AF6" s="44"/>
      <c r="AG6" s="44"/>
      <c r="AH6" s="44"/>
      <c r="AI6" s="44"/>
      <c r="AJ6" s="44"/>
      <c r="AK6" s="44"/>
      <c r="AL6" s="44"/>
      <c r="AM6" s="44"/>
      <c r="AN6" s="44"/>
      <c r="AO6" s="44"/>
      <c r="AP6" s="44"/>
      <c r="AQ6" s="44"/>
      <c r="AR6" s="44"/>
      <c r="AS6" s="44"/>
      <c r="AT6" s="105"/>
      <c r="AU6" s="44"/>
      <c r="AV6" s="44"/>
      <c r="AW6" s="44"/>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661" t="s">
        <v>41</v>
      </c>
      <c r="CE6" s="662"/>
      <c r="CF6" s="662"/>
      <c r="CG6" s="662"/>
      <c r="CH6" s="663"/>
      <c r="CI6" s="643">
        <f>入力シート!$F$20</f>
        <v>0</v>
      </c>
      <c r="CJ6" s="644"/>
      <c r="CK6" s="644"/>
      <c r="CL6" s="644"/>
      <c r="CM6" s="644"/>
      <c r="CN6" s="644"/>
      <c r="CO6" s="644"/>
      <c r="CP6" s="644"/>
      <c r="CQ6" s="644"/>
      <c r="CR6" s="644"/>
      <c r="CS6" s="644"/>
      <c r="CT6" s="644"/>
      <c r="CU6" s="644"/>
      <c r="CV6" s="644"/>
      <c r="CW6" s="644"/>
      <c r="CX6" s="644"/>
      <c r="CY6" s="644"/>
      <c r="CZ6" s="645"/>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row>
    <row r="7" spans="1:153" x14ac:dyDescent="0.2">
      <c r="A7" s="640" t="s">
        <v>29</v>
      </c>
      <c r="B7" s="641"/>
      <c r="C7" s="641"/>
      <c r="D7" s="641"/>
      <c r="E7" s="642"/>
      <c r="F7" s="643">
        <f>入力シート!$F$6</f>
        <v>0</v>
      </c>
      <c r="G7" s="644"/>
      <c r="H7" s="644"/>
      <c r="I7" s="644"/>
      <c r="J7" s="644"/>
      <c r="K7" s="644"/>
      <c r="L7" s="644"/>
      <c r="M7" s="644"/>
      <c r="N7" s="644"/>
      <c r="O7" s="644"/>
      <c r="P7" s="644"/>
      <c r="Q7" s="644"/>
      <c r="R7" s="644"/>
      <c r="S7" s="644"/>
      <c r="T7" s="644"/>
      <c r="U7" s="644"/>
      <c r="V7" s="644"/>
      <c r="W7" s="645"/>
      <c r="X7" s="44"/>
      <c r="Y7" s="44"/>
      <c r="Z7" s="44"/>
      <c r="AA7" s="44"/>
      <c r="AB7" s="44"/>
      <c r="AC7" s="44"/>
      <c r="AD7" s="44"/>
      <c r="AE7" s="44"/>
      <c r="AF7" s="44"/>
      <c r="AG7" s="44"/>
      <c r="AH7" s="44"/>
      <c r="AI7" s="44"/>
      <c r="AJ7" s="44"/>
      <c r="AK7" s="44"/>
      <c r="AL7" s="44"/>
      <c r="AM7" s="44"/>
      <c r="AN7" s="44"/>
      <c r="AO7" s="44"/>
      <c r="AP7" s="44"/>
      <c r="AQ7" s="44"/>
      <c r="AR7" s="44"/>
      <c r="AS7" s="44"/>
      <c r="AT7" s="105"/>
      <c r="AU7" s="44"/>
      <c r="AV7" s="44"/>
      <c r="AW7" s="44"/>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780" t="s">
        <v>29</v>
      </c>
      <c r="CE7" s="641"/>
      <c r="CF7" s="641"/>
      <c r="CG7" s="641"/>
      <c r="CH7" s="642"/>
      <c r="CI7" s="643">
        <f>入力シート!$F$6</f>
        <v>0</v>
      </c>
      <c r="CJ7" s="644"/>
      <c r="CK7" s="644"/>
      <c r="CL7" s="644"/>
      <c r="CM7" s="644"/>
      <c r="CN7" s="644"/>
      <c r="CO7" s="644"/>
      <c r="CP7" s="644"/>
      <c r="CQ7" s="644"/>
      <c r="CR7" s="644"/>
      <c r="CS7" s="644"/>
      <c r="CT7" s="644"/>
      <c r="CU7" s="644"/>
      <c r="CV7" s="644"/>
      <c r="CW7" s="644"/>
      <c r="CX7" s="644"/>
      <c r="CY7" s="644"/>
      <c r="CZ7" s="645"/>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row>
    <row r="8" spans="1:153" ht="13.5" thickBot="1" x14ac:dyDescent="0.25">
      <c r="A8" s="477" t="s">
        <v>224</v>
      </c>
      <c r="B8" s="477"/>
      <c r="C8" s="477"/>
      <c r="D8" s="477"/>
      <c r="E8" s="477"/>
      <c r="F8" s="643">
        <f>入力シート!$F$7</f>
        <v>0</v>
      </c>
      <c r="G8" s="644"/>
      <c r="H8" s="644"/>
      <c r="I8" s="644"/>
      <c r="J8" s="644"/>
      <c r="K8" s="644"/>
      <c r="L8" s="644"/>
      <c r="M8" s="644"/>
      <c r="N8" s="644"/>
      <c r="O8" s="644"/>
      <c r="P8" s="644"/>
      <c r="Q8" s="644"/>
      <c r="R8" s="644"/>
      <c r="S8" s="644"/>
      <c r="T8" s="644"/>
      <c r="U8" s="644"/>
      <c r="V8" s="644"/>
      <c r="W8" s="645"/>
      <c r="X8" s="44"/>
      <c r="Y8" s="44"/>
      <c r="Z8" s="44"/>
      <c r="AA8" s="44"/>
      <c r="AB8" s="44"/>
      <c r="AC8" s="44"/>
      <c r="AD8" s="44"/>
      <c r="AE8" s="44"/>
      <c r="AF8" s="44"/>
      <c r="AG8" s="44"/>
      <c r="AH8" s="44"/>
      <c r="AI8" s="44"/>
      <c r="AJ8" s="44"/>
      <c r="AK8" s="44"/>
      <c r="AL8" s="44"/>
      <c r="AM8" s="44"/>
      <c r="AN8" s="44"/>
      <c r="AO8" s="44"/>
      <c r="AP8" s="44"/>
      <c r="AQ8" s="44"/>
      <c r="AR8" s="44"/>
      <c r="AS8" s="44"/>
      <c r="AT8" s="105"/>
      <c r="AU8" s="44"/>
      <c r="AV8" s="44"/>
      <c r="AW8" s="44"/>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780" t="s">
        <v>224</v>
      </c>
      <c r="CE8" s="641"/>
      <c r="CF8" s="641"/>
      <c r="CG8" s="641"/>
      <c r="CH8" s="642"/>
      <c r="CI8" s="643">
        <f>入力シート!$F$7</f>
        <v>0</v>
      </c>
      <c r="CJ8" s="644"/>
      <c r="CK8" s="644"/>
      <c r="CL8" s="644"/>
      <c r="CM8" s="644"/>
      <c r="CN8" s="644"/>
      <c r="CO8" s="644"/>
      <c r="CP8" s="644"/>
      <c r="CQ8" s="644"/>
      <c r="CR8" s="644"/>
      <c r="CS8" s="644"/>
      <c r="CT8" s="644"/>
      <c r="CU8" s="644"/>
      <c r="CV8" s="644"/>
      <c r="CW8" s="644"/>
      <c r="CX8" s="644"/>
      <c r="CY8" s="644"/>
      <c r="CZ8" s="645"/>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row>
    <row r="9" spans="1:153" x14ac:dyDescent="0.2">
      <c r="A9" s="630" t="s">
        <v>30</v>
      </c>
      <c r="B9" s="631"/>
      <c r="C9" s="631"/>
      <c r="D9" s="631"/>
      <c r="E9" s="632"/>
      <c r="F9" s="643">
        <f>入力シート!$F$8</f>
        <v>0</v>
      </c>
      <c r="G9" s="644"/>
      <c r="H9" s="644"/>
      <c r="I9" s="644"/>
      <c r="J9" s="644"/>
      <c r="K9" s="644"/>
      <c r="L9" s="644"/>
      <c r="M9" s="644"/>
      <c r="N9" s="644"/>
      <c r="O9" s="644"/>
      <c r="P9" s="644"/>
      <c r="Q9" s="644"/>
      <c r="R9" s="644"/>
      <c r="S9" s="644"/>
      <c r="T9" s="644"/>
      <c r="U9" s="644"/>
      <c r="V9" s="644"/>
      <c r="W9" s="645"/>
      <c r="X9" s="44"/>
      <c r="Y9" s="44"/>
      <c r="Z9" s="44"/>
      <c r="AA9" s="44"/>
      <c r="AB9" s="44"/>
      <c r="AC9" s="44"/>
      <c r="AD9" s="44"/>
      <c r="AE9" s="44"/>
      <c r="AF9" s="44"/>
      <c r="AG9" s="44"/>
      <c r="AH9" s="44"/>
      <c r="AI9" s="44"/>
      <c r="AJ9" s="44"/>
      <c r="AK9" s="44"/>
      <c r="AL9" s="44"/>
      <c r="AM9" s="44"/>
      <c r="AN9" s="44"/>
      <c r="AO9" s="44"/>
      <c r="AP9" s="44"/>
      <c r="AQ9" s="44"/>
      <c r="AR9" s="44"/>
      <c r="AS9" s="44"/>
      <c r="AT9" s="105"/>
      <c r="AU9" s="44"/>
      <c r="AV9" s="44"/>
      <c r="AW9" s="44"/>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630" t="s">
        <v>30</v>
      </c>
      <c r="CE9" s="631"/>
      <c r="CF9" s="631"/>
      <c r="CG9" s="631"/>
      <c r="CH9" s="632"/>
      <c r="CI9" s="643">
        <f>入力シート!$F$8</f>
        <v>0</v>
      </c>
      <c r="CJ9" s="644"/>
      <c r="CK9" s="644"/>
      <c r="CL9" s="644"/>
      <c r="CM9" s="644"/>
      <c r="CN9" s="644"/>
      <c r="CO9" s="644"/>
      <c r="CP9" s="644"/>
      <c r="CQ9" s="644"/>
      <c r="CR9" s="644"/>
      <c r="CS9" s="644"/>
      <c r="CT9" s="644"/>
      <c r="CU9" s="644"/>
      <c r="CV9" s="644"/>
      <c r="CW9" s="644"/>
      <c r="CX9" s="644"/>
      <c r="CY9" s="644"/>
      <c r="CZ9" s="645"/>
      <c r="DA9" s="44"/>
      <c r="DB9" s="44"/>
      <c r="DC9" s="44"/>
      <c r="DD9" s="781" t="s">
        <v>302</v>
      </c>
      <c r="DE9" s="782"/>
      <c r="DF9" s="782"/>
      <c r="DG9" s="782"/>
      <c r="DH9" s="782"/>
      <c r="DI9" s="782"/>
      <c r="DJ9" s="782"/>
      <c r="DK9" s="782"/>
      <c r="DL9" s="782"/>
      <c r="DM9" s="782"/>
      <c r="DN9" s="782"/>
      <c r="DO9" s="782"/>
      <c r="DP9" s="782"/>
      <c r="DQ9" s="782"/>
      <c r="DR9" s="782"/>
      <c r="DS9" s="782"/>
      <c r="DT9" s="782"/>
      <c r="DU9" s="782"/>
      <c r="DV9" s="782"/>
      <c r="DW9" s="782"/>
      <c r="DX9" s="782"/>
      <c r="DY9" s="783"/>
      <c r="DZ9" s="44"/>
      <c r="EA9" s="44"/>
      <c r="EB9" s="44"/>
      <c r="EC9" s="44"/>
      <c r="ED9" s="44"/>
      <c r="EE9" s="44"/>
      <c r="EF9" s="44"/>
      <c r="EG9" s="44"/>
      <c r="EH9" s="44"/>
      <c r="EI9" s="44"/>
      <c r="EJ9" s="44"/>
      <c r="EK9" s="44"/>
      <c r="EL9" s="44"/>
      <c r="EM9" s="44"/>
      <c r="EN9" s="44"/>
      <c r="EO9" s="44"/>
      <c r="EP9" s="44"/>
      <c r="EQ9" s="44"/>
      <c r="ER9" s="44"/>
      <c r="ES9" s="44"/>
      <c r="ET9" s="44"/>
      <c r="EU9" s="44"/>
      <c r="EV9" s="44"/>
      <c r="EW9" s="44"/>
    </row>
    <row r="10" spans="1:153" ht="13.5" thickBot="1" x14ac:dyDescent="0.25">
      <c r="A10" s="637" t="s">
        <v>225</v>
      </c>
      <c r="B10" s="631"/>
      <c r="C10" s="631"/>
      <c r="D10" s="631"/>
      <c r="E10" s="632"/>
      <c r="F10" s="649">
        <f>入力シート!$F$9</f>
        <v>0</v>
      </c>
      <c r="G10" s="650"/>
      <c r="H10" s="650"/>
      <c r="I10" s="650"/>
      <c r="J10" s="650"/>
      <c r="K10" s="650"/>
      <c r="L10" s="650"/>
      <c r="M10" s="650"/>
      <c r="N10" s="651"/>
      <c r="O10" s="652" t="s">
        <v>226</v>
      </c>
      <c r="P10" s="653"/>
      <c r="Q10" s="654"/>
      <c r="R10" s="655">
        <f>入力シート!$R$9</f>
        <v>0</v>
      </c>
      <c r="S10" s="656"/>
      <c r="T10" s="656"/>
      <c r="U10" s="656"/>
      <c r="V10" s="656"/>
      <c r="W10" s="657"/>
      <c r="X10" s="44"/>
      <c r="Y10" s="44"/>
      <c r="Z10" s="44"/>
      <c r="AA10" s="44"/>
      <c r="AB10" s="44"/>
      <c r="AC10" s="44"/>
      <c r="AD10" s="44"/>
      <c r="AE10" s="44"/>
      <c r="AF10" s="44"/>
      <c r="AG10" s="44"/>
      <c r="AH10" s="44"/>
      <c r="AI10" s="44"/>
      <c r="AJ10" s="44"/>
      <c r="AK10" s="44"/>
      <c r="AL10" s="44"/>
      <c r="AM10" s="44"/>
      <c r="AN10" s="44"/>
      <c r="AO10" s="44"/>
      <c r="AP10" s="44"/>
      <c r="AQ10" s="44"/>
      <c r="AR10" s="44"/>
      <c r="AS10" s="44"/>
      <c r="AT10" s="105"/>
      <c r="AU10" s="44"/>
      <c r="AV10" s="44"/>
      <c r="AW10" s="44"/>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637" t="s">
        <v>225</v>
      </c>
      <c r="CE10" s="631"/>
      <c r="CF10" s="631"/>
      <c r="CG10" s="631"/>
      <c r="CH10" s="632"/>
      <c r="CI10" s="649">
        <f>入力シート!$F$9</f>
        <v>0</v>
      </c>
      <c r="CJ10" s="650"/>
      <c r="CK10" s="650"/>
      <c r="CL10" s="650"/>
      <c r="CM10" s="650"/>
      <c r="CN10" s="650"/>
      <c r="CO10" s="650"/>
      <c r="CP10" s="650"/>
      <c r="CQ10" s="651"/>
      <c r="CR10" s="652" t="s">
        <v>221</v>
      </c>
      <c r="CS10" s="653"/>
      <c r="CT10" s="654"/>
      <c r="CU10" s="655">
        <f>入力シート!$R$9</f>
        <v>0</v>
      </c>
      <c r="CV10" s="656"/>
      <c r="CW10" s="656"/>
      <c r="CX10" s="656"/>
      <c r="CY10" s="656"/>
      <c r="CZ10" s="657"/>
      <c r="DA10" s="44"/>
      <c r="DB10" s="44"/>
      <c r="DC10" s="44"/>
      <c r="DD10" s="784" t="s">
        <v>27</v>
      </c>
      <c r="DE10" s="785"/>
      <c r="DF10" s="785"/>
      <c r="DG10" s="785"/>
      <c r="DH10" s="785"/>
      <c r="DI10" s="785"/>
      <c r="DJ10" s="785"/>
      <c r="DK10" s="786"/>
      <c r="DL10" s="787" t="s">
        <v>28</v>
      </c>
      <c r="DM10" s="785"/>
      <c r="DN10" s="785"/>
      <c r="DO10" s="785"/>
      <c r="DP10" s="786"/>
      <c r="DQ10" s="787" t="s">
        <v>8</v>
      </c>
      <c r="DR10" s="785"/>
      <c r="DS10" s="785"/>
      <c r="DT10" s="786"/>
      <c r="DU10" s="787" t="s">
        <v>9</v>
      </c>
      <c r="DV10" s="785"/>
      <c r="DW10" s="785"/>
      <c r="DX10" s="785"/>
      <c r="DY10" s="809"/>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row>
    <row r="11" spans="1:153" ht="13.5" thickTop="1" x14ac:dyDescent="0.2">
      <c r="A11" s="698" t="s">
        <v>32</v>
      </c>
      <c r="B11" s="699"/>
      <c r="C11" s="699"/>
      <c r="D11" s="699"/>
      <c r="E11" s="700"/>
      <c r="F11" s="643">
        <f>入力シート!$F$10</f>
        <v>0</v>
      </c>
      <c r="G11" s="644"/>
      <c r="H11" s="644"/>
      <c r="I11" s="644"/>
      <c r="J11" s="644"/>
      <c r="K11" s="644"/>
      <c r="L11" s="644"/>
      <c r="M11" s="644"/>
      <c r="N11" s="644"/>
      <c r="O11" s="644"/>
      <c r="P11" s="644"/>
      <c r="Q11" s="644"/>
      <c r="R11" s="644"/>
      <c r="S11" s="644"/>
      <c r="T11" s="644"/>
      <c r="U11" s="644"/>
      <c r="V11" s="644"/>
      <c r="W11" s="645"/>
      <c r="X11" s="44"/>
      <c r="Y11" s="44"/>
      <c r="Z11" s="44"/>
      <c r="AA11" s="44"/>
      <c r="AB11" s="44"/>
      <c r="AC11" s="44"/>
      <c r="AD11" s="44"/>
      <c r="AE11" s="44"/>
      <c r="AF11" s="44"/>
      <c r="AG11" s="44"/>
      <c r="AH11" s="44"/>
      <c r="AI11" s="44"/>
      <c r="AJ11" s="44"/>
      <c r="AK11" s="44"/>
      <c r="AL11" s="44"/>
      <c r="AM11" s="44"/>
      <c r="AN11" s="44"/>
      <c r="AO11" s="44"/>
      <c r="AP11" s="44"/>
      <c r="AQ11" s="44"/>
      <c r="AR11" s="44"/>
      <c r="AS11" s="44"/>
      <c r="AT11" s="105"/>
      <c r="AU11" s="44"/>
      <c r="AV11" s="44"/>
      <c r="AW11" s="44"/>
      <c r="AX11" s="7"/>
      <c r="AY11" s="7"/>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698" t="s">
        <v>32</v>
      </c>
      <c r="CE11" s="699"/>
      <c r="CF11" s="699"/>
      <c r="CG11" s="699"/>
      <c r="CH11" s="700"/>
      <c r="CI11" s="643">
        <f>入力シート!$F$10</f>
        <v>0</v>
      </c>
      <c r="CJ11" s="644"/>
      <c r="CK11" s="644"/>
      <c r="CL11" s="644"/>
      <c r="CM11" s="644"/>
      <c r="CN11" s="644"/>
      <c r="CO11" s="644"/>
      <c r="CP11" s="644"/>
      <c r="CQ11" s="644"/>
      <c r="CR11" s="644"/>
      <c r="CS11" s="644"/>
      <c r="CT11" s="644"/>
      <c r="CU11" s="644"/>
      <c r="CV11" s="644"/>
      <c r="CW11" s="644"/>
      <c r="CX11" s="644"/>
      <c r="CY11" s="644"/>
      <c r="CZ11" s="645"/>
      <c r="DA11" s="44"/>
      <c r="DB11" s="44"/>
      <c r="DC11" s="44"/>
      <c r="DD11" s="810" t="s">
        <v>168</v>
      </c>
      <c r="DE11" s="811"/>
      <c r="DF11" s="811"/>
      <c r="DG11" s="812"/>
      <c r="DH11" s="813" t="s">
        <v>294</v>
      </c>
      <c r="DI11" s="814"/>
      <c r="DJ11" s="814"/>
      <c r="DK11" s="815"/>
      <c r="DL11" s="816">
        <f>COUNTIF(AZ25:BA74,"&gt;0")</f>
        <v>0</v>
      </c>
      <c r="DM11" s="817"/>
      <c r="DN11" s="817"/>
      <c r="DO11" s="817"/>
      <c r="DP11" s="818"/>
      <c r="DQ11" s="819">
        <f>COUNTIF(AZ25:BA74,"&gt;0")</f>
        <v>0</v>
      </c>
      <c r="DR11" s="814"/>
      <c r="DS11" s="814"/>
      <c r="DT11" s="815"/>
      <c r="DU11" s="820">
        <f>DL11*6000</f>
        <v>0</v>
      </c>
      <c r="DV11" s="821"/>
      <c r="DW11" s="821"/>
      <c r="DX11" s="821"/>
      <c r="DY11" s="822"/>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row>
    <row r="12" spans="1:153" x14ac:dyDescent="0.2">
      <c r="A12" s="630" t="s">
        <v>33</v>
      </c>
      <c r="B12" s="631"/>
      <c r="C12" s="631"/>
      <c r="D12" s="631"/>
      <c r="E12" s="632"/>
      <c r="F12" s="643">
        <f>入力シート!$F$11</f>
        <v>0</v>
      </c>
      <c r="G12" s="644"/>
      <c r="H12" s="644"/>
      <c r="I12" s="644"/>
      <c r="J12" s="644"/>
      <c r="K12" s="644"/>
      <c r="L12" s="644"/>
      <c r="M12" s="644"/>
      <c r="N12" s="644"/>
      <c r="O12" s="644"/>
      <c r="P12" s="644"/>
      <c r="Q12" s="644"/>
      <c r="R12" s="644"/>
      <c r="S12" s="644"/>
      <c r="T12" s="644"/>
      <c r="U12" s="644"/>
      <c r="V12" s="644"/>
      <c r="W12" s="645"/>
      <c r="X12" s="44"/>
      <c r="Y12" s="44"/>
      <c r="Z12" s="44"/>
      <c r="AA12" s="44"/>
      <c r="AB12" s="44"/>
      <c r="AC12" s="44"/>
      <c r="AD12" s="44"/>
      <c r="AE12" s="44"/>
      <c r="AF12" s="44"/>
      <c r="AG12" s="44"/>
      <c r="AH12" s="44"/>
      <c r="AI12" s="44"/>
      <c r="AJ12" s="44"/>
      <c r="AK12" s="44"/>
      <c r="AL12" s="44"/>
      <c r="AM12" s="44"/>
      <c r="AN12" s="44"/>
      <c r="AO12" s="44"/>
      <c r="AP12" s="44"/>
      <c r="AQ12" s="44"/>
      <c r="AR12" s="44"/>
      <c r="AS12" s="44"/>
      <c r="AT12" s="105"/>
      <c r="AU12" s="44"/>
      <c r="AV12" s="44"/>
      <c r="AW12" s="44"/>
      <c r="AX12" s="7"/>
      <c r="AY12" s="7"/>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630" t="s">
        <v>33</v>
      </c>
      <c r="CE12" s="631"/>
      <c r="CF12" s="631"/>
      <c r="CG12" s="631"/>
      <c r="CH12" s="632"/>
      <c r="CI12" s="643">
        <f>入力シート!$F$11</f>
        <v>0</v>
      </c>
      <c r="CJ12" s="644"/>
      <c r="CK12" s="644"/>
      <c r="CL12" s="644"/>
      <c r="CM12" s="644"/>
      <c r="CN12" s="644"/>
      <c r="CO12" s="644"/>
      <c r="CP12" s="644"/>
      <c r="CQ12" s="644"/>
      <c r="CR12" s="644"/>
      <c r="CS12" s="644"/>
      <c r="CT12" s="644"/>
      <c r="CU12" s="644"/>
      <c r="CV12" s="644"/>
      <c r="CW12" s="644"/>
      <c r="CX12" s="644"/>
      <c r="CY12" s="644"/>
      <c r="CZ12" s="645"/>
      <c r="DA12" s="44"/>
      <c r="DB12" s="44"/>
      <c r="DC12" s="44"/>
      <c r="DD12" s="823" t="s">
        <v>168</v>
      </c>
      <c r="DE12" s="824"/>
      <c r="DF12" s="824"/>
      <c r="DG12" s="825"/>
      <c r="DH12" s="826" t="s">
        <v>295</v>
      </c>
      <c r="DI12" s="827"/>
      <c r="DJ12" s="827"/>
      <c r="DK12" s="828"/>
      <c r="DL12" s="829">
        <f>COUNTIF(BB25:BC74,"&gt;0")</f>
        <v>0</v>
      </c>
      <c r="DM12" s="830"/>
      <c r="DN12" s="830"/>
      <c r="DO12" s="830"/>
      <c r="DP12" s="831"/>
      <c r="DQ12" s="832">
        <f>COUNTIF(BB25:BC74,"&gt;0")</f>
        <v>0</v>
      </c>
      <c r="DR12" s="827"/>
      <c r="DS12" s="827"/>
      <c r="DT12" s="828"/>
      <c r="DU12" s="833">
        <f>DL12*6000</f>
        <v>0</v>
      </c>
      <c r="DV12" s="834"/>
      <c r="DW12" s="834"/>
      <c r="DX12" s="834"/>
      <c r="DY12" s="835"/>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row>
    <row r="13" spans="1:153" x14ac:dyDescent="0.2">
      <c r="A13" s="630" t="s">
        <v>34</v>
      </c>
      <c r="B13" s="631"/>
      <c r="C13" s="631"/>
      <c r="D13" s="631"/>
      <c r="E13" s="632"/>
      <c r="F13" s="643">
        <f>入力シート!$F$12</f>
        <v>0</v>
      </c>
      <c r="G13" s="644"/>
      <c r="H13" s="644"/>
      <c r="I13" s="644"/>
      <c r="J13" s="644"/>
      <c r="K13" s="644"/>
      <c r="L13" s="644"/>
      <c r="M13" s="644"/>
      <c r="N13" s="644"/>
      <c r="O13" s="644"/>
      <c r="P13" s="644"/>
      <c r="Q13" s="644"/>
      <c r="R13" s="644"/>
      <c r="S13" s="644"/>
      <c r="T13" s="644"/>
      <c r="U13" s="644"/>
      <c r="V13" s="644"/>
      <c r="W13" s="645"/>
      <c r="X13" s="44"/>
      <c r="Y13" s="44"/>
      <c r="Z13" s="44"/>
      <c r="AA13" s="44"/>
      <c r="AB13" s="44"/>
      <c r="AC13" s="44"/>
      <c r="AD13" s="44"/>
      <c r="AE13" s="44"/>
      <c r="AF13" s="44"/>
      <c r="AG13" s="44"/>
      <c r="AH13" s="44"/>
      <c r="AI13" s="44"/>
      <c r="AJ13" s="44"/>
      <c r="AK13" s="44"/>
      <c r="AL13" s="44"/>
      <c r="AM13" s="44"/>
      <c r="AN13" s="44"/>
      <c r="AO13" s="44"/>
      <c r="AP13" s="44"/>
      <c r="AQ13" s="44"/>
      <c r="AR13" s="44"/>
      <c r="AS13" s="44"/>
      <c r="AT13" s="105"/>
      <c r="AU13" s="44"/>
      <c r="AV13" s="44"/>
      <c r="AW13" s="44"/>
      <c r="AX13" s="7"/>
      <c r="AY13" s="7"/>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630" t="s">
        <v>34</v>
      </c>
      <c r="CE13" s="631"/>
      <c r="CF13" s="631"/>
      <c r="CG13" s="631"/>
      <c r="CH13" s="632"/>
      <c r="CI13" s="643">
        <f>入力シート!$F$12</f>
        <v>0</v>
      </c>
      <c r="CJ13" s="644"/>
      <c r="CK13" s="644"/>
      <c r="CL13" s="644"/>
      <c r="CM13" s="644"/>
      <c r="CN13" s="644"/>
      <c r="CO13" s="644"/>
      <c r="CP13" s="644"/>
      <c r="CQ13" s="644"/>
      <c r="CR13" s="644"/>
      <c r="CS13" s="644"/>
      <c r="CT13" s="644"/>
      <c r="CU13" s="644"/>
      <c r="CV13" s="644"/>
      <c r="CW13" s="644"/>
      <c r="CX13" s="644"/>
      <c r="CY13" s="644"/>
      <c r="CZ13" s="645"/>
      <c r="DA13" s="44"/>
      <c r="DB13" s="44"/>
      <c r="DC13" s="44"/>
      <c r="DD13" s="772" t="s">
        <v>19</v>
      </c>
      <c r="DE13" s="773"/>
      <c r="DF13" s="773"/>
      <c r="DG13" s="774"/>
      <c r="DH13" s="788" t="s">
        <v>294</v>
      </c>
      <c r="DI13" s="789"/>
      <c r="DJ13" s="789"/>
      <c r="DK13" s="790"/>
      <c r="DL13" s="791">
        <f>COUNTIF(BF25:BG74,1)</f>
        <v>0</v>
      </c>
      <c r="DM13" s="789"/>
      <c r="DN13" s="789"/>
      <c r="DO13" s="789"/>
      <c r="DP13" s="790"/>
      <c r="DQ13" s="791">
        <f>COUNTIF(BD25:BE74,"&gt;0")</f>
        <v>0</v>
      </c>
      <c r="DR13" s="789"/>
      <c r="DS13" s="789"/>
      <c r="DT13" s="790"/>
      <c r="DU13" s="792">
        <f>DQ13*5000</f>
        <v>0</v>
      </c>
      <c r="DV13" s="793"/>
      <c r="DW13" s="793"/>
      <c r="DX13" s="793"/>
      <c r="DY13" s="79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row>
    <row r="14" spans="1:153" x14ac:dyDescent="0.2">
      <c r="A14" s="630" t="s">
        <v>35</v>
      </c>
      <c r="B14" s="631"/>
      <c r="C14" s="631"/>
      <c r="D14" s="631"/>
      <c r="E14" s="632"/>
      <c r="F14" s="643">
        <f>入力シート!$F$13</f>
        <v>0</v>
      </c>
      <c r="G14" s="644"/>
      <c r="H14" s="644"/>
      <c r="I14" s="644"/>
      <c r="J14" s="644"/>
      <c r="K14" s="644"/>
      <c r="L14" s="644"/>
      <c r="M14" s="644"/>
      <c r="N14" s="644"/>
      <c r="O14" s="644"/>
      <c r="P14" s="644"/>
      <c r="Q14" s="644"/>
      <c r="R14" s="644"/>
      <c r="S14" s="644"/>
      <c r="T14" s="644"/>
      <c r="U14" s="644"/>
      <c r="V14" s="644"/>
      <c r="W14" s="645"/>
      <c r="X14" s="44"/>
      <c r="Y14" s="44"/>
      <c r="Z14" s="44"/>
      <c r="AA14" s="44"/>
      <c r="AB14" s="44"/>
      <c r="AC14" s="44"/>
      <c r="AD14" s="44"/>
      <c r="AE14" s="44"/>
      <c r="AF14" s="44"/>
      <c r="AG14" s="44"/>
      <c r="AH14" s="44"/>
      <c r="AI14" s="44"/>
      <c r="AJ14" s="44"/>
      <c r="AK14" s="44"/>
      <c r="AL14" s="44"/>
      <c r="AM14" s="44"/>
      <c r="AN14" s="44"/>
      <c r="AO14" s="44"/>
      <c r="AP14" s="44"/>
      <c r="AQ14" s="44"/>
      <c r="AR14" s="44"/>
      <c r="AS14" s="44"/>
      <c r="AT14" s="105"/>
      <c r="AU14" s="44"/>
      <c r="AV14" s="44"/>
      <c r="AW14" s="44"/>
      <c r="AX14" s="7"/>
      <c r="AY14" s="7"/>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630" t="s">
        <v>35</v>
      </c>
      <c r="CE14" s="631"/>
      <c r="CF14" s="631"/>
      <c r="CG14" s="631"/>
      <c r="CH14" s="632"/>
      <c r="CI14" s="643">
        <f>入力シート!$F$13</f>
        <v>0</v>
      </c>
      <c r="CJ14" s="644"/>
      <c r="CK14" s="644"/>
      <c r="CL14" s="644"/>
      <c r="CM14" s="644"/>
      <c r="CN14" s="644"/>
      <c r="CO14" s="644"/>
      <c r="CP14" s="644"/>
      <c r="CQ14" s="644"/>
      <c r="CR14" s="644"/>
      <c r="CS14" s="644"/>
      <c r="CT14" s="644"/>
      <c r="CU14" s="644"/>
      <c r="CV14" s="644"/>
      <c r="CW14" s="644"/>
      <c r="CX14" s="644"/>
      <c r="CY14" s="644"/>
      <c r="CZ14" s="645"/>
      <c r="DA14" s="44"/>
      <c r="DB14" s="44"/>
      <c r="DC14" s="44"/>
      <c r="DD14" s="772" t="s">
        <v>19</v>
      </c>
      <c r="DE14" s="773"/>
      <c r="DF14" s="773"/>
      <c r="DG14" s="774"/>
      <c r="DH14" s="788" t="s">
        <v>295</v>
      </c>
      <c r="DI14" s="789"/>
      <c r="DJ14" s="789"/>
      <c r="DK14" s="790"/>
      <c r="DL14" s="791">
        <f>COUNTIF(BJ25:BK74,1)</f>
        <v>0</v>
      </c>
      <c r="DM14" s="789"/>
      <c r="DN14" s="789"/>
      <c r="DO14" s="789"/>
      <c r="DP14" s="790"/>
      <c r="DQ14" s="791">
        <f>COUNTIF(BH25:BI74,"&gt;0")</f>
        <v>0</v>
      </c>
      <c r="DR14" s="789"/>
      <c r="DS14" s="789"/>
      <c r="DT14" s="790"/>
      <c r="DU14" s="792">
        <f>DQ14*5000</f>
        <v>0</v>
      </c>
      <c r="DV14" s="793"/>
      <c r="DW14" s="793"/>
      <c r="DX14" s="793"/>
      <c r="DY14" s="79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row>
    <row r="15" spans="1:153" x14ac:dyDescent="0.2">
      <c r="A15" s="630" t="s">
        <v>36</v>
      </c>
      <c r="B15" s="631"/>
      <c r="C15" s="631"/>
      <c r="D15" s="631"/>
      <c r="E15" s="632"/>
      <c r="F15" s="643">
        <f>入力シート!$F$14</f>
        <v>0</v>
      </c>
      <c r="G15" s="644"/>
      <c r="H15" s="644"/>
      <c r="I15" s="644"/>
      <c r="J15" s="644"/>
      <c r="K15" s="644"/>
      <c r="L15" s="644"/>
      <c r="M15" s="644"/>
      <c r="N15" s="644"/>
      <c r="O15" s="644"/>
      <c r="P15" s="644"/>
      <c r="Q15" s="644"/>
      <c r="R15" s="644"/>
      <c r="S15" s="644"/>
      <c r="T15" s="644"/>
      <c r="U15" s="644"/>
      <c r="V15" s="644"/>
      <c r="W15" s="645"/>
      <c r="X15" s="44"/>
      <c r="Y15" s="44"/>
      <c r="Z15" s="44"/>
      <c r="AA15" s="44"/>
      <c r="AB15" s="44"/>
      <c r="AC15" s="44"/>
      <c r="AD15" s="44"/>
      <c r="AE15" s="44"/>
      <c r="AF15" s="44"/>
      <c r="AG15" s="44"/>
      <c r="AH15" s="44"/>
      <c r="AI15" s="44"/>
      <c r="AJ15" s="44"/>
      <c r="AK15" s="44"/>
      <c r="AL15" s="44"/>
      <c r="AM15" s="44"/>
      <c r="AN15" s="44"/>
      <c r="AO15" s="44"/>
      <c r="AP15" s="44"/>
      <c r="AQ15" s="44"/>
      <c r="AR15" s="44"/>
      <c r="AS15" s="44"/>
      <c r="AT15" s="105"/>
      <c r="AU15" s="44"/>
      <c r="AV15" s="44"/>
      <c r="AW15" s="44"/>
      <c r="AX15" s="7"/>
      <c r="AY15" s="7"/>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630" t="s">
        <v>36</v>
      </c>
      <c r="CE15" s="631"/>
      <c r="CF15" s="631"/>
      <c r="CG15" s="631"/>
      <c r="CH15" s="632"/>
      <c r="CI15" s="643">
        <f>入力シート!$F$14</f>
        <v>0</v>
      </c>
      <c r="CJ15" s="644"/>
      <c r="CK15" s="644"/>
      <c r="CL15" s="644"/>
      <c r="CM15" s="644"/>
      <c r="CN15" s="644"/>
      <c r="CO15" s="644"/>
      <c r="CP15" s="644"/>
      <c r="CQ15" s="644"/>
      <c r="CR15" s="644"/>
      <c r="CS15" s="644"/>
      <c r="CT15" s="644"/>
      <c r="CU15" s="644"/>
      <c r="CV15" s="644"/>
      <c r="CW15" s="644"/>
      <c r="CX15" s="644"/>
      <c r="CY15" s="644"/>
      <c r="CZ15" s="645"/>
      <c r="DA15" s="44"/>
      <c r="DB15" s="44"/>
      <c r="DC15" s="44"/>
      <c r="DD15" s="775" t="s">
        <v>173</v>
      </c>
      <c r="DE15" s="776"/>
      <c r="DF15" s="776"/>
      <c r="DG15" s="776"/>
      <c r="DH15" s="795" t="s">
        <v>294</v>
      </c>
      <c r="DI15" s="796"/>
      <c r="DJ15" s="796"/>
      <c r="DK15" s="796"/>
      <c r="DL15" s="797">
        <f>COUNTIF(BN25:BO74,1)</f>
        <v>0</v>
      </c>
      <c r="DM15" s="797"/>
      <c r="DN15" s="797"/>
      <c r="DO15" s="797"/>
      <c r="DP15" s="797"/>
      <c r="DQ15" s="798">
        <f>COUNTIF(BN25:BO74,"&gt;0")+COUNTIF(BN25:BO74,"R1")+COUNTIF(BN25:BO74,"R2")</f>
        <v>0</v>
      </c>
      <c r="DR15" s="796"/>
      <c r="DS15" s="796"/>
      <c r="DT15" s="796"/>
      <c r="DU15" s="777">
        <f>DQ15*4000</f>
        <v>0</v>
      </c>
      <c r="DV15" s="777"/>
      <c r="DW15" s="777"/>
      <c r="DX15" s="777"/>
      <c r="DY15" s="778"/>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row>
    <row r="16" spans="1:153" x14ac:dyDescent="0.2">
      <c r="A16" s="630" t="s">
        <v>170</v>
      </c>
      <c r="B16" s="631"/>
      <c r="C16" s="631"/>
      <c r="D16" s="631"/>
      <c r="E16" s="632"/>
      <c r="F16" s="643">
        <f>入力シート!$F$15</f>
        <v>0</v>
      </c>
      <c r="G16" s="644"/>
      <c r="H16" s="644"/>
      <c r="I16" s="644"/>
      <c r="J16" s="644"/>
      <c r="K16" s="644"/>
      <c r="L16" s="644"/>
      <c r="M16" s="644"/>
      <c r="N16" s="644"/>
      <c r="O16" s="644"/>
      <c r="P16" s="644"/>
      <c r="Q16" s="644"/>
      <c r="R16" s="644"/>
      <c r="S16" s="644"/>
      <c r="T16" s="644"/>
      <c r="U16" s="644"/>
      <c r="V16" s="644"/>
      <c r="W16" s="645"/>
      <c r="X16" s="44"/>
      <c r="Y16" s="44"/>
      <c r="Z16" s="44"/>
      <c r="AA16" s="44"/>
      <c r="AB16" s="44"/>
      <c r="AC16" s="44"/>
      <c r="AD16" s="44"/>
      <c r="AE16" s="44"/>
      <c r="AF16" s="44"/>
      <c r="AG16" s="44"/>
      <c r="AH16" s="44"/>
      <c r="AI16" s="44"/>
      <c r="AJ16" s="44"/>
      <c r="AK16" s="44"/>
      <c r="AL16" s="44"/>
      <c r="AM16" s="44"/>
      <c r="AN16" s="44"/>
      <c r="AO16" s="44"/>
      <c r="AP16" s="44"/>
      <c r="AQ16" s="44"/>
      <c r="AR16" s="44"/>
      <c r="AS16" s="44"/>
      <c r="AT16" s="105"/>
      <c r="AU16" s="44"/>
      <c r="AV16" s="44"/>
      <c r="AW16" s="44"/>
      <c r="AX16" s="7"/>
      <c r="AY16" s="7"/>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630" t="s">
        <v>37</v>
      </c>
      <c r="CE16" s="631"/>
      <c r="CF16" s="631"/>
      <c r="CG16" s="631"/>
      <c r="CH16" s="632"/>
      <c r="CI16" s="643">
        <f>入力シート!$F$15</f>
        <v>0</v>
      </c>
      <c r="CJ16" s="644"/>
      <c r="CK16" s="644"/>
      <c r="CL16" s="644"/>
      <c r="CM16" s="644"/>
      <c r="CN16" s="644"/>
      <c r="CO16" s="644"/>
      <c r="CP16" s="644"/>
      <c r="CQ16" s="644"/>
      <c r="CR16" s="644"/>
      <c r="CS16" s="644"/>
      <c r="CT16" s="644"/>
      <c r="CU16" s="644"/>
      <c r="CV16" s="644"/>
      <c r="CW16" s="644"/>
      <c r="CX16" s="644"/>
      <c r="CY16" s="644"/>
      <c r="CZ16" s="645"/>
      <c r="DA16" s="44"/>
      <c r="DB16" s="44"/>
      <c r="DC16" s="44"/>
      <c r="DD16" s="775" t="s">
        <v>173</v>
      </c>
      <c r="DE16" s="776"/>
      <c r="DF16" s="776"/>
      <c r="DG16" s="776"/>
      <c r="DH16" s="795" t="s">
        <v>295</v>
      </c>
      <c r="DI16" s="796"/>
      <c r="DJ16" s="796"/>
      <c r="DK16" s="796"/>
      <c r="DL16" s="797">
        <f>COUNTIF(BR25:BS74,1)</f>
        <v>0</v>
      </c>
      <c r="DM16" s="797"/>
      <c r="DN16" s="797"/>
      <c r="DO16" s="797"/>
      <c r="DP16" s="797"/>
      <c r="DQ16" s="798">
        <f>COUNTIF(BR25:BS74,"&gt;0")+COUNTIF(BR25:BS74,"R1")+COUNTIF(BR25:BS74,"R2")</f>
        <v>0</v>
      </c>
      <c r="DR16" s="796"/>
      <c r="DS16" s="796"/>
      <c r="DT16" s="796"/>
      <c r="DU16" s="777">
        <f>DQ16*4000</f>
        <v>0</v>
      </c>
      <c r="DV16" s="777"/>
      <c r="DW16" s="777"/>
      <c r="DX16" s="777"/>
      <c r="DY16" s="778"/>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row>
    <row r="17" spans="1:153" x14ac:dyDescent="0.2">
      <c r="A17" s="630" t="s">
        <v>172</v>
      </c>
      <c r="B17" s="631"/>
      <c r="C17" s="631"/>
      <c r="D17" s="631"/>
      <c r="E17" s="632"/>
      <c r="F17" s="643">
        <f>入力シート!$F$16</f>
        <v>0</v>
      </c>
      <c r="G17" s="644"/>
      <c r="H17" s="644"/>
      <c r="I17" s="644"/>
      <c r="J17" s="644"/>
      <c r="K17" s="644"/>
      <c r="L17" s="644"/>
      <c r="M17" s="644"/>
      <c r="N17" s="644"/>
      <c r="O17" s="644"/>
      <c r="P17" s="644"/>
      <c r="Q17" s="644"/>
      <c r="R17" s="644"/>
      <c r="S17" s="644"/>
      <c r="T17" s="644"/>
      <c r="U17" s="644"/>
      <c r="V17" s="644"/>
      <c r="W17" s="645"/>
      <c r="X17" s="44"/>
      <c r="Y17" s="44"/>
      <c r="Z17" s="44"/>
      <c r="AA17" s="44"/>
      <c r="AB17" s="44"/>
      <c r="AC17" s="44"/>
      <c r="AD17" s="44"/>
      <c r="AE17" s="44"/>
      <c r="AF17" s="44"/>
      <c r="AG17" s="44"/>
      <c r="AH17" s="44"/>
      <c r="AI17" s="44"/>
      <c r="AJ17" s="44"/>
      <c r="AK17" s="44"/>
      <c r="AL17" s="44"/>
      <c r="AM17" s="44"/>
      <c r="AN17" s="44"/>
      <c r="AO17" s="44"/>
      <c r="AP17" s="44"/>
      <c r="AQ17" s="44"/>
      <c r="AR17" s="44"/>
      <c r="AS17" s="44"/>
      <c r="AT17" s="105"/>
      <c r="AU17" s="44"/>
      <c r="AV17" s="44"/>
      <c r="AW17" s="44"/>
      <c r="AX17" s="7"/>
      <c r="AY17" s="7"/>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630" t="s">
        <v>38</v>
      </c>
      <c r="CE17" s="631"/>
      <c r="CF17" s="631"/>
      <c r="CG17" s="631"/>
      <c r="CH17" s="632"/>
      <c r="CI17" s="643">
        <f>入力シート!$F$16</f>
        <v>0</v>
      </c>
      <c r="CJ17" s="644"/>
      <c r="CK17" s="644"/>
      <c r="CL17" s="644"/>
      <c r="CM17" s="644"/>
      <c r="CN17" s="644"/>
      <c r="CO17" s="644"/>
      <c r="CP17" s="644"/>
      <c r="CQ17" s="644"/>
      <c r="CR17" s="644"/>
      <c r="CS17" s="644"/>
      <c r="CT17" s="644"/>
      <c r="CU17" s="644"/>
      <c r="CV17" s="644"/>
      <c r="CW17" s="644"/>
      <c r="CX17" s="644"/>
      <c r="CY17" s="644"/>
      <c r="CZ17" s="645"/>
      <c r="DA17" s="44"/>
      <c r="DB17" s="44"/>
      <c r="DC17" s="44"/>
      <c r="DD17" s="799" t="s">
        <v>193</v>
      </c>
      <c r="DE17" s="800"/>
      <c r="DF17" s="800"/>
      <c r="DG17" s="800"/>
      <c r="DH17" s="800"/>
      <c r="DI17" s="800"/>
      <c r="DJ17" s="800"/>
      <c r="DK17" s="801"/>
      <c r="DL17" s="802">
        <f>COUNTIF(BV25:BW74,1)</f>
        <v>0</v>
      </c>
      <c r="DM17" s="803"/>
      <c r="DN17" s="803"/>
      <c r="DO17" s="803"/>
      <c r="DP17" s="803"/>
      <c r="DQ17" s="803">
        <f>COUNTIF(BV25:BW74,"&gt;0")+COUNTIF(BV25:BW74,"R1")+COUNTIF(BV25:BW74,"R2")</f>
        <v>0</v>
      </c>
      <c r="DR17" s="803"/>
      <c r="DS17" s="803"/>
      <c r="DT17" s="803"/>
      <c r="DU17" s="804">
        <f>DQ17*4000</f>
        <v>0</v>
      </c>
      <c r="DV17" s="804"/>
      <c r="DW17" s="804"/>
      <c r="DX17" s="804"/>
      <c r="DY17" s="805"/>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row>
    <row r="18" spans="1:153" x14ac:dyDescent="0.2">
      <c r="A18" s="630" t="s">
        <v>39</v>
      </c>
      <c r="B18" s="631"/>
      <c r="C18" s="631"/>
      <c r="D18" s="631"/>
      <c r="E18" s="632"/>
      <c r="F18" s="643">
        <f>入力シート!$F$17</f>
        <v>0</v>
      </c>
      <c r="G18" s="644"/>
      <c r="H18" s="644"/>
      <c r="I18" s="644"/>
      <c r="J18" s="644"/>
      <c r="K18" s="644"/>
      <c r="L18" s="644"/>
      <c r="M18" s="644"/>
      <c r="N18" s="644"/>
      <c r="O18" s="644"/>
      <c r="P18" s="644"/>
      <c r="Q18" s="644"/>
      <c r="R18" s="644"/>
      <c r="S18" s="644"/>
      <c r="T18" s="644"/>
      <c r="U18" s="644"/>
      <c r="V18" s="644"/>
      <c r="W18" s="645"/>
      <c r="X18" s="44"/>
      <c r="Y18" s="44"/>
      <c r="Z18" s="44"/>
      <c r="AA18" s="44"/>
      <c r="AB18" s="44"/>
      <c r="AC18" s="44"/>
      <c r="AD18" s="44"/>
      <c r="AE18" s="44"/>
      <c r="AF18" s="44"/>
      <c r="AG18" s="44"/>
      <c r="AH18" s="44"/>
      <c r="AI18" s="44"/>
      <c r="AJ18" s="44"/>
      <c r="AK18" s="44"/>
      <c r="AL18" s="44"/>
      <c r="AM18" s="44"/>
      <c r="AN18" s="44"/>
      <c r="AO18" s="44"/>
      <c r="AP18" s="44"/>
      <c r="AQ18" s="44"/>
      <c r="AR18" s="44"/>
      <c r="AS18" s="44"/>
      <c r="AT18" s="105"/>
      <c r="AU18" s="44"/>
      <c r="AV18" s="44"/>
      <c r="AW18" s="44"/>
      <c r="AX18" s="7"/>
      <c r="AY18" s="7"/>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630" t="s">
        <v>39</v>
      </c>
      <c r="CE18" s="631"/>
      <c r="CF18" s="631"/>
      <c r="CG18" s="631"/>
      <c r="CH18" s="632"/>
      <c r="CI18" s="643">
        <f>入力シート!$F$17</f>
        <v>0</v>
      </c>
      <c r="CJ18" s="644"/>
      <c r="CK18" s="644"/>
      <c r="CL18" s="644"/>
      <c r="CM18" s="644"/>
      <c r="CN18" s="644"/>
      <c r="CO18" s="644"/>
      <c r="CP18" s="644"/>
      <c r="CQ18" s="644"/>
      <c r="CR18" s="644"/>
      <c r="CS18" s="644"/>
      <c r="CT18" s="644"/>
      <c r="CU18" s="644"/>
      <c r="CV18" s="644"/>
      <c r="CW18" s="644"/>
      <c r="CX18" s="644"/>
      <c r="CY18" s="644"/>
      <c r="CZ18" s="645"/>
      <c r="DA18" s="44"/>
      <c r="DB18" s="44"/>
      <c r="DC18" s="44"/>
      <c r="DD18" s="806" t="s">
        <v>423</v>
      </c>
      <c r="DE18" s="807"/>
      <c r="DF18" s="807"/>
      <c r="DG18" s="807"/>
      <c r="DH18" s="807"/>
      <c r="DI18" s="807"/>
      <c r="DJ18" s="807"/>
      <c r="DK18" s="808"/>
      <c r="DL18" s="797">
        <f>COUNTIF(BZ25:CA74,1)</f>
        <v>0</v>
      </c>
      <c r="DM18" s="796"/>
      <c r="DN18" s="796"/>
      <c r="DO18" s="796"/>
      <c r="DP18" s="796"/>
      <c r="DQ18" s="796">
        <f>COUNTIF(BZ25:CA74,"&gt;0")+COUNTIF(BZ25:CA74,"R1")+COUNTIF(BZ25:CA74,"R2")</f>
        <v>0</v>
      </c>
      <c r="DR18" s="796"/>
      <c r="DS18" s="796"/>
      <c r="DT18" s="796"/>
      <c r="DU18" s="777">
        <f>DQ18*4000</f>
        <v>0</v>
      </c>
      <c r="DV18" s="777"/>
      <c r="DW18" s="777"/>
      <c r="DX18" s="777"/>
      <c r="DY18" s="778"/>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row>
    <row r="19" spans="1:153" ht="13.5" thickBot="1" x14ac:dyDescent="0.25">
      <c r="A19" s="722" t="s">
        <v>174</v>
      </c>
      <c r="B19" s="723"/>
      <c r="C19" s="723"/>
      <c r="D19" s="723"/>
      <c r="E19" s="724"/>
      <c r="F19" s="725">
        <f>入力シート!$F$18</f>
        <v>0</v>
      </c>
      <c r="G19" s="726"/>
      <c r="H19" s="726"/>
      <c r="I19" s="726"/>
      <c r="J19" s="726"/>
      <c r="K19" s="726"/>
      <c r="L19" s="726"/>
      <c r="M19" s="726"/>
      <c r="N19" s="726"/>
      <c r="O19" s="726"/>
      <c r="P19" s="726"/>
      <c r="Q19" s="726"/>
      <c r="R19" s="726"/>
      <c r="S19" s="726"/>
      <c r="T19" s="726"/>
      <c r="U19" s="726"/>
      <c r="V19" s="726"/>
      <c r="W19" s="727"/>
      <c r="X19" s="44"/>
      <c r="Y19" s="44"/>
      <c r="Z19" s="44"/>
      <c r="AA19" s="44"/>
      <c r="AB19" s="44"/>
      <c r="AC19" s="44"/>
      <c r="AD19" s="44"/>
      <c r="AE19" s="44"/>
      <c r="AF19" s="44"/>
      <c r="AG19" s="44"/>
      <c r="AH19" s="44"/>
      <c r="AI19" s="44"/>
      <c r="AJ19" s="44"/>
      <c r="AK19" s="44"/>
      <c r="AL19" s="44"/>
      <c r="AM19" s="44"/>
      <c r="AN19" s="44"/>
      <c r="AO19" s="44"/>
      <c r="AP19" s="44"/>
      <c r="AQ19" s="44"/>
      <c r="AR19" s="44"/>
      <c r="AS19" s="44"/>
      <c r="AT19" s="105"/>
      <c r="AU19" s="44"/>
      <c r="AV19" s="44"/>
      <c r="AW19" s="44"/>
      <c r="AX19" s="7"/>
      <c r="AY19" s="7"/>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722" t="s">
        <v>40</v>
      </c>
      <c r="CE19" s="723"/>
      <c r="CF19" s="723"/>
      <c r="CG19" s="723"/>
      <c r="CH19" s="724"/>
      <c r="CI19" s="725">
        <f>入力シート!$F$18</f>
        <v>0</v>
      </c>
      <c r="CJ19" s="726"/>
      <c r="CK19" s="726"/>
      <c r="CL19" s="726"/>
      <c r="CM19" s="726"/>
      <c r="CN19" s="726"/>
      <c r="CO19" s="726"/>
      <c r="CP19" s="726"/>
      <c r="CQ19" s="726"/>
      <c r="CR19" s="726"/>
      <c r="CS19" s="726"/>
      <c r="CT19" s="726"/>
      <c r="CU19" s="726"/>
      <c r="CV19" s="726"/>
      <c r="CW19" s="726"/>
      <c r="CX19" s="726"/>
      <c r="CY19" s="726"/>
      <c r="CZ19" s="727"/>
      <c r="DA19" s="44"/>
      <c r="DB19" s="44"/>
      <c r="DC19" s="44"/>
      <c r="DD19" s="836" t="s">
        <v>10</v>
      </c>
      <c r="DE19" s="837"/>
      <c r="DF19" s="837"/>
      <c r="DG19" s="837"/>
      <c r="DH19" s="837"/>
      <c r="DI19" s="837"/>
      <c r="DJ19" s="837"/>
      <c r="DK19" s="838"/>
      <c r="DL19" s="839">
        <f>SUM(DL11:DP18)</f>
        <v>0</v>
      </c>
      <c r="DM19" s="840"/>
      <c r="DN19" s="840"/>
      <c r="DO19" s="840"/>
      <c r="DP19" s="841"/>
      <c r="DQ19" s="839">
        <f>SUM(DQ11:DT18)</f>
        <v>0</v>
      </c>
      <c r="DR19" s="840"/>
      <c r="DS19" s="840"/>
      <c r="DT19" s="841"/>
      <c r="DU19" s="842">
        <f>SUM(DU11:DY18)</f>
        <v>0</v>
      </c>
      <c r="DV19" s="843"/>
      <c r="DW19" s="843"/>
      <c r="DX19" s="843"/>
      <c r="DY19" s="8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row>
    <row r="20" spans="1:153" ht="13.5" thickBot="1"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row>
    <row r="21" spans="1:153" x14ac:dyDescent="0.2">
      <c r="A21" s="510" t="s">
        <v>43</v>
      </c>
      <c r="B21" s="445"/>
      <c r="C21" s="509" t="s">
        <v>44</v>
      </c>
      <c r="D21" s="444"/>
      <c r="E21" s="444"/>
      <c r="F21" s="445"/>
      <c r="G21" s="509" t="s">
        <v>45</v>
      </c>
      <c r="H21" s="444"/>
      <c r="I21" s="444"/>
      <c r="J21" s="445"/>
      <c r="K21" s="845" t="s">
        <v>46</v>
      </c>
      <c r="L21" s="846"/>
      <c r="M21" s="846"/>
      <c r="N21" s="846"/>
      <c r="O21" s="847"/>
      <c r="P21" s="509" t="s">
        <v>47</v>
      </c>
      <c r="Q21" s="444"/>
      <c r="R21" s="444"/>
      <c r="S21" s="444"/>
      <c r="T21" s="444"/>
      <c r="U21" s="444"/>
      <c r="V21" s="445"/>
      <c r="W21" s="443" t="s">
        <v>418</v>
      </c>
      <c r="X21" s="444"/>
      <c r="Y21" s="444"/>
      <c r="Z21" s="444"/>
      <c r="AA21" s="444"/>
      <c r="AB21" s="444"/>
      <c r="AC21" s="444"/>
      <c r="AD21" s="444"/>
      <c r="AE21" s="445"/>
      <c r="AF21" s="509" t="s">
        <v>48</v>
      </c>
      <c r="AG21" s="444"/>
      <c r="AH21" s="444"/>
      <c r="AI21" s="444"/>
      <c r="AJ21" s="444"/>
      <c r="AK21" s="444"/>
      <c r="AL21" s="444"/>
      <c r="AM21" s="444"/>
      <c r="AN21" s="445"/>
      <c r="AO21" s="509" t="s">
        <v>49</v>
      </c>
      <c r="AP21" s="445"/>
      <c r="AQ21" s="509" t="s">
        <v>50</v>
      </c>
      <c r="AR21" s="444"/>
      <c r="AS21" s="444"/>
      <c r="AT21" s="444"/>
      <c r="AU21" s="444"/>
      <c r="AV21" s="444"/>
      <c r="AW21" s="445"/>
      <c r="AX21" s="571" t="s">
        <v>217</v>
      </c>
      <c r="AY21" s="572"/>
      <c r="AZ21" s="583" t="s">
        <v>22</v>
      </c>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5"/>
      <c r="CB21" s="44"/>
      <c r="CC21" s="44"/>
      <c r="CD21" s="586" t="s">
        <v>146</v>
      </c>
      <c r="CE21" s="587"/>
      <c r="CF21" s="587"/>
      <c r="CG21" s="587"/>
      <c r="CH21" s="587"/>
      <c r="CI21" s="587"/>
      <c r="CJ21" s="587"/>
      <c r="CK21" s="587"/>
      <c r="CL21" s="589"/>
      <c r="CM21" s="586" t="s">
        <v>146</v>
      </c>
      <c r="CN21" s="587"/>
      <c r="CO21" s="587"/>
      <c r="CP21" s="587"/>
      <c r="CQ21" s="587"/>
      <c r="CR21" s="587"/>
      <c r="CS21" s="587"/>
      <c r="CT21" s="587"/>
      <c r="CU21" s="588"/>
      <c r="CV21" s="586" t="s">
        <v>19</v>
      </c>
      <c r="CW21" s="587"/>
      <c r="CX21" s="587"/>
      <c r="CY21" s="587"/>
      <c r="CZ21" s="587"/>
      <c r="DA21" s="587"/>
      <c r="DB21" s="587"/>
      <c r="DC21" s="587"/>
      <c r="DD21" s="589"/>
      <c r="DE21" s="586" t="s">
        <v>19</v>
      </c>
      <c r="DF21" s="587"/>
      <c r="DG21" s="587"/>
      <c r="DH21" s="587"/>
      <c r="DI21" s="587"/>
      <c r="DJ21" s="587"/>
      <c r="DK21" s="587"/>
      <c r="DL21" s="587"/>
      <c r="DM21" s="588"/>
      <c r="DN21" s="586" t="s">
        <v>21</v>
      </c>
      <c r="DO21" s="587"/>
      <c r="DP21" s="587"/>
      <c r="DQ21" s="587"/>
      <c r="DR21" s="587"/>
      <c r="DS21" s="587"/>
      <c r="DT21" s="587"/>
      <c r="DU21" s="587"/>
      <c r="DV21" s="589"/>
      <c r="DW21" s="586" t="s">
        <v>21</v>
      </c>
      <c r="DX21" s="587"/>
      <c r="DY21" s="587"/>
      <c r="DZ21" s="587"/>
      <c r="EA21" s="587"/>
      <c r="EB21" s="587"/>
      <c r="EC21" s="587"/>
      <c r="ED21" s="587"/>
      <c r="EE21" s="589"/>
      <c r="EF21" s="586" t="s">
        <v>193</v>
      </c>
      <c r="EG21" s="587"/>
      <c r="EH21" s="587"/>
      <c r="EI21" s="587"/>
      <c r="EJ21" s="587"/>
      <c r="EK21" s="587"/>
      <c r="EL21" s="587"/>
      <c r="EM21" s="587"/>
      <c r="EN21" s="588"/>
      <c r="EO21" s="592" t="s">
        <v>288</v>
      </c>
      <c r="EP21" s="593"/>
      <c r="EQ21" s="593"/>
      <c r="ER21" s="593"/>
      <c r="ES21" s="593"/>
      <c r="ET21" s="593"/>
      <c r="EU21" s="593"/>
      <c r="EV21" s="593"/>
      <c r="EW21" s="594"/>
    </row>
    <row r="22" spans="1:153" ht="14.25" customHeight="1" thickBot="1" x14ac:dyDescent="0.25">
      <c r="A22" s="511"/>
      <c r="B22" s="448"/>
      <c r="C22" s="446"/>
      <c r="D22" s="447"/>
      <c r="E22" s="447"/>
      <c r="F22" s="448"/>
      <c r="G22" s="446"/>
      <c r="H22" s="447"/>
      <c r="I22" s="447"/>
      <c r="J22" s="448"/>
      <c r="K22" s="848"/>
      <c r="L22" s="849"/>
      <c r="M22" s="849"/>
      <c r="N22" s="849"/>
      <c r="O22" s="850"/>
      <c r="P22" s="446"/>
      <c r="Q22" s="447"/>
      <c r="R22" s="447"/>
      <c r="S22" s="447"/>
      <c r="T22" s="447"/>
      <c r="U22" s="447"/>
      <c r="V22" s="448"/>
      <c r="W22" s="446"/>
      <c r="X22" s="447"/>
      <c r="Y22" s="447"/>
      <c r="Z22" s="447"/>
      <c r="AA22" s="447"/>
      <c r="AB22" s="447"/>
      <c r="AC22" s="447"/>
      <c r="AD22" s="447"/>
      <c r="AE22" s="448"/>
      <c r="AF22" s="446"/>
      <c r="AG22" s="447"/>
      <c r="AH22" s="447"/>
      <c r="AI22" s="447"/>
      <c r="AJ22" s="447"/>
      <c r="AK22" s="447"/>
      <c r="AL22" s="447"/>
      <c r="AM22" s="447"/>
      <c r="AN22" s="448"/>
      <c r="AO22" s="446"/>
      <c r="AP22" s="448"/>
      <c r="AQ22" s="577"/>
      <c r="AR22" s="578"/>
      <c r="AS22" s="578"/>
      <c r="AT22" s="578"/>
      <c r="AU22" s="578"/>
      <c r="AV22" s="578"/>
      <c r="AW22" s="579"/>
      <c r="AX22" s="573"/>
      <c r="AY22" s="574"/>
      <c r="AZ22" s="323" t="s">
        <v>297</v>
      </c>
      <c r="BA22" s="324"/>
      <c r="BB22" s="323" t="s">
        <v>297</v>
      </c>
      <c r="BC22" s="324"/>
      <c r="BD22" s="323" t="s">
        <v>300</v>
      </c>
      <c r="BE22" s="325"/>
      <c r="BF22" s="325"/>
      <c r="BG22" s="324"/>
      <c r="BH22" s="323" t="s">
        <v>300</v>
      </c>
      <c r="BI22" s="325"/>
      <c r="BJ22" s="325"/>
      <c r="BK22" s="324"/>
      <c r="BL22" s="323" t="s">
        <v>301</v>
      </c>
      <c r="BM22" s="325"/>
      <c r="BN22" s="325"/>
      <c r="BO22" s="324"/>
      <c r="BP22" s="323" t="s">
        <v>301</v>
      </c>
      <c r="BQ22" s="325"/>
      <c r="BR22" s="325"/>
      <c r="BS22" s="324"/>
      <c r="BT22" s="437" t="s">
        <v>402</v>
      </c>
      <c r="BU22" s="438"/>
      <c r="BV22" s="438"/>
      <c r="BW22" s="439"/>
      <c r="BX22" s="474" t="s">
        <v>403</v>
      </c>
      <c r="BY22" s="438"/>
      <c r="BZ22" s="438"/>
      <c r="CA22" s="475"/>
      <c r="CB22" s="44"/>
      <c r="CC22" s="44"/>
      <c r="CD22" s="595" t="s">
        <v>335</v>
      </c>
      <c r="CE22" s="590"/>
      <c r="CF22" s="590"/>
      <c r="CG22" s="590"/>
      <c r="CH22" s="590"/>
      <c r="CI22" s="590"/>
      <c r="CJ22" s="590"/>
      <c r="CK22" s="590"/>
      <c r="CL22" s="629"/>
      <c r="CM22" s="595" t="s">
        <v>336</v>
      </c>
      <c r="CN22" s="596"/>
      <c r="CO22" s="596"/>
      <c r="CP22" s="596"/>
      <c r="CQ22" s="596"/>
      <c r="CR22" s="596"/>
      <c r="CS22" s="596"/>
      <c r="CT22" s="596"/>
      <c r="CU22" s="596"/>
      <c r="CV22" s="595" t="s">
        <v>298</v>
      </c>
      <c r="CW22" s="590"/>
      <c r="CX22" s="590"/>
      <c r="CY22" s="590"/>
      <c r="CZ22" s="590"/>
      <c r="DA22" s="590"/>
      <c r="DB22" s="590"/>
      <c r="DC22" s="590"/>
      <c r="DD22" s="629"/>
      <c r="DE22" s="595" t="s">
        <v>299</v>
      </c>
      <c r="DF22" s="590"/>
      <c r="DG22" s="590"/>
      <c r="DH22" s="590"/>
      <c r="DI22" s="590"/>
      <c r="DJ22" s="590"/>
      <c r="DK22" s="590"/>
      <c r="DL22" s="590"/>
      <c r="DM22" s="591"/>
      <c r="DN22" s="595" t="s">
        <v>298</v>
      </c>
      <c r="DO22" s="590"/>
      <c r="DP22" s="590"/>
      <c r="DQ22" s="590"/>
      <c r="DR22" s="590"/>
      <c r="DS22" s="590"/>
      <c r="DT22" s="590"/>
      <c r="DU22" s="590"/>
      <c r="DV22" s="629"/>
      <c r="DW22" s="595" t="s">
        <v>299</v>
      </c>
      <c r="DX22" s="590"/>
      <c r="DY22" s="590"/>
      <c r="DZ22" s="590"/>
      <c r="EA22" s="590"/>
      <c r="EB22" s="590"/>
      <c r="EC22" s="590"/>
      <c r="ED22" s="590"/>
      <c r="EE22" s="629"/>
      <c r="EF22" s="590"/>
      <c r="EG22" s="590"/>
      <c r="EH22" s="590"/>
      <c r="EI22" s="590"/>
      <c r="EJ22" s="590"/>
      <c r="EK22" s="590"/>
      <c r="EL22" s="590"/>
      <c r="EM22" s="590"/>
      <c r="EN22" s="591"/>
      <c r="EO22" s="595"/>
      <c r="EP22" s="596"/>
      <c r="EQ22" s="596"/>
      <c r="ER22" s="596"/>
      <c r="ES22" s="596"/>
      <c r="ET22" s="596"/>
      <c r="EU22" s="596"/>
      <c r="EV22" s="596"/>
      <c r="EW22" s="597"/>
    </row>
    <row r="23" spans="1:153" ht="13.5" thickTop="1" x14ac:dyDescent="0.2">
      <c r="A23" s="511"/>
      <c r="B23" s="448"/>
      <c r="C23" s="446"/>
      <c r="D23" s="447"/>
      <c r="E23" s="447"/>
      <c r="F23" s="448"/>
      <c r="G23" s="446"/>
      <c r="H23" s="447"/>
      <c r="I23" s="447"/>
      <c r="J23" s="448"/>
      <c r="K23" s="848"/>
      <c r="L23" s="849"/>
      <c r="M23" s="849"/>
      <c r="N23" s="849"/>
      <c r="O23" s="850"/>
      <c r="P23" s="446"/>
      <c r="Q23" s="447"/>
      <c r="R23" s="447"/>
      <c r="S23" s="447"/>
      <c r="T23" s="447"/>
      <c r="U23" s="447"/>
      <c r="V23" s="448"/>
      <c r="W23" s="446"/>
      <c r="X23" s="447"/>
      <c r="Y23" s="447"/>
      <c r="Z23" s="447"/>
      <c r="AA23" s="447"/>
      <c r="AB23" s="447"/>
      <c r="AC23" s="447"/>
      <c r="AD23" s="447"/>
      <c r="AE23" s="448"/>
      <c r="AF23" s="446"/>
      <c r="AG23" s="447"/>
      <c r="AH23" s="447"/>
      <c r="AI23" s="447"/>
      <c r="AJ23" s="447"/>
      <c r="AK23" s="447"/>
      <c r="AL23" s="447"/>
      <c r="AM23" s="447"/>
      <c r="AN23" s="448"/>
      <c r="AO23" s="446"/>
      <c r="AP23" s="448"/>
      <c r="AQ23" s="580" t="s">
        <v>51</v>
      </c>
      <c r="AR23" s="581"/>
      <c r="AS23" s="582"/>
      <c r="AT23" s="580" t="s">
        <v>52</v>
      </c>
      <c r="AU23" s="582"/>
      <c r="AV23" s="580" t="s">
        <v>53</v>
      </c>
      <c r="AW23" s="582"/>
      <c r="AX23" s="573"/>
      <c r="AY23" s="574"/>
      <c r="AZ23" s="323" t="s">
        <v>298</v>
      </c>
      <c r="BA23" s="324"/>
      <c r="BB23" s="323" t="s">
        <v>299</v>
      </c>
      <c r="BC23" s="324"/>
      <c r="BD23" s="323" t="s">
        <v>298</v>
      </c>
      <c r="BE23" s="325"/>
      <c r="BF23" s="325"/>
      <c r="BG23" s="324"/>
      <c r="BH23" s="323" t="s">
        <v>299</v>
      </c>
      <c r="BI23" s="325"/>
      <c r="BJ23" s="325"/>
      <c r="BK23" s="324"/>
      <c r="BL23" s="323" t="s">
        <v>298</v>
      </c>
      <c r="BM23" s="325"/>
      <c r="BN23" s="325"/>
      <c r="BO23" s="324"/>
      <c r="BP23" s="323" t="s">
        <v>299</v>
      </c>
      <c r="BQ23" s="325"/>
      <c r="BR23" s="325"/>
      <c r="BS23" s="324"/>
      <c r="BT23" s="440"/>
      <c r="BU23" s="441"/>
      <c r="BV23" s="441"/>
      <c r="BW23" s="442"/>
      <c r="BX23" s="441"/>
      <c r="BY23" s="441"/>
      <c r="BZ23" s="441"/>
      <c r="CA23" s="476"/>
      <c r="CB23" s="44"/>
      <c r="CC23" s="44"/>
      <c r="CD23" s="683">
        <v>1</v>
      </c>
      <c r="CE23" s="684"/>
      <c r="CF23" s="618" t="e">
        <f>VLOOKUP(1,WORK1!A4:B53,2,FALSE)</f>
        <v>#N/A</v>
      </c>
      <c r="CG23" s="619"/>
      <c r="CH23" s="619"/>
      <c r="CI23" s="619"/>
      <c r="CJ23" s="619"/>
      <c r="CK23" s="619"/>
      <c r="CL23" s="636"/>
      <c r="CM23" s="683">
        <v>1</v>
      </c>
      <c r="CN23" s="684"/>
      <c r="CO23" s="618" t="e">
        <f>VLOOKUP(1,WORK1!D4:E53,2,FALSE)</f>
        <v>#N/A</v>
      </c>
      <c r="CP23" s="619"/>
      <c r="CQ23" s="619"/>
      <c r="CR23" s="619"/>
      <c r="CS23" s="619"/>
      <c r="CT23" s="619"/>
      <c r="CU23" s="619"/>
      <c r="CV23" s="616">
        <v>1</v>
      </c>
      <c r="CW23" s="46">
        <v>1</v>
      </c>
      <c r="CX23" s="618" t="e">
        <f>VLOOKUP("11",WORK1!I4:J53,2,FALSE)</f>
        <v>#N/A</v>
      </c>
      <c r="CY23" s="619"/>
      <c r="CZ23" s="619"/>
      <c r="DA23" s="619"/>
      <c r="DB23" s="619"/>
      <c r="DC23" s="619"/>
      <c r="DD23" s="636"/>
      <c r="DE23" s="616">
        <v>1</v>
      </c>
      <c r="DF23" s="46">
        <v>1</v>
      </c>
      <c r="DG23" s="618" t="e">
        <f>VLOOKUP("11",WORK1!N4:O53,2,FALSE)</f>
        <v>#N/A</v>
      </c>
      <c r="DH23" s="619"/>
      <c r="DI23" s="619"/>
      <c r="DJ23" s="619"/>
      <c r="DK23" s="619"/>
      <c r="DL23" s="619"/>
      <c r="DM23" s="619"/>
      <c r="DN23" s="616" t="s">
        <v>163</v>
      </c>
      <c r="DO23" s="46">
        <v>1</v>
      </c>
      <c r="DP23" s="685" t="e">
        <f>VLOOKUP("A1",WORK1!S4:T53,2,FALSE)</f>
        <v>#N/A</v>
      </c>
      <c r="DQ23" s="686"/>
      <c r="DR23" s="686"/>
      <c r="DS23" s="686"/>
      <c r="DT23" s="686"/>
      <c r="DU23" s="686"/>
      <c r="DV23" s="687"/>
      <c r="DW23" s="616" t="s">
        <v>147</v>
      </c>
      <c r="DX23" s="46">
        <v>1</v>
      </c>
      <c r="DY23" s="685" t="e">
        <f>VLOOKUP("A1",WORK1!X4:Y53,2,FALSE)</f>
        <v>#N/A</v>
      </c>
      <c r="DZ23" s="686"/>
      <c r="EA23" s="686"/>
      <c r="EB23" s="686"/>
      <c r="EC23" s="686"/>
      <c r="ED23" s="686"/>
      <c r="EE23" s="687"/>
      <c r="EF23" s="620" t="s">
        <v>147</v>
      </c>
      <c r="EG23" s="46">
        <v>1</v>
      </c>
      <c r="EH23" s="685" t="e">
        <f>VLOOKUP("A1",WORK1!AC4:AD53,2,FALSE)</f>
        <v>#N/A</v>
      </c>
      <c r="EI23" s="686"/>
      <c r="EJ23" s="686"/>
      <c r="EK23" s="686"/>
      <c r="EL23" s="686"/>
      <c r="EM23" s="686"/>
      <c r="EN23" s="686"/>
      <c r="EO23" s="688" t="s">
        <v>196</v>
      </c>
      <c r="EP23" s="46">
        <v>1</v>
      </c>
      <c r="EQ23" s="685" t="e">
        <f>VLOOKUP("A1",WORK1!AH4:AI53,2,FALSE)</f>
        <v>#N/A</v>
      </c>
      <c r="ER23" s="686"/>
      <c r="ES23" s="686"/>
      <c r="ET23" s="686"/>
      <c r="EU23" s="686"/>
      <c r="EV23" s="686"/>
      <c r="EW23" s="687"/>
    </row>
    <row r="24" spans="1:153" ht="13.5" thickBot="1" x14ac:dyDescent="0.25">
      <c r="A24" s="512"/>
      <c r="B24" s="451"/>
      <c r="C24" s="449"/>
      <c r="D24" s="450"/>
      <c r="E24" s="450"/>
      <c r="F24" s="451"/>
      <c r="G24" s="449"/>
      <c r="H24" s="450"/>
      <c r="I24" s="450"/>
      <c r="J24" s="451"/>
      <c r="K24" s="851"/>
      <c r="L24" s="852"/>
      <c r="M24" s="852"/>
      <c r="N24" s="852"/>
      <c r="O24" s="853"/>
      <c r="P24" s="449"/>
      <c r="Q24" s="450"/>
      <c r="R24" s="450"/>
      <c r="S24" s="450"/>
      <c r="T24" s="450"/>
      <c r="U24" s="450"/>
      <c r="V24" s="451"/>
      <c r="W24" s="449"/>
      <c r="X24" s="450"/>
      <c r="Y24" s="450"/>
      <c r="Z24" s="450"/>
      <c r="AA24" s="450"/>
      <c r="AB24" s="450"/>
      <c r="AC24" s="450"/>
      <c r="AD24" s="450"/>
      <c r="AE24" s="451"/>
      <c r="AF24" s="449"/>
      <c r="AG24" s="450"/>
      <c r="AH24" s="450"/>
      <c r="AI24" s="450"/>
      <c r="AJ24" s="450"/>
      <c r="AK24" s="450"/>
      <c r="AL24" s="450"/>
      <c r="AM24" s="450"/>
      <c r="AN24" s="451"/>
      <c r="AO24" s="449"/>
      <c r="AP24" s="451"/>
      <c r="AQ24" s="449"/>
      <c r="AR24" s="450"/>
      <c r="AS24" s="451"/>
      <c r="AT24" s="449"/>
      <c r="AU24" s="451"/>
      <c r="AV24" s="449"/>
      <c r="AW24" s="451"/>
      <c r="AX24" s="575"/>
      <c r="AY24" s="576"/>
      <c r="AZ24" s="690" t="s">
        <v>18</v>
      </c>
      <c r="BA24" s="436"/>
      <c r="BB24" s="690" t="s">
        <v>18</v>
      </c>
      <c r="BC24" s="436"/>
      <c r="BD24" s="690" t="s">
        <v>20</v>
      </c>
      <c r="BE24" s="436"/>
      <c r="BF24" s="13" t="s">
        <v>18</v>
      </c>
      <c r="BG24" s="14"/>
      <c r="BH24" s="690" t="s">
        <v>20</v>
      </c>
      <c r="BI24" s="436"/>
      <c r="BJ24" s="13" t="s">
        <v>18</v>
      </c>
      <c r="BK24" s="14"/>
      <c r="BL24" s="690" t="s">
        <v>20</v>
      </c>
      <c r="BM24" s="436"/>
      <c r="BN24" s="13" t="s">
        <v>18</v>
      </c>
      <c r="BO24" s="14"/>
      <c r="BP24" s="690" t="s">
        <v>20</v>
      </c>
      <c r="BQ24" s="436"/>
      <c r="BR24" s="13" t="s">
        <v>18</v>
      </c>
      <c r="BS24" s="14"/>
      <c r="BT24" s="690" t="s">
        <v>20</v>
      </c>
      <c r="BU24" s="436"/>
      <c r="BV24" s="690" t="s">
        <v>18</v>
      </c>
      <c r="BW24" s="436"/>
      <c r="BX24" s="690" t="s">
        <v>20</v>
      </c>
      <c r="BY24" s="436"/>
      <c r="BZ24" s="690" t="s">
        <v>18</v>
      </c>
      <c r="CA24" s="854"/>
      <c r="CB24" s="44"/>
      <c r="CC24" s="44"/>
      <c r="CD24" s="638">
        <v>2</v>
      </c>
      <c r="CE24" s="639"/>
      <c r="CF24" s="607" t="e">
        <f>VLOOKUP(2,WORK1!A4:B53,2,FALSE)</f>
        <v>#N/A</v>
      </c>
      <c r="CG24" s="608"/>
      <c r="CH24" s="608"/>
      <c r="CI24" s="608"/>
      <c r="CJ24" s="608"/>
      <c r="CK24" s="608"/>
      <c r="CL24" s="609"/>
      <c r="CM24" s="638">
        <v>2</v>
      </c>
      <c r="CN24" s="639"/>
      <c r="CO24" s="607" t="e">
        <f>VLOOKUP(2,WORK1!D4:E53,2,FALSE)</f>
        <v>#N/A</v>
      </c>
      <c r="CP24" s="608"/>
      <c r="CQ24" s="608"/>
      <c r="CR24" s="608"/>
      <c r="CS24" s="608"/>
      <c r="CT24" s="608"/>
      <c r="CU24" s="608"/>
      <c r="CV24" s="617"/>
      <c r="CW24" s="114">
        <v>2</v>
      </c>
      <c r="CX24" s="607" t="e">
        <f>VLOOKUP("12",WORK1!I4:J53,2,FALSE)</f>
        <v>#N/A</v>
      </c>
      <c r="CY24" s="608"/>
      <c r="CZ24" s="608"/>
      <c r="DA24" s="608"/>
      <c r="DB24" s="608"/>
      <c r="DC24" s="608"/>
      <c r="DD24" s="609"/>
      <c r="DE24" s="617"/>
      <c r="DF24" s="114">
        <v>2</v>
      </c>
      <c r="DG24" s="607" t="e">
        <f>VLOOKUP("12",WORK1!N4:O53,2,FALSE)</f>
        <v>#N/A</v>
      </c>
      <c r="DH24" s="608"/>
      <c r="DI24" s="608"/>
      <c r="DJ24" s="608"/>
      <c r="DK24" s="608"/>
      <c r="DL24" s="608"/>
      <c r="DM24" s="608"/>
      <c r="DN24" s="617"/>
      <c r="DO24" s="114">
        <v>2</v>
      </c>
      <c r="DP24" s="601" t="e">
        <f>VLOOKUP("A2",WORK1!S4:T53,2,FALSE)</f>
        <v>#N/A</v>
      </c>
      <c r="DQ24" s="602"/>
      <c r="DR24" s="602"/>
      <c r="DS24" s="602"/>
      <c r="DT24" s="602"/>
      <c r="DU24" s="602"/>
      <c r="DV24" s="603"/>
      <c r="DW24" s="617"/>
      <c r="DX24" s="144">
        <v>2</v>
      </c>
      <c r="DY24" s="601" t="e">
        <f>VLOOKUP("A2",WORK1!X4:Y53,2,FALSE)</f>
        <v>#N/A</v>
      </c>
      <c r="DZ24" s="602"/>
      <c r="EA24" s="602"/>
      <c r="EB24" s="602"/>
      <c r="EC24" s="602"/>
      <c r="ED24" s="602"/>
      <c r="EE24" s="603"/>
      <c r="EF24" s="621"/>
      <c r="EG24" s="114">
        <v>2</v>
      </c>
      <c r="EH24" s="601" t="e">
        <f>VLOOKUP("A2",WORK1!AC4:AD53,2,FALSE)</f>
        <v>#N/A</v>
      </c>
      <c r="EI24" s="602"/>
      <c r="EJ24" s="602"/>
      <c r="EK24" s="602"/>
      <c r="EL24" s="602"/>
      <c r="EM24" s="602"/>
      <c r="EN24" s="602"/>
      <c r="EO24" s="605"/>
      <c r="EP24" s="114">
        <v>2</v>
      </c>
      <c r="EQ24" s="601" t="e">
        <f>VLOOKUP("A2",WORK1!AH4:AI53,2,FALSE)</f>
        <v>#N/A</v>
      </c>
      <c r="ER24" s="602"/>
      <c r="ES24" s="602"/>
      <c r="ET24" s="602"/>
      <c r="EU24" s="602"/>
      <c r="EV24" s="602"/>
      <c r="EW24" s="603"/>
    </row>
    <row r="25" spans="1:153" ht="13.5" thickTop="1" x14ac:dyDescent="0.2">
      <c r="A25" s="707">
        <v>1</v>
      </c>
      <c r="B25" s="708"/>
      <c r="C25" s="706">
        <f>入力シート!C27</f>
        <v>0</v>
      </c>
      <c r="D25" s="671"/>
      <c r="E25" s="671"/>
      <c r="F25" s="671"/>
      <c r="G25" s="670">
        <f>入力シート!G27</f>
        <v>0</v>
      </c>
      <c r="H25" s="671"/>
      <c r="I25" s="671"/>
      <c r="J25" s="671"/>
      <c r="K25" s="670">
        <f>入力シート!K27</f>
        <v>0</v>
      </c>
      <c r="L25" s="671"/>
      <c r="M25" s="671"/>
      <c r="N25" s="671"/>
      <c r="O25" s="672"/>
      <c r="P25" s="673">
        <f>入力シート!P27</f>
        <v>0</v>
      </c>
      <c r="Q25" s="674"/>
      <c r="R25" s="674"/>
      <c r="S25" s="674"/>
      <c r="T25" s="674"/>
      <c r="U25" s="674"/>
      <c r="V25" s="674"/>
      <c r="W25" s="675">
        <f>入力シート!W27</f>
        <v>0</v>
      </c>
      <c r="X25" s="674"/>
      <c r="Y25" s="674"/>
      <c r="Z25" s="674"/>
      <c r="AA25" s="674"/>
      <c r="AB25" s="674"/>
      <c r="AC25" s="674"/>
      <c r="AD25" s="674"/>
      <c r="AE25" s="676"/>
      <c r="AF25" s="673">
        <f>入力シート!AF27</f>
        <v>0</v>
      </c>
      <c r="AG25" s="674"/>
      <c r="AH25" s="674"/>
      <c r="AI25" s="674"/>
      <c r="AJ25" s="674"/>
      <c r="AK25" s="674"/>
      <c r="AL25" s="674"/>
      <c r="AM25" s="674"/>
      <c r="AN25" s="677"/>
      <c r="AO25" s="711">
        <f>入力シート!AO27</f>
        <v>0</v>
      </c>
      <c r="AP25" s="672"/>
      <c r="AQ25" s="706">
        <f>入力シート!AQ27</f>
        <v>0</v>
      </c>
      <c r="AR25" s="671"/>
      <c r="AS25" s="671"/>
      <c r="AT25" s="670">
        <f>入力シート!AT27</f>
        <v>0</v>
      </c>
      <c r="AU25" s="671"/>
      <c r="AV25" s="670">
        <f>入力シート!AV27</f>
        <v>0</v>
      </c>
      <c r="AW25" s="672"/>
      <c r="AX25" s="528">
        <f>入力シート!AX27</f>
        <v>0</v>
      </c>
      <c r="AY25" s="530"/>
      <c r="AZ25" s="701">
        <f>入力シート!AZ27</f>
        <v>0</v>
      </c>
      <c r="BA25" s="702"/>
      <c r="BB25" s="701">
        <f>入力シート!BB27</f>
        <v>0</v>
      </c>
      <c r="BC25" s="702"/>
      <c r="BD25" s="682">
        <f>入力シート!BD27</f>
        <v>0</v>
      </c>
      <c r="BE25" s="671"/>
      <c r="BF25" s="671">
        <f>入力シート!BF27</f>
        <v>0</v>
      </c>
      <c r="BG25" s="672"/>
      <c r="BH25" s="770">
        <f>入力シート!BH27</f>
        <v>0</v>
      </c>
      <c r="BI25" s="671"/>
      <c r="BJ25" s="671">
        <f>入力シート!BJ27</f>
        <v>0</v>
      </c>
      <c r="BK25" s="771"/>
      <c r="BL25" s="682">
        <f>入力シート!BL27</f>
        <v>0</v>
      </c>
      <c r="BM25" s="671"/>
      <c r="BN25" s="671">
        <f>入力シート!BN27</f>
        <v>0</v>
      </c>
      <c r="BO25" s="672"/>
      <c r="BP25" s="682">
        <f>入力シート!BP27</f>
        <v>0</v>
      </c>
      <c r="BQ25" s="671"/>
      <c r="BR25" s="671">
        <f>入力シート!BR27</f>
        <v>0</v>
      </c>
      <c r="BS25" s="672"/>
      <c r="BT25" s="731">
        <f>入力シート!BT27</f>
        <v>0</v>
      </c>
      <c r="BU25" s="704"/>
      <c r="BV25" s="671">
        <f>入力シート!BV27</f>
        <v>0</v>
      </c>
      <c r="BW25" s="672"/>
      <c r="BX25" s="703">
        <f>入力シート!BX27</f>
        <v>0</v>
      </c>
      <c r="BY25" s="704"/>
      <c r="BZ25" s="671">
        <f>入力シート!BZ27</f>
        <v>0</v>
      </c>
      <c r="CA25" s="728"/>
      <c r="CB25" s="44"/>
      <c r="CC25" s="44"/>
      <c r="CD25" s="638">
        <v>3</v>
      </c>
      <c r="CE25" s="639"/>
      <c r="CF25" s="607" t="e">
        <f>VLOOKUP(3,WORK1!A4:B53,2,FALSE)</f>
        <v>#N/A</v>
      </c>
      <c r="CG25" s="608"/>
      <c r="CH25" s="608"/>
      <c r="CI25" s="608"/>
      <c r="CJ25" s="608"/>
      <c r="CK25" s="608"/>
      <c r="CL25" s="609"/>
      <c r="CM25" s="638">
        <v>3</v>
      </c>
      <c r="CN25" s="639"/>
      <c r="CO25" s="607" t="e">
        <f>VLOOKUP(3,WORK1!D4:E53,2,FALSE)</f>
        <v>#N/A</v>
      </c>
      <c r="CP25" s="608"/>
      <c r="CQ25" s="608"/>
      <c r="CR25" s="608"/>
      <c r="CS25" s="608"/>
      <c r="CT25" s="608"/>
      <c r="CU25" s="608"/>
      <c r="CV25" s="617"/>
      <c r="CW25" s="47" t="s">
        <v>164</v>
      </c>
      <c r="CX25" s="666" t="e">
        <f>VLOOKUP("1R",WORK1!I4:J53,2,FALSE)</f>
        <v>#N/A</v>
      </c>
      <c r="CY25" s="667"/>
      <c r="CZ25" s="667"/>
      <c r="DA25" s="667"/>
      <c r="DB25" s="667"/>
      <c r="DC25" s="667"/>
      <c r="DD25" s="691"/>
      <c r="DE25" s="617"/>
      <c r="DF25" s="47" t="s">
        <v>13</v>
      </c>
      <c r="DG25" s="666" t="e">
        <f>VLOOKUP("1R",WORK1!N4:O53,2,FALSE)</f>
        <v>#N/A</v>
      </c>
      <c r="DH25" s="667"/>
      <c r="DI25" s="667"/>
      <c r="DJ25" s="667"/>
      <c r="DK25" s="667"/>
      <c r="DL25" s="667"/>
      <c r="DM25" s="667"/>
      <c r="DN25" s="617"/>
      <c r="DO25" s="114">
        <v>3</v>
      </c>
      <c r="DP25" s="601" t="e">
        <f>VLOOKUP("A3",WORK1!S4:T53,2,FALSE)</f>
        <v>#N/A</v>
      </c>
      <c r="DQ25" s="602"/>
      <c r="DR25" s="602"/>
      <c r="DS25" s="602"/>
      <c r="DT25" s="602"/>
      <c r="DU25" s="602"/>
      <c r="DV25" s="603"/>
      <c r="DW25" s="617"/>
      <c r="DX25" s="144">
        <v>3</v>
      </c>
      <c r="DY25" s="601" t="e">
        <f>VLOOKUP("A3",WORK1!X4:Y53,2,FALSE)</f>
        <v>#N/A</v>
      </c>
      <c r="DZ25" s="602"/>
      <c r="EA25" s="602"/>
      <c r="EB25" s="602"/>
      <c r="EC25" s="602"/>
      <c r="ED25" s="602"/>
      <c r="EE25" s="603"/>
      <c r="EF25" s="621"/>
      <c r="EG25" s="114">
        <v>3</v>
      </c>
      <c r="EH25" s="601" t="e">
        <f>VLOOKUP("A3",WORK1!AC4:AD53,2,FALSE)</f>
        <v>#N/A</v>
      </c>
      <c r="EI25" s="602"/>
      <c r="EJ25" s="602"/>
      <c r="EK25" s="602"/>
      <c r="EL25" s="602"/>
      <c r="EM25" s="602"/>
      <c r="EN25" s="602"/>
      <c r="EO25" s="605"/>
      <c r="EP25" s="114">
        <v>3</v>
      </c>
      <c r="EQ25" s="601" t="e">
        <f>VLOOKUP("A3",WORK1!AH4:AI53,2,FALSE)</f>
        <v>#N/A</v>
      </c>
      <c r="ER25" s="602"/>
      <c r="ES25" s="602"/>
      <c r="ET25" s="602"/>
      <c r="EU25" s="602"/>
      <c r="EV25" s="602"/>
      <c r="EW25" s="603"/>
    </row>
    <row r="26" spans="1:153" x14ac:dyDescent="0.2">
      <c r="A26" s="709">
        <v>2</v>
      </c>
      <c r="B26" s="710"/>
      <c r="C26" s="689">
        <f>入力シート!C28</f>
        <v>0</v>
      </c>
      <c r="D26" s="659"/>
      <c r="E26" s="659"/>
      <c r="F26" s="659"/>
      <c r="G26" s="658">
        <f>入力シート!G28</f>
        <v>0</v>
      </c>
      <c r="H26" s="659"/>
      <c r="I26" s="659"/>
      <c r="J26" s="659"/>
      <c r="K26" s="658">
        <f>入力シート!K28</f>
        <v>0</v>
      </c>
      <c r="L26" s="659"/>
      <c r="M26" s="659"/>
      <c r="N26" s="659"/>
      <c r="O26" s="660"/>
      <c r="P26" s="715">
        <f>入力シート!P28</f>
        <v>0</v>
      </c>
      <c r="Q26" s="716"/>
      <c r="R26" s="716"/>
      <c r="S26" s="716"/>
      <c r="T26" s="716"/>
      <c r="U26" s="716"/>
      <c r="V26" s="716"/>
      <c r="W26" s="712">
        <f>入力シート!W28</f>
        <v>0</v>
      </c>
      <c r="X26" s="713"/>
      <c r="Y26" s="713"/>
      <c r="Z26" s="713"/>
      <c r="AA26" s="713"/>
      <c r="AB26" s="713"/>
      <c r="AC26" s="713"/>
      <c r="AD26" s="713"/>
      <c r="AE26" s="714"/>
      <c r="AF26" s="715">
        <f>入力シート!AF28</f>
        <v>0</v>
      </c>
      <c r="AG26" s="716"/>
      <c r="AH26" s="716"/>
      <c r="AI26" s="716"/>
      <c r="AJ26" s="716"/>
      <c r="AK26" s="716"/>
      <c r="AL26" s="716"/>
      <c r="AM26" s="716"/>
      <c r="AN26" s="717"/>
      <c r="AO26" s="729">
        <f>入力シート!AO28</f>
        <v>0</v>
      </c>
      <c r="AP26" s="660"/>
      <c r="AQ26" s="689">
        <f>入力シート!AQ28</f>
        <v>0</v>
      </c>
      <c r="AR26" s="659"/>
      <c r="AS26" s="659"/>
      <c r="AT26" s="658">
        <f>入力シート!AT28</f>
        <v>0</v>
      </c>
      <c r="AU26" s="659"/>
      <c r="AV26" s="658">
        <f>入力シート!AV28</f>
        <v>0</v>
      </c>
      <c r="AW26" s="660"/>
      <c r="AX26" s="535">
        <f>入力シート!AX28</f>
        <v>0</v>
      </c>
      <c r="AY26" s="537"/>
      <c r="AZ26" s="692">
        <f>入力シート!AZ28</f>
        <v>0</v>
      </c>
      <c r="BA26" s="693"/>
      <c r="BB26" s="692">
        <f>入力シート!BB28</f>
        <v>0</v>
      </c>
      <c r="BC26" s="693"/>
      <c r="BD26" s="705">
        <f>入力シート!BD28</f>
        <v>0</v>
      </c>
      <c r="BE26" s="659"/>
      <c r="BF26" s="659">
        <f>入力シート!BF28</f>
        <v>0</v>
      </c>
      <c r="BG26" s="660"/>
      <c r="BH26" s="730">
        <f>入力シート!BH28</f>
        <v>0</v>
      </c>
      <c r="BI26" s="659"/>
      <c r="BJ26" s="659">
        <f>入力シート!BJ28</f>
        <v>0</v>
      </c>
      <c r="BK26" s="735"/>
      <c r="BL26" s="705">
        <f>入力シート!BL28</f>
        <v>0</v>
      </c>
      <c r="BM26" s="659"/>
      <c r="BN26" s="659">
        <f>入力シート!BN28</f>
        <v>0</v>
      </c>
      <c r="BO26" s="660"/>
      <c r="BP26" s="705">
        <f>入力シート!BP28</f>
        <v>0</v>
      </c>
      <c r="BQ26" s="659"/>
      <c r="BR26" s="659">
        <f>入力シート!BR28</f>
        <v>0</v>
      </c>
      <c r="BS26" s="660"/>
      <c r="BT26" s="718">
        <f>入力シート!BT28</f>
        <v>0</v>
      </c>
      <c r="BU26" s="719"/>
      <c r="BV26" s="659">
        <f>入力シート!BV28</f>
        <v>0</v>
      </c>
      <c r="BW26" s="660"/>
      <c r="BX26" s="720">
        <f>入力シート!BX28</f>
        <v>0</v>
      </c>
      <c r="BY26" s="719"/>
      <c r="BZ26" s="659">
        <f>入力シート!BZ28</f>
        <v>0</v>
      </c>
      <c r="CA26" s="694"/>
      <c r="CB26" s="44"/>
      <c r="CC26" s="44"/>
      <c r="CD26" s="638">
        <v>4</v>
      </c>
      <c r="CE26" s="639"/>
      <c r="CF26" s="607" t="e">
        <f>VLOOKUP(4,WORK1!A4:B53,2,FALSE)</f>
        <v>#N/A</v>
      </c>
      <c r="CG26" s="608"/>
      <c r="CH26" s="608"/>
      <c r="CI26" s="608"/>
      <c r="CJ26" s="608"/>
      <c r="CK26" s="608"/>
      <c r="CL26" s="609"/>
      <c r="CM26" s="638">
        <v>4</v>
      </c>
      <c r="CN26" s="639"/>
      <c r="CO26" s="607" t="e">
        <f>VLOOKUP(4,WORK1!D4:E53,2,FALSE)</f>
        <v>#N/A</v>
      </c>
      <c r="CP26" s="608"/>
      <c r="CQ26" s="608"/>
      <c r="CR26" s="608"/>
      <c r="CS26" s="608"/>
      <c r="CT26" s="608"/>
      <c r="CU26" s="608"/>
      <c r="CV26" s="668">
        <v>2</v>
      </c>
      <c r="CW26" s="114">
        <v>1</v>
      </c>
      <c r="CX26" s="607" t="e">
        <f>VLOOKUP("21",WORK1!I4:J53,2,FALSE)</f>
        <v>#N/A</v>
      </c>
      <c r="CY26" s="608"/>
      <c r="CZ26" s="608"/>
      <c r="DA26" s="608"/>
      <c r="DB26" s="608"/>
      <c r="DC26" s="608"/>
      <c r="DD26" s="609"/>
      <c r="DE26" s="668">
        <v>2</v>
      </c>
      <c r="DF26" s="114">
        <v>1</v>
      </c>
      <c r="DG26" s="607" t="e">
        <f>VLOOKUP("21",WORK1!N4:O53,2,FALSE)</f>
        <v>#N/A</v>
      </c>
      <c r="DH26" s="608"/>
      <c r="DI26" s="608"/>
      <c r="DJ26" s="608"/>
      <c r="DK26" s="608"/>
      <c r="DL26" s="608"/>
      <c r="DM26" s="608"/>
      <c r="DN26" s="617"/>
      <c r="DO26" s="114">
        <v>4</v>
      </c>
      <c r="DP26" s="601" t="e">
        <f>VLOOKUP("A4",WORK1!S4:T53,2,FALSE)</f>
        <v>#N/A</v>
      </c>
      <c r="DQ26" s="602"/>
      <c r="DR26" s="602"/>
      <c r="DS26" s="602"/>
      <c r="DT26" s="602"/>
      <c r="DU26" s="602"/>
      <c r="DV26" s="603"/>
      <c r="DW26" s="617"/>
      <c r="DX26" s="144">
        <v>4</v>
      </c>
      <c r="DY26" s="601" t="e">
        <f>VLOOKUP("A4",WORK1!X4:Y53,2,FALSE)</f>
        <v>#N/A</v>
      </c>
      <c r="DZ26" s="602"/>
      <c r="EA26" s="602"/>
      <c r="EB26" s="602"/>
      <c r="EC26" s="602"/>
      <c r="ED26" s="602"/>
      <c r="EE26" s="603"/>
      <c r="EF26" s="621"/>
      <c r="EG26" s="114">
        <v>4</v>
      </c>
      <c r="EH26" s="601" t="e">
        <f>VLOOKUP("A4",WORK1!AC4:AD53,2,FALSE)</f>
        <v>#N/A</v>
      </c>
      <c r="EI26" s="602"/>
      <c r="EJ26" s="602"/>
      <c r="EK26" s="602"/>
      <c r="EL26" s="602"/>
      <c r="EM26" s="602"/>
      <c r="EN26" s="602"/>
      <c r="EO26" s="605"/>
      <c r="EP26" s="114">
        <v>4</v>
      </c>
      <c r="EQ26" s="601" t="e">
        <f>VLOOKUP("A4",WORK1!AH4:AI53,2,FALSE)</f>
        <v>#N/A</v>
      </c>
      <c r="ER26" s="602"/>
      <c r="ES26" s="602"/>
      <c r="ET26" s="602"/>
      <c r="EU26" s="602"/>
      <c r="EV26" s="602"/>
      <c r="EW26" s="603"/>
    </row>
    <row r="27" spans="1:153" x14ac:dyDescent="0.2">
      <c r="A27" s="709">
        <v>3</v>
      </c>
      <c r="B27" s="710"/>
      <c r="C27" s="689">
        <f>入力シート!C29</f>
        <v>0</v>
      </c>
      <c r="D27" s="659"/>
      <c r="E27" s="659"/>
      <c r="F27" s="659"/>
      <c r="G27" s="658">
        <f>入力シート!G29</f>
        <v>0</v>
      </c>
      <c r="H27" s="659"/>
      <c r="I27" s="659"/>
      <c r="J27" s="659"/>
      <c r="K27" s="658">
        <f>入力シート!K29</f>
        <v>0</v>
      </c>
      <c r="L27" s="659"/>
      <c r="M27" s="659"/>
      <c r="N27" s="659"/>
      <c r="O27" s="660"/>
      <c r="P27" s="715">
        <f>入力シート!P29</f>
        <v>0</v>
      </c>
      <c r="Q27" s="716"/>
      <c r="R27" s="716"/>
      <c r="S27" s="716"/>
      <c r="T27" s="716"/>
      <c r="U27" s="716"/>
      <c r="V27" s="716"/>
      <c r="W27" s="712">
        <f>入力シート!W29</f>
        <v>0</v>
      </c>
      <c r="X27" s="713"/>
      <c r="Y27" s="713"/>
      <c r="Z27" s="713"/>
      <c r="AA27" s="713"/>
      <c r="AB27" s="713"/>
      <c r="AC27" s="713"/>
      <c r="AD27" s="713"/>
      <c r="AE27" s="714"/>
      <c r="AF27" s="715">
        <f>入力シート!AF29</f>
        <v>0</v>
      </c>
      <c r="AG27" s="716"/>
      <c r="AH27" s="716"/>
      <c r="AI27" s="716"/>
      <c r="AJ27" s="716"/>
      <c r="AK27" s="716"/>
      <c r="AL27" s="716"/>
      <c r="AM27" s="716"/>
      <c r="AN27" s="717"/>
      <c r="AO27" s="729">
        <f>入力シート!AO29</f>
        <v>0</v>
      </c>
      <c r="AP27" s="660"/>
      <c r="AQ27" s="689">
        <f>入力シート!AQ29</f>
        <v>0</v>
      </c>
      <c r="AR27" s="659"/>
      <c r="AS27" s="659"/>
      <c r="AT27" s="658">
        <f>入力シート!AT29</f>
        <v>0</v>
      </c>
      <c r="AU27" s="659"/>
      <c r="AV27" s="658">
        <f>入力シート!AV29</f>
        <v>0</v>
      </c>
      <c r="AW27" s="660"/>
      <c r="AX27" s="535">
        <f>入力シート!AX29</f>
        <v>0</v>
      </c>
      <c r="AY27" s="537"/>
      <c r="AZ27" s="692">
        <f>入力シート!AZ29</f>
        <v>0</v>
      </c>
      <c r="BA27" s="693"/>
      <c r="BB27" s="692">
        <f>入力シート!BB29</f>
        <v>0</v>
      </c>
      <c r="BC27" s="693"/>
      <c r="BD27" s="705">
        <f>入力シート!BD29</f>
        <v>0</v>
      </c>
      <c r="BE27" s="659"/>
      <c r="BF27" s="659">
        <f>入力シート!BF29</f>
        <v>0</v>
      </c>
      <c r="BG27" s="660"/>
      <c r="BH27" s="730">
        <f>入力シート!BH29</f>
        <v>0</v>
      </c>
      <c r="BI27" s="659"/>
      <c r="BJ27" s="659">
        <f>入力シート!BJ29</f>
        <v>0</v>
      </c>
      <c r="BK27" s="735"/>
      <c r="BL27" s="705">
        <f>入力シート!BL29</f>
        <v>0</v>
      </c>
      <c r="BM27" s="659"/>
      <c r="BN27" s="659">
        <f>入力シート!BN29</f>
        <v>0</v>
      </c>
      <c r="BO27" s="660"/>
      <c r="BP27" s="705">
        <f>入力シート!BP29</f>
        <v>0</v>
      </c>
      <c r="BQ27" s="659"/>
      <c r="BR27" s="659">
        <f>入力シート!BR29</f>
        <v>0</v>
      </c>
      <c r="BS27" s="660"/>
      <c r="BT27" s="359">
        <f>入力シート!BT29</f>
        <v>0</v>
      </c>
      <c r="BU27" s="720"/>
      <c r="BV27" s="659">
        <f>入力シート!BV29</f>
        <v>0</v>
      </c>
      <c r="BW27" s="660"/>
      <c r="BX27" s="721">
        <f>入力シート!BX29</f>
        <v>0</v>
      </c>
      <c r="BY27" s="720"/>
      <c r="BZ27" s="659">
        <f>入力シート!BZ29</f>
        <v>0</v>
      </c>
      <c r="CA27" s="694"/>
      <c r="CB27" s="44"/>
      <c r="CC27" s="44"/>
      <c r="CD27" s="638">
        <v>5</v>
      </c>
      <c r="CE27" s="639"/>
      <c r="CF27" s="607" t="e">
        <f>VLOOKUP(5,WORK1!A4:B53,2,FALSE)</f>
        <v>#N/A</v>
      </c>
      <c r="CG27" s="608"/>
      <c r="CH27" s="608"/>
      <c r="CI27" s="608"/>
      <c r="CJ27" s="608"/>
      <c r="CK27" s="608"/>
      <c r="CL27" s="609"/>
      <c r="CM27" s="638">
        <v>5</v>
      </c>
      <c r="CN27" s="639"/>
      <c r="CO27" s="607" t="e">
        <f>VLOOKUP(5,WORK1!D4:E53,2,FALSE)</f>
        <v>#N/A</v>
      </c>
      <c r="CP27" s="608"/>
      <c r="CQ27" s="608"/>
      <c r="CR27" s="608"/>
      <c r="CS27" s="608"/>
      <c r="CT27" s="608"/>
      <c r="CU27" s="608"/>
      <c r="CV27" s="617"/>
      <c r="CW27" s="114">
        <v>2</v>
      </c>
      <c r="CX27" s="607" t="e">
        <f>VLOOKUP("22",WORK1!I4:J53,2,FALSE)</f>
        <v>#N/A</v>
      </c>
      <c r="CY27" s="608"/>
      <c r="CZ27" s="608"/>
      <c r="DA27" s="608"/>
      <c r="DB27" s="608"/>
      <c r="DC27" s="608"/>
      <c r="DD27" s="609"/>
      <c r="DE27" s="617"/>
      <c r="DF27" s="114">
        <v>2</v>
      </c>
      <c r="DG27" s="607" t="e">
        <f>VLOOKUP("22",WORK1!N4:O53,2,FALSE)</f>
        <v>#N/A</v>
      </c>
      <c r="DH27" s="608"/>
      <c r="DI27" s="608"/>
      <c r="DJ27" s="608"/>
      <c r="DK27" s="608"/>
      <c r="DL27" s="608"/>
      <c r="DM27" s="608"/>
      <c r="DN27" s="617"/>
      <c r="DO27" s="114">
        <v>5</v>
      </c>
      <c r="DP27" s="601" t="e">
        <f>VLOOKUP("A5",WORK1!S4:T53,2,FALSE)</f>
        <v>#N/A</v>
      </c>
      <c r="DQ27" s="602"/>
      <c r="DR27" s="602"/>
      <c r="DS27" s="602"/>
      <c r="DT27" s="602"/>
      <c r="DU27" s="602"/>
      <c r="DV27" s="603"/>
      <c r="DW27" s="617"/>
      <c r="DX27" s="144">
        <v>5</v>
      </c>
      <c r="DY27" s="601" t="e">
        <f>VLOOKUP("A5",WORK1!X4:Y53,2,FALSE)</f>
        <v>#N/A</v>
      </c>
      <c r="DZ27" s="602"/>
      <c r="EA27" s="602"/>
      <c r="EB27" s="602"/>
      <c r="EC27" s="602"/>
      <c r="ED27" s="602"/>
      <c r="EE27" s="603"/>
      <c r="EF27" s="621"/>
      <c r="EG27" s="114">
        <v>5</v>
      </c>
      <c r="EH27" s="601" t="e">
        <f>VLOOKUP("A5",WORK1!AC4:AD53,2,FALSE)</f>
        <v>#N/A</v>
      </c>
      <c r="EI27" s="602"/>
      <c r="EJ27" s="602"/>
      <c r="EK27" s="602"/>
      <c r="EL27" s="602"/>
      <c r="EM27" s="602"/>
      <c r="EN27" s="602"/>
      <c r="EO27" s="605"/>
      <c r="EP27" s="114">
        <v>5</v>
      </c>
      <c r="EQ27" s="601" t="e">
        <f>VLOOKUP("A5",WORK1!AH4:AI53,2,FALSE)</f>
        <v>#N/A</v>
      </c>
      <c r="ER27" s="602"/>
      <c r="ES27" s="602"/>
      <c r="ET27" s="602"/>
      <c r="EU27" s="602"/>
      <c r="EV27" s="602"/>
      <c r="EW27" s="603"/>
    </row>
    <row r="28" spans="1:153" x14ac:dyDescent="0.2">
      <c r="A28" s="709">
        <v>4</v>
      </c>
      <c r="B28" s="710"/>
      <c r="C28" s="689">
        <f>入力シート!C30</f>
        <v>0</v>
      </c>
      <c r="D28" s="659"/>
      <c r="E28" s="659"/>
      <c r="F28" s="659"/>
      <c r="G28" s="658">
        <f>入力シート!G30</f>
        <v>0</v>
      </c>
      <c r="H28" s="659"/>
      <c r="I28" s="659"/>
      <c r="J28" s="659"/>
      <c r="K28" s="658">
        <f>入力シート!K30</f>
        <v>0</v>
      </c>
      <c r="L28" s="659"/>
      <c r="M28" s="659"/>
      <c r="N28" s="659"/>
      <c r="O28" s="660"/>
      <c r="P28" s="715">
        <f>入力シート!P30</f>
        <v>0</v>
      </c>
      <c r="Q28" s="716"/>
      <c r="R28" s="716"/>
      <c r="S28" s="716"/>
      <c r="T28" s="716"/>
      <c r="U28" s="716"/>
      <c r="V28" s="716"/>
      <c r="W28" s="712">
        <f>入力シート!W30</f>
        <v>0</v>
      </c>
      <c r="X28" s="713"/>
      <c r="Y28" s="713"/>
      <c r="Z28" s="713"/>
      <c r="AA28" s="713"/>
      <c r="AB28" s="713"/>
      <c r="AC28" s="713"/>
      <c r="AD28" s="713"/>
      <c r="AE28" s="714"/>
      <c r="AF28" s="715">
        <f>入力シート!AF30</f>
        <v>0</v>
      </c>
      <c r="AG28" s="716"/>
      <c r="AH28" s="716"/>
      <c r="AI28" s="716"/>
      <c r="AJ28" s="716"/>
      <c r="AK28" s="716"/>
      <c r="AL28" s="716"/>
      <c r="AM28" s="716"/>
      <c r="AN28" s="717"/>
      <c r="AO28" s="729">
        <f>入力シート!AO30</f>
        <v>0</v>
      </c>
      <c r="AP28" s="660"/>
      <c r="AQ28" s="689">
        <f>入力シート!AQ30</f>
        <v>0</v>
      </c>
      <c r="AR28" s="659"/>
      <c r="AS28" s="659"/>
      <c r="AT28" s="658">
        <f>入力シート!AT30</f>
        <v>0</v>
      </c>
      <c r="AU28" s="659"/>
      <c r="AV28" s="658">
        <f>入力シート!AV30</f>
        <v>0</v>
      </c>
      <c r="AW28" s="660"/>
      <c r="AX28" s="535">
        <f>入力シート!AX30</f>
        <v>0</v>
      </c>
      <c r="AY28" s="537"/>
      <c r="AZ28" s="692">
        <f>入力シート!AZ30</f>
        <v>0</v>
      </c>
      <c r="BA28" s="693"/>
      <c r="BB28" s="692">
        <f>入力シート!BB30</f>
        <v>0</v>
      </c>
      <c r="BC28" s="693"/>
      <c r="BD28" s="705">
        <f>入力シート!BD30</f>
        <v>0</v>
      </c>
      <c r="BE28" s="659"/>
      <c r="BF28" s="659">
        <f>入力シート!BF30</f>
        <v>0</v>
      </c>
      <c r="BG28" s="660"/>
      <c r="BH28" s="730">
        <f>入力シート!BH30</f>
        <v>0</v>
      </c>
      <c r="BI28" s="659"/>
      <c r="BJ28" s="659">
        <f>入力シート!BJ30</f>
        <v>0</v>
      </c>
      <c r="BK28" s="735"/>
      <c r="BL28" s="705">
        <f>入力シート!BL30</f>
        <v>0</v>
      </c>
      <c r="BM28" s="659"/>
      <c r="BN28" s="659">
        <f>入力シート!BN30</f>
        <v>0</v>
      </c>
      <c r="BO28" s="660"/>
      <c r="BP28" s="705">
        <f>入力シート!BP30</f>
        <v>0</v>
      </c>
      <c r="BQ28" s="659"/>
      <c r="BR28" s="659">
        <f>入力シート!BR30</f>
        <v>0</v>
      </c>
      <c r="BS28" s="660"/>
      <c r="BT28" s="359">
        <f>入力シート!BT30</f>
        <v>0</v>
      </c>
      <c r="BU28" s="720"/>
      <c r="BV28" s="659">
        <f>入力シート!BV30</f>
        <v>0</v>
      </c>
      <c r="BW28" s="660"/>
      <c r="BX28" s="721">
        <f>入力シート!BX30</f>
        <v>0</v>
      </c>
      <c r="BY28" s="720"/>
      <c r="BZ28" s="659">
        <f>入力シート!BZ30</f>
        <v>0</v>
      </c>
      <c r="CA28" s="694"/>
      <c r="CB28" s="44"/>
      <c r="CC28" s="44"/>
      <c r="CD28" s="638">
        <v>6</v>
      </c>
      <c r="CE28" s="639"/>
      <c r="CF28" s="607" t="e">
        <f>VLOOKUP(6,WORK1!A4:B53,2,FALSE)</f>
        <v>#N/A</v>
      </c>
      <c r="CG28" s="608"/>
      <c r="CH28" s="608"/>
      <c r="CI28" s="608"/>
      <c r="CJ28" s="608"/>
      <c r="CK28" s="608"/>
      <c r="CL28" s="609"/>
      <c r="CM28" s="638">
        <v>6</v>
      </c>
      <c r="CN28" s="639"/>
      <c r="CO28" s="607" t="e">
        <f>VLOOKUP(6,WORK1!D4:E53,2,FALSE)</f>
        <v>#N/A</v>
      </c>
      <c r="CP28" s="608"/>
      <c r="CQ28" s="608"/>
      <c r="CR28" s="608"/>
      <c r="CS28" s="608"/>
      <c r="CT28" s="608"/>
      <c r="CU28" s="608"/>
      <c r="CV28" s="669"/>
      <c r="CW28" s="48" t="s">
        <v>165</v>
      </c>
      <c r="CX28" s="607" t="e">
        <f>VLOOKUP("2R",WORK1!I4:J53,2,FALSE)</f>
        <v>#N/A</v>
      </c>
      <c r="CY28" s="608"/>
      <c r="CZ28" s="608"/>
      <c r="DA28" s="608"/>
      <c r="DB28" s="608"/>
      <c r="DC28" s="608"/>
      <c r="DD28" s="609"/>
      <c r="DE28" s="669"/>
      <c r="DF28" s="48" t="s">
        <v>13</v>
      </c>
      <c r="DG28" s="607" t="e">
        <f>VLOOKUP("2R",WORK1!N4:O53,2,FALSE)</f>
        <v>#N/A</v>
      </c>
      <c r="DH28" s="608"/>
      <c r="DI28" s="608"/>
      <c r="DJ28" s="608"/>
      <c r="DK28" s="608"/>
      <c r="DL28" s="608"/>
      <c r="DM28" s="608"/>
      <c r="DN28" s="617"/>
      <c r="DO28" s="114">
        <v>6</v>
      </c>
      <c r="DP28" s="601" t="e">
        <f>VLOOKUP("A6",WORK1!S4:T53,2,FALSE)</f>
        <v>#N/A</v>
      </c>
      <c r="DQ28" s="602"/>
      <c r="DR28" s="602"/>
      <c r="DS28" s="602"/>
      <c r="DT28" s="602"/>
      <c r="DU28" s="602"/>
      <c r="DV28" s="603"/>
      <c r="DW28" s="617"/>
      <c r="DX28" s="144">
        <v>6</v>
      </c>
      <c r="DY28" s="601" t="e">
        <f>VLOOKUP("A6",WORK1!X4:Y53,2,FALSE)</f>
        <v>#N/A</v>
      </c>
      <c r="DZ28" s="602"/>
      <c r="EA28" s="602"/>
      <c r="EB28" s="602"/>
      <c r="EC28" s="602"/>
      <c r="ED28" s="602"/>
      <c r="EE28" s="603"/>
      <c r="EF28" s="621"/>
      <c r="EG28" s="114">
        <v>6</v>
      </c>
      <c r="EH28" s="601" t="e">
        <f>VLOOKUP("A6",WORK1!AC4:AD53,2,FALSE)</f>
        <v>#N/A</v>
      </c>
      <c r="EI28" s="602"/>
      <c r="EJ28" s="602"/>
      <c r="EK28" s="602"/>
      <c r="EL28" s="602"/>
      <c r="EM28" s="602"/>
      <c r="EN28" s="602"/>
      <c r="EO28" s="605"/>
      <c r="EP28" s="114">
        <v>6</v>
      </c>
      <c r="EQ28" s="601" t="e">
        <f>VLOOKUP("A6",WORK1!AH4:AI53,2,FALSE)</f>
        <v>#N/A</v>
      </c>
      <c r="ER28" s="602"/>
      <c r="ES28" s="602"/>
      <c r="ET28" s="602"/>
      <c r="EU28" s="602"/>
      <c r="EV28" s="602"/>
      <c r="EW28" s="603"/>
    </row>
    <row r="29" spans="1:153" x14ac:dyDescent="0.2">
      <c r="A29" s="709">
        <v>5</v>
      </c>
      <c r="B29" s="710"/>
      <c r="C29" s="689">
        <f>入力シート!C31</f>
        <v>0</v>
      </c>
      <c r="D29" s="659"/>
      <c r="E29" s="659"/>
      <c r="F29" s="659"/>
      <c r="G29" s="658">
        <f>入力シート!G31</f>
        <v>0</v>
      </c>
      <c r="H29" s="659"/>
      <c r="I29" s="659"/>
      <c r="J29" s="659"/>
      <c r="K29" s="658">
        <f>入力シート!K31</f>
        <v>0</v>
      </c>
      <c r="L29" s="659"/>
      <c r="M29" s="659"/>
      <c r="N29" s="659"/>
      <c r="O29" s="660"/>
      <c r="P29" s="715">
        <f>入力シート!P31</f>
        <v>0</v>
      </c>
      <c r="Q29" s="716"/>
      <c r="R29" s="716"/>
      <c r="S29" s="716"/>
      <c r="T29" s="716"/>
      <c r="U29" s="716"/>
      <c r="V29" s="716"/>
      <c r="W29" s="712">
        <f>入力シート!W31</f>
        <v>0</v>
      </c>
      <c r="X29" s="713"/>
      <c r="Y29" s="713"/>
      <c r="Z29" s="713"/>
      <c r="AA29" s="713"/>
      <c r="AB29" s="713"/>
      <c r="AC29" s="713"/>
      <c r="AD29" s="713"/>
      <c r="AE29" s="714"/>
      <c r="AF29" s="715">
        <f>入力シート!AF31</f>
        <v>0</v>
      </c>
      <c r="AG29" s="716"/>
      <c r="AH29" s="716"/>
      <c r="AI29" s="716"/>
      <c r="AJ29" s="716"/>
      <c r="AK29" s="716"/>
      <c r="AL29" s="716"/>
      <c r="AM29" s="716"/>
      <c r="AN29" s="717"/>
      <c r="AO29" s="729">
        <f>入力シート!AO31</f>
        <v>0</v>
      </c>
      <c r="AP29" s="660"/>
      <c r="AQ29" s="689">
        <f>入力シート!AQ31</f>
        <v>0</v>
      </c>
      <c r="AR29" s="659"/>
      <c r="AS29" s="659"/>
      <c r="AT29" s="658">
        <f>入力シート!AT31</f>
        <v>0</v>
      </c>
      <c r="AU29" s="659"/>
      <c r="AV29" s="658">
        <f>入力シート!AV31</f>
        <v>0</v>
      </c>
      <c r="AW29" s="660"/>
      <c r="AX29" s="535">
        <f>入力シート!AX31</f>
        <v>0</v>
      </c>
      <c r="AY29" s="537"/>
      <c r="AZ29" s="692">
        <f>入力シート!AZ31</f>
        <v>0</v>
      </c>
      <c r="BA29" s="693"/>
      <c r="BB29" s="692">
        <f>入力シート!BB31</f>
        <v>0</v>
      </c>
      <c r="BC29" s="693"/>
      <c r="BD29" s="705">
        <f>入力シート!BD31</f>
        <v>0</v>
      </c>
      <c r="BE29" s="659"/>
      <c r="BF29" s="659">
        <f>入力シート!BF31</f>
        <v>0</v>
      </c>
      <c r="BG29" s="660"/>
      <c r="BH29" s="730">
        <f>入力シート!BH31</f>
        <v>0</v>
      </c>
      <c r="BI29" s="659"/>
      <c r="BJ29" s="659">
        <f>入力シート!BJ31</f>
        <v>0</v>
      </c>
      <c r="BK29" s="735"/>
      <c r="BL29" s="705">
        <f>入力シート!BL31</f>
        <v>0</v>
      </c>
      <c r="BM29" s="659"/>
      <c r="BN29" s="659">
        <f>入力シート!BN31</f>
        <v>0</v>
      </c>
      <c r="BO29" s="660"/>
      <c r="BP29" s="705">
        <f>入力シート!BP31</f>
        <v>0</v>
      </c>
      <c r="BQ29" s="659"/>
      <c r="BR29" s="659">
        <f>入力シート!BR31</f>
        <v>0</v>
      </c>
      <c r="BS29" s="660"/>
      <c r="BT29" s="359">
        <f>入力シート!BT31</f>
        <v>0</v>
      </c>
      <c r="BU29" s="720"/>
      <c r="BV29" s="659">
        <f>入力シート!BV31</f>
        <v>0</v>
      </c>
      <c r="BW29" s="660"/>
      <c r="BX29" s="721">
        <f>入力シート!BX31</f>
        <v>0</v>
      </c>
      <c r="BY29" s="720"/>
      <c r="BZ29" s="659">
        <f>入力シート!BZ31</f>
        <v>0</v>
      </c>
      <c r="CA29" s="694"/>
      <c r="CB29" s="44"/>
      <c r="CC29" s="44"/>
      <c r="CD29" s="638">
        <v>7</v>
      </c>
      <c r="CE29" s="639"/>
      <c r="CF29" s="607" t="e">
        <f>VLOOKUP(7,WORK1!A4:B53,2,FALSE)</f>
        <v>#N/A</v>
      </c>
      <c r="CG29" s="608"/>
      <c r="CH29" s="608"/>
      <c r="CI29" s="608"/>
      <c r="CJ29" s="608"/>
      <c r="CK29" s="608"/>
      <c r="CL29" s="609"/>
      <c r="CM29" s="638">
        <v>7</v>
      </c>
      <c r="CN29" s="639"/>
      <c r="CO29" s="607" t="e">
        <f>VLOOKUP(7,WORK1!D4:E53,2,FALSE)</f>
        <v>#N/A</v>
      </c>
      <c r="CP29" s="608"/>
      <c r="CQ29" s="608"/>
      <c r="CR29" s="608"/>
      <c r="CS29" s="608"/>
      <c r="CT29" s="608"/>
      <c r="CU29" s="608"/>
      <c r="CV29" s="668">
        <v>3</v>
      </c>
      <c r="CW29" s="114">
        <v>1</v>
      </c>
      <c r="CX29" s="607" t="e">
        <f>VLOOKUP("31",WORK1!I4:J53,2,FALSE)</f>
        <v>#N/A</v>
      </c>
      <c r="CY29" s="608"/>
      <c r="CZ29" s="608"/>
      <c r="DA29" s="608"/>
      <c r="DB29" s="608"/>
      <c r="DC29" s="608"/>
      <c r="DD29" s="609"/>
      <c r="DE29" s="668">
        <v>3</v>
      </c>
      <c r="DF29" s="114">
        <v>1</v>
      </c>
      <c r="DG29" s="607" t="e">
        <f>VLOOKUP("31",WORK1!N4:O53,2,FALSE)</f>
        <v>#N/A</v>
      </c>
      <c r="DH29" s="608"/>
      <c r="DI29" s="608"/>
      <c r="DJ29" s="608"/>
      <c r="DK29" s="608"/>
      <c r="DL29" s="608"/>
      <c r="DM29" s="608"/>
      <c r="DN29" s="617"/>
      <c r="DO29" s="114">
        <v>7</v>
      </c>
      <c r="DP29" s="601" t="e">
        <f>VLOOKUP("A7",WORK1!S4:T53,2,FALSE)</f>
        <v>#N/A</v>
      </c>
      <c r="DQ29" s="602"/>
      <c r="DR29" s="602"/>
      <c r="DS29" s="602"/>
      <c r="DT29" s="602"/>
      <c r="DU29" s="602"/>
      <c r="DV29" s="603"/>
      <c r="DW29" s="617"/>
      <c r="DX29" s="144">
        <v>7</v>
      </c>
      <c r="DY29" s="601" t="e">
        <f>VLOOKUP("A7",WORK1!X4:Y53,2,FALSE)</f>
        <v>#N/A</v>
      </c>
      <c r="DZ29" s="602"/>
      <c r="EA29" s="602"/>
      <c r="EB29" s="602"/>
      <c r="EC29" s="602"/>
      <c r="ED29" s="602"/>
      <c r="EE29" s="603"/>
      <c r="EF29" s="621"/>
      <c r="EG29" s="114">
        <v>7</v>
      </c>
      <c r="EH29" s="601" t="e">
        <f>VLOOKUP("A7",WORK1!AC4:AD53,2,FALSE)</f>
        <v>#N/A</v>
      </c>
      <c r="EI29" s="602"/>
      <c r="EJ29" s="602"/>
      <c r="EK29" s="602"/>
      <c r="EL29" s="602"/>
      <c r="EM29" s="602"/>
      <c r="EN29" s="602"/>
      <c r="EO29" s="605"/>
      <c r="EP29" s="114">
        <v>7</v>
      </c>
      <c r="EQ29" s="601" t="e">
        <f>VLOOKUP("A7",WORK1!AH4:AI53,2,FALSE)</f>
        <v>#N/A</v>
      </c>
      <c r="ER29" s="602"/>
      <c r="ES29" s="602"/>
      <c r="ET29" s="602"/>
      <c r="EU29" s="602"/>
      <c r="EV29" s="602"/>
      <c r="EW29" s="603"/>
    </row>
    <row r="30" spans="1:153" x14ac:dyDescent="0.2">
      <c r="A30" s="709">
        <v>6</v>
      </c>
      <c r="B30" s="710"/>
      <c r="C30" s="689">
        <f>入力シート!C32</f>
        <v>0</v>
      </c>
      <c r="D30" s="659"/>
      <c r="E30" s="659"/>
      <c r="F30" s="659"/>
      <c r="G30" s="658">
        <f>入力シート!G32</f>
        <v>0</v>
      </c>
      <c r="H30" s="659"/>
      <c r="I30" s="659"/>
      <c r="J30" s="659"/>
      <c r="K30" s="658">
        <f>入力シート!K32</f>
        <v>0</v>
      </c>
      <c r="L30" s="659"/>
      <c r="M30" s="659"/>
      <c r="N30" s="659"/>
      <c r="O30" s="660"/>
      <c r="P30" s="715">
        <f>入力シート!P32</f>
        <v>0</v>
      </c>
      <c r="Q30" s="716"/>
      <c r="R30" s="716"/>
      <c r="S30" s="716"/>
      <c r="T30" s="716"/>
      <c r="U30" s="716"/>
      <c r="V30" s="716"/>
      <c r="W30" s="712">
        <f>入力シート!W32</f>
        <v>0</v>
      </c>
      <c r="X30" s="713"/>
      <c r="Y30" s="713"/>
      <c r="Z30" s="713"/>
      <c r="AA30" s="713"/>
      <c r="AB30" s="713"/>
      <c r="AC30" s="713"/>
      <c r="AD30" s="713"/>
      <c r="AE30" s="714"/>
      <c r="AF30" s="715">
        <f>入力シート!AF32</f>
        <v>0</v>
      </c>
      <c r="AG30" s="716"/>
      <c r="AH30" s="716"/>
      <c r="AI30" s="716"/>
      <c r="AJ30" s="716"/>
      <c r="AK30" s="716"/>
      <c r="AL30" s="716"/>
      <c r="AM30" s="716"/>
      <c r="AN30" s="717"/>
      <c r="AO30" s="729">
        <f>入力シート!AO32</f>
        <v>0</v>
      </c>
      <c r="AP30" s="660"/>
      <c r="AQ30" s="689">
        <f>入力シート!AQ32</f>
        <v>0</v>
      </c>
      <c r="AR30" s="659"/>
      <c r="AS30" s="659"/>
      <c r="AT30" s="658">
        <f>入力シート!AT32</f>
        <v>0</v>
      </c>
      <c r="AU30" s="659"/>
      <c r="AV30" s="658">
        <f>入力シート!AV32</f>
        <v>0</v>
      </c>
      <c r="AW30" s="660"/>
      <c r="AX30" s="535">
        <f>入力シート!AX32</f>
        <v>0</v>
      </c>
      <c r="AY30" s="537"/>
      <c r="AZ30" s="692">
        <f>入力シート!AZ32</f>
        <v>0</v>
      </c>
      <c r="BA30" s="693"/>
      <c r="BB30" s="692">
        <f>入力シート!BB32</f>
        <v>0</v>
      </c>
      <c r="BC30" s="693"/>
      <c r="BD30" s="705">
        <f>入力シート!BD32</f>
        <v>0</v>
      </c>
      <c r="BE30" s="659"/>
      <c r="BF30" s="659">
        <f>入力シート!BF32</f>
        <v>0</v>
      </c>
      <c r="BG30" s="660"/>
      <c r="BH30" s="730">
        <f>入力シート!BH32</f>
        <v>0</v>
      </c>
      <c r="BI30" s="659"/>
      <c r="BJ30" s="659">
        <f>入力シート!BJ32</f>
        <v>0</v>
      </c>
      <c r="BK30" s="735"/>
      <c r="BL30" s="705">
        <f>入力シート!BL32</f>
        <v>0</v>
      </c>
      <c r="BM30" s="659"/>
      <c r="BN30" s="659">
        <f>入力シート!BN32</f>
        <v>0</v>
      </c>
      <c r="BO30" s="660"/>
      <c r="BP30" s="705">
        <f>入力シート!BP32</f>
        <v>0</v>
      </c>
      <c r="BQ30" s="659"/>
      <c r="BR30" s="659">
        <f>入力シート!BR32</f>
        <v>0</v>
      </c>
      <c r="BS30" s="660"/>
      <c r="BT30" s="359">
        <f>入力シート!BT32</f>
        <v>0</v>
      </c>
      <c r="BU30" s="720"/>
      <c r="BV30" s="659">
        <f>入力シート!BV32</f>
        <v>0</v>
      </c>
      <c r="BW30" s="660"/>
      <c r="BX30" s="721">
        <f>入力シート!BX32</f>
        <v>0</v>
      </c>
      <c r="BY30" s="720"/>
      <c r="BZ30" s="659">
        <f>入力シート!BZ32</f>
        <v>0</v>
      </c>
      <c r="CA30" s="694"/>
      <c r="CB30" s="44"/>
      <c r="CC30" s="44"/>
      <c r="CD30" s="638">
        <v>8</v>
      </c>
      <c r="CE30" s="639"/>
      <c r="CF30" s="607" t="e">
        <f>VLOOKUP(8,WORK1!A4:B53,2,FALSE)</f>
        <v>#N/A</v>
      </c>
      <c r="CG30" s="608"/>
      <c r="CH30" s="608"/>
      <c r="CI30" s="608"/>
      <c r="CJ30" s="608"/>
      <c r="CK30" s="608"/>
      <c r="CL30" s="609"/>
      <c r="CM30" s="638">
        <v>8</v>
      </c>
      <c r="CN30" s="639"/>
      <c r="CO30" s="607" t="e">
        <f>VLOOKUP(8,WORK1!D4:E53,2,FALSE)</f>
        <v>#N/A</v>
      </c>
      <c r="CP30" s="608"/>
      <c r="CQ30" s="608"/>
      <c r="CR30" s="608"/>
      <c r="CS30" s="608"/>
      <c r="CT30" s="608"/>
      <c r="CU30" s="608"/>
      <c r="CV30" s="617"/>
      <c r="CW30" s="114">
        <v>2</v>
      </c>
      <c r="CX30" s="607" t="e">
        <f>VLOOKUP("32",WORK1!I4:J53,2,FALSE)</f>
        <v>#N/A</v>
      </c>
      <c r="CY30" s="608"/>
      <c r="CZ30" s="608"/>
      <c r="DA30" s="608"/>
      <c r="DB30" s="608"/>
      <c r="DC30" s="608"/>
      <c r="DD30" s="609"/>
      <c r="DE30" s="617"/>
      <c r="DF30" s="114">
        <v>2</v>
      </c>
      <c r="DG30" s="607" t="e">
        <f>VLOOKUP("32",WORK1!N4:O53,2,FALSE)</f>
        <v>#N/A</v>
      </c>
      <c r="DH30" s="608"/>
      <c r="DI30" s="608"/>
      <c r="DJ30" s="608"/>
      <c r="DK30" s="608"/>
      <c r="DL30" s="608"/>
      <c r="DM30" s="608"/>
      <c r="DN30" s="617"/>
      <c r="DO30" s="114">
        <v>8</v>
      </c>
      <c r="DP30" s="601" t="e">
        <f>VLOOKUP("A8",WORK1!S4:T53,2,FALSE)</f>
        <v>#N/A</v>
      </c>
      <c r="DQ30" s="602"/>
      <c r="DR30" s="602"/>
      <c r="DS30" s="602"/>
      <c r="DT30" s="602"/>
      <c r="DU30" s="602"/>
      <c r="DV30" s="603"/>
      <c r="DW30" s="617"/>
      <c r="DX30" s="144">
        <v>8</v>
      </c>
      <c r="DY30" s="601" t="e">
        <f>VLOOKUP("A8",WORK1!X4:Y53,2,FALSE)</f>
        <v>#N/A</v>
      </c>
      <c r="DZ30" s="602"/>
      <c r="EA30" s="602"/>
      <c r="EB30" s="602"/>
      <c r="EC30" s="602"/>
      <c r="ED30" s="602"/>
      <c r="EE30" s="603"/>
      <c r="EF30" s="621"/>
      <c r="EG30" s="114">
        <v>8</v>
      </c>
      <c r="EH30" s="601" t="e">
        <f>VLOOKUP("A8",WORK1!AC4:AD53,2,FALSE)</f>
        <v>#N/A</v>
      </c>
      <c r="EI30" s="602"/>
      <c r="EJ30" s="602"/>
      <c r="EK30" s="602"/>
      <c r="EL30" s="602"/>
      <c r="EM30" s="602"/>
      <c r="EN30" s="602"/>
      <c r="EO30" s="605"/>
      <c r="EP30" s="114">
        <v>8</v>
      </c>
      <c r="EQ30" s="601" t="e">
        <f>VLOOKUP("A8",WORK1!AH4:AI53,2,FALSE)</f>
        <v>#N/A</v>
      </c>
      <c r="ER30" s="602"/>
      <c r="ES30" s="602"/>
      <c r="ET30" s="602"/>
      <c r="EU30" s="602"/>
      <c r="EV30" s="602"/>
      <c r="EW30" s="603"/>
    </row>
    <row r="31" spans="1:153" x14ac:dyDescent="0.2">
      <c r="A31" s="709">
        <v>7</v>
      </c>
      <c r="B31" s="710"/>
      <c r="C31" s="689">
        <f>入力シート!C33</f>
        <v>0</v>
      </c>
      <c r="D31" s="659"/>
      <c r="E31" s="659"/>
      <c r="F31" s="659"/>
      <c r="G31" s="658">
        <f>入力シート!G33</f>
        <v>0</v>
      </c>
      <c r="H31" s="659"/>
      <c r="I31" s="659"/>
      <c r="J31" s="659"/>
      <c r="K31" s="658">
        <f>入力シート!K33</f>
        <v>0</v>
      </c>
      <c r="L31" s="659"/>
      <c r="M31" s="659"/>
      <c r="N31" s="659"/>
      <c r="O31" s="660"/>
      <c r="P31" s="715">
        <f>入力シート!P33</f>
        <v>0</v>
      </c>
      <c r="Q31" s="716"/>
      <c r="R31" s="716"/>
      <c r="S31" s="716"/>
      <c r="T31" s="716"/>
      <c r="U31" s="716"/>
      <c r="V31" s="716"/>
      <c r="W31" s="712">
        <f>入力シート!W33</f>
        <v>0</v>
      </c>
      <c r="X31" s="713"/>
      <c r="Y31" s="713"/>
      <c r="Z31" s="713"/>
      <c r="AA31" s="713"/>
      <c r="AB31" s="713"/>
      <c r="AC31" s="713"/>
      <c r="AD31" s="713"/>
      <c r="AE31" s="714"/>
      <c r="AF31" s="715">
        <f>入力シート!AF33</f>
        <v>0</v>
      </c>
      <c r="AG31" s="716"/>
      <c r="AH31" s="716"/>
      <c r="AI31" s="716"/>
      <c r="AJ31" s="716"/>
      <c r="AK31" s="716"/>
      <c r="AL31" s="716"/>
      <c r="AM31" s="716"/>
      <c r="AN31" s="717"/>
      <c r="AO31" s="729">
        <f>入力シート!AO33</f>
        <v>0</v>
      </c>
      <c r="AP31" s="660"/>
      <c r="AQ31" s="689">
        <f>入力シート!AQ33</f>
        <v>0</v>
      </c>
      <c r="AR31" s="659"/>
      <c r="AS31" s="659"/>
      <c r="AT31" s="658">
        <f>入力シート!AT33</f>
        <v>0</v>
      </c>
      <c r="AU31" s="659"/>
      <c r="AV31" s="658">
        <f>入力シート!AV33</f>
        <v>0</v>
      </c>
      <c r="AW31" s="660"/>
      <c r="AX31" s="535">
        <f>入力シート!AX33</f>
        <v>0</v>
      </c>
      <c r="AY31" s="537"/>
      <c r="AZ31" s="692">
        <f>入力シート!AZ33</f>
        <v>0</v>
      </c>
      <c r="BA31" s="693"/>
      <c r="BB31" s="692">
        <f>入力シート!BB33</f>
        <v>0</v>
      </c>
      <c r="BC31" s="693"/>
      <c r="BD31" s="705">
        <f>入力シート!BD33</f>
        <v>0</v>
      </c>
      <c r="BE31" s="659"/>
      <c r="BF31" s="659">
        <f>入力シート!BF33</f>
        <v>0</v>
      </c>
      <c r="BG31" s="660"/>
      <c r="BH31" s="730">
        <f>入力シート!BH33</f>
        <v>0</v>
      </c>
      <c r="BI31" s="659"/>
      <c r="BJ31" s="659">
        <f>入力シート!BJ33</f>
        <v>0</v>
      </c>
      <c r="BK31" s="735"/>
      <c r="BL31" s="705">
        <f>入力シート!BL33</f>
        <v>0</v>
      </c>
      <c r="BM31" s="659"/>
      <c r="BN31" s="659">
        <f>入力シート!BN33</f>
        <v>0</v>
      </c>
      <c r="BO31" s="660"/>
      <c r="BP31" s="705">
        <f>入力シート!BP33</f>
        <v>0</v>
      </c>
      <c r="BQ31" s="659"/>
      <c r="BR31" s="659">
        <f>入力シート!BR33</f>
        <v>0</v>
      </c>
      <c r="BS31" s="660"/>
      <c r="BT31" s="359">
        <f>入力シート!BT33</f>
        <v>0</v>
      </c>
      <c r="BU31" s="720"/>
      <c r="BV31" s="659">
        <f>入力シート!BV33</f>
        <v>0</v>
      </c>
      <c r="BW31" s="660"/>
      <c r="BX31" s="721">
        <f>入力シート!BX33</f>
        <v>0</v>
      </c>
      <c r="BY31" s="720"/>
      <c r="BZ31" s="659">
        <f>入力シート!BZ33</f>
        <v>0</v>
      </c>
      <c r="CA31" s="694"/>
      <c r="CB31" s="44"/>
      <c r="CC31" s="44"/>
      <c r="CD31" s="638">
        <v>9</v>
      </c>
      <c r="CE31" s="639"/>
      <c r="CF31" s="607" t="e">
        <f>VLOOKUP(9,WORK1!A4:B53,2,FALSE)</f>
        <v>#N/A</v>
      </c>
      <c r="CG31" s="608"/>
      <c r="CH31" s="608"/>
      <c r="CI31" s="608"/>
      <c r="CJ31" s="608"/>
      <c r="CK31" s="608"/>
      <c r="CL31" s="609"/>
      <c r="CM31" s="638">
        <v>9</v>
      </c>
      <c r="CN31" s="639"/>
      <c r="CO31" s="607" t="e">
        <f>VLOOKUP(9,WORK1!D4:E53,2,FALSE)</f>
        <v>#N/A</v>
      </c>
      <c r="CP31" s="608"/>
      <c r="CQ31" s="608"/>
      <c r="CR31" s="608"/>
      <c r="CS31" s="608"/>
      <c r="CT31" s="608"/>
      <c r="CU31" s="608"/>
      <c r="CV31" s="669"/>
      <c r="CW31" s="48" t="s">
        <v>166</v>
      </c>
      <c r="CX31" s="607" t="e">
        <f>VLOOKUP("3R",WORK1!I4:J53,2,FALSE)</f>
        <v>#N/A</v>
      </c>
      <c r="CY31" s="608"/>
      <c r="CZ31" s="608"/>
      <c r="DA31" s="608"/>
      <c r="DB31" s="608"/>
      <c r="DC31" s="608"/>
      <c r="DD31" s="609"/>
      <c r="DE31" s="669"/>
      <c r="DF31" s="48" t="s">
        <v>13</v>
      </c>
      <c r="DG31" s="607" t="e">
        <f>VLOOKUP("3R",WORK1!N4:O53,2,FALSE)</f>
        <v>#N/A</v>
      </c>
      <c r="DH31" s="608"/>
      <c r="DI31" s="608"/>
      <c r="DJ31" s="608"/>
      <c r="DK31" s="608"/>
      <c r="DL31" s="608"/>
      <c r="DM31" s="608"/>
      <c r="DN31" s="617"/>
      <c r="DO31" s="49" t="s">
        <v>167</v>
      </c>
      <c r="DP31" s="601" t="e">
        <f>VLOOKUP("AR1",WORK1!S4:T53,2,FALSE)</f>
        <v>#N/A</v>
      </c>
      <c r="DQ31" s="602"/>
      <c r="DR31" s="602"/>
      <c r="DS31" s="602"/>
      <c r="DT31" s="602"/>
      <c r="DU31" s="602"/>
      <c r="DV31" s="603"/>
      <c r="DW31" s="617"/>
      <c r="DX31" s="49" t="s">
        <v>11</v>
      </c>
      <c r="DY31" s="601" t="e">
        <f>VLOOKUP("AR1",WORK1!X4:Y53,2,FALSE)</f>
        <v>#N/A</v>
      </c>
      <c r="DZ31" s="602"/>
      <c r="EA31" s="602"/>
      <c r="EB31" s="602"/>
      <c r="EC31" s="602"/>
      <c r="ED31" s="602"/>
      <c r="EE31" s="603"/>
      <c r="EF31" s="621"/>
      <c r="EG31" s="114">
        <v>9</v>
      </c>
      <c r="EH31" s="601" t="e">
        <f>VLOOKUP("A9",WORK1!AC4:AD53,2,FALSE)</f>
        <v>#N/A</v>
      </c>
      <c r="EI31" s="602"/>
      <c r="EJ31" s="602"/>
      <c r="EK31" s="602"/>
      <c r="EL31" s="602"/>
      <c r="EM31" s="602"/>
      <c r="EN31" s="602"/>
      <c r="EO31" s="605"/>
      <c r="EP31" s="114">
        <v>9</v>
      </c>
      <c r="EQ31" s="601" t="e">
        <f>VLOOKUP("A9",WORK1!AH4:AI53,2,FALSE)</f>
        <v>#N/A</v>
      </c>
      <c r="ER31" s="602"/>
      <c r="ES31" s="602"/>
      <c r="ET31" s="602"/>
      <c r="EU31" s="602"/>
      <c r="EV31" s="602"/>
      <c r="EW31" s="603"/>
    </row>
    <row r="32" spans="1:153" x14ac:dyDescent="0.2">
      <c r="A32" s="709">
        <v>8</v>
      </c>
      <c r="B32" s="710"/>
      <c r="C32" s="689">
        <f>入力シート!C34</f>
        <v>0</v>
      </c>
      <c r="D32" s="659"/>
      <c r="E32" s="659"/>
      <c r="F32" s="659"/>
      <c r="G32" s="658">
        <f>入力シート!G34</f>
        <v>0</v>
      </c>
      <c r="H32" s="659"/>
      <c r="I32" s="659"/>
      <c r="J32" s="659"/>
      <c r="K32" s="658">
        <f>入力シート!K34</f>
        <v>0</v>
      </c>
      <c r="L32" s="659"/>
      <c r="M32" s="659"/>
      <c r="N32" s="659"/>
      <c r="O32" s="660"/>
      <c r="P32" s="715">
        <f>入力シート!P34</f>
        <v>0</v>
      </c>
      <c r="Q32" s="716"/>
      <c r="R32" s="716"/>
      <c r="S32" s="716"/>
      <c r="T32" s="716"/>
      <c r="U32" s="716"/>
      <c r="V32" s="716"/>
      <c r="W32" s="712">
        <f>入力シート!W34</f>
        <v>0</v>
      </c>
      <c r="X32" s="713"/>
      <c r="Y32" s="713"/>
      <c r="Z32" s="713"/>
      <c r="AA32" s="713"/>
      <c r="AB32" s="713"/>
      <c r="AC32" s="713"/>
      <c r="AD32" s="713"/>
      <c r="AE32" s="714"/>
      <c r="AF32" s="715">
        <f>入力シート!AF34</f>
        <v>0</v>
      </c>
      <c r="AG32" s="716"/>
      <c r="AH32" s="716"/>
      <c r="AI32" s="716"/>
      <c r="AJ32" s="716"/>
      <c r="AK32" s="716"/>
      <c r="AL32" s="716"/>
      <c r="AM32" s="716"/>
      <c r="AN32" s="717"/>
      <c r="AO32" s="729">
        <f>入力シート!AO34</f>
        <v>0</v>
      </c>
      <c r="AP32" s="660"/>
      <c r="AQ32" s="689">
        <f>入力シート!AQ34</f>
        <v>0</v>
      </c>
      <c r="AR32" s="659"/>
      <c r="AS32" s="659"/>
      <c r="AT32" s="658">
        <f>入力シート!AT34</f>
        <v>0</v>
      </c>
      <c r="AU32" s="659"/>
      <c r="AV32" s="658">
        <f>入力シート!AV34</f>
        <v>0</v>
      </c>
      <c r="AW32" s="660"/>
      <c r="AX32" s="535">
        <f>入力シート!AX34</f>
        <v>0</v>
      </c>
      <c r="AY32" s="537"/>
      <c r="AZ32" s="692">
        <f>入力シート!AZ34</f>
        <v>0</v>
      </c>
      <c r="BA32" s="693"/>
      <c r="BB32" s="692">
        <f>入力シート!BB34</f>
        <v>0</v>
      </c>
      <c r="BC32" s="693"/>
      <c r="BD32" s="705">
        <f>入力シート!BD34</f>
        <v>0</v>
      </c>
      <c r="BE32" s="659"/>
      <c r="BF32" s="659">
        <f>入力シート!BF34</f>
        <v>0</v>
      </c>
      <c r="BG32" s="660"/>
      <c r="BH32" s="730">
        <f>入力シート!BH34</f>
        <v>0</v>
      </c>
      <c r="BI32" s="659"/>
      <c r="BJ32" s="659">
        <f>入力シート!BJ34</f>
        <v>0</v>
      </c>
      <c r="BK32" s="735"/>
      <c r="BL32" s="705">
        <f>入力シート!BL34</f>
        <v>0</v>
      </c>
      <c r="BM32" s="659"/>
      <c r="BN32" s="659">
        <f>入力シート!BN34</f>
        <v>0</v>
      </c>
      <c r="BO32" s="660"/>
      <c r="BP32" s="705">
        <f>入力シート!BP34</f>
        <v>0</v>
      </c>
      <c r="BQ32" s="659"/>
      <c r="BR32" s="659">
        <f>入力シート!BR34</f>
        <v>0</v>
      </c>
      <c r="BS32" s="660"/>
      <c r="BT32" s="359">
        <f>入力シート!BT34</f>
        <v>0</v>
      </c>
      <c r="BU32" s="720"/>
      <c r="BV32" s="659">
        <f>入力シート!BV34</f>
        <v>0</v>
      </c>
      <c r="BW32" s="660"/>
      <c r="BX32" s="721">
        <f>入力シート!BX34</f>
        <v>0</v>
      </c>
      <c r="BY32" s="720"/>
      <c r="BZ32" s="659">
        <f>入力シート!BZ34</f>
        <v>0</v>
      </c>
      <c r="CA32" s="694"/>
      <c r="CB32" s="44"/>
      <c r="CC32" s="44"/>
      <c r="CD32" s="678">
        <v>10</v>
      </c>
      <c r="CE32" s="679"/>
      <c r="CF32" s="680" t="e">
        <f>VLOOKUP(10,WORK1!A4:B53,2,FALSE)</f>
        <v>#N/A</v>
      </c>
      <c r="CG32" s="680"/>
      <c r="CH32" s="680"/>
      <c r="CI32" s="680"/>
      <c r="CJ32" s="680"/>
      <c r="CK32" s="680"/>
      <c r="CL32" s="681"/>
      <c r="CM32" s="678">
        <v>10</v>
      </c>
      <c r="CN32" s="679"/>
      <c r="CO32" s="680" t="e">
        <f>VLOOKUP(10,WORK1!D4:E53,2,FALSE)</f>
        <v>#N/A</v>
      </c>
      <c r="CP32" s="680"/>
      <c r="CQ32" s="680"/>
      <c r="CR32" s="680"/>
      <c r="CS32" s="680"/>
      <c r="CT32" s="680"/>
      <c r="CU32" s="607"/>
      <c r="CV32" s="668">
        <v>4</v>
      </c>
      <c r="CW32" s="114">
        <v>1</v>
      </c>
      <c r="CX32" s="607" t="e">
        <f>VLOOKUP("41",WORK1!I4:J53,2,FALSE)</f>
        <v>#N/A</v>
      </c>
      <c r="CY32" s="608"/>
      <c r="CZ32" s="608"/>
      <c r="DA32" s="608"/>
      <c r="DB32" s="608"/>
      <c r="DC32" s="608"/>
      <c r="DD32" s="609"/>
      <c r="DE32" s="668">
        <v>4</v>
      </c>
      <c r="DF32" s="114">
        <v>1</v>
      </c>
      <c r="DG32" s="607" t="e">
        <f>VLOOKUP("41",WORK1!N4:O53,2,FALSE)</f>
        <v>#N/A</v>
      </c>
      <c r="DH32" s="608"/>
      <c r="DI32" s="608"/>
      <c r="DJ32" s="608"/>
      <c r="DK32" s="608"/>
      <c r="DL32" s="608"/>
      <c r="DM32" s="608"/>
      <c r="DN32" s="669"/>
      <c r="DO32" s="49" t="s">
        <v>12</v>
      </c>
      <c r="DP32" s="601" t="e">
        <f>VLOOKUP("AR2",WORK1!S4:T53,2,FALSE)</f>
        <v>#N/A</v>
      </c>
      <c r="DQ32" s="602"/>
      <c r="DR32" s="602"/>
      <c r="DS32" s="602"/>
      <c r="DT32" s="602"/>
      <c r="DU32" s="602"/>
      <c r="DV32" s="603"/>
      <c r="DW32" s="669"/>
      <c r="DX32" s="49" t="s">
        <v>12</v>
      </c>
      <c r="DY32" s="601" t="e">
        <f>VLOOKUP("AR2",WORK1!X4:Y53,2,FALSE)</f>
        <v>#N/A</v>
      </c>
      <c r="DZ32" s="602"/>
      <c r="EA32" s="602"/>
      <c r="EB32" s="602"/>
      <c r="EC32" s="602"/>
      <c r="ED32" s="602"/>
      <c r="EE32" s="603"/>
      <c r="EF32" s="621"/>
      <c r="EG32" s="64">
        <v>10</v>
      </c>
      <c r="EH32" s="601" t="e">
        <f>VLOOKUP("A10",WORK1!AC4:AD53,2,FALSE)</f>
        <v>#N/A</v>
      </c>
      <c r="EI32" s="602"/>
      <c r="EJ32" s="602"/>
      <c r="EK32" s="602"/>
      <c r="EL32" s="602"/>
      <c r="EM32" s="602"/>
      <c r="EN32" s="602"/>
      <c r="EO32" s="605"/>
      <c r="EP32" s="64">
        <v>10</v>
      </c>
      <c r="EQ32" s="601" t="e">
        <f>VLOOKUP("A10",WORK1!AH4:AI53,2,FALSE)</f>
        <v>#N/A</v>
      </c>
      <c r="ER32" s="602"/>
      <c r="ES32" s="602"/>
      <c r="ET32" s="602"/>
      <c r="EU32" s="602"/>
      <c r="EV32" s="602"/>
      <c r="EW32" s="603"/>
    </row>
    <row r="33" spans="1:153" x14ac:dyDescent="0.2">
      <c r="A33" s="709">
        <v>9</v>
      </c>
      <c r="B33" s="710"/>
      <c r="C33" s="689">
        <f>入力シート!C35</f>
        <v>0</v>
      </c>
      <c r="D33" s="659"/>
      <c r="E33" s="659"/>
      <c r="F33" s="659"/>
      <c r="G33" s="658">
        <f>入力シート!G35</f>
        <v>0</v>
      </c>
      <c r="H33" s="659"/>
      <c r="I33" s="659"/>
      <c r="J33" s="659"/>
      <c r="K33" s="658">
        <f>入力シート!K35</f>
        <v>0</v>
      </c>
      <c r="L33" s="659"/>
      <c r="M33" s="659"/>
      <c r="N33" s="659"/>
      <c r="O33" s="660"/>
      <c r="P33" s="715">
        <f>入力シート!P35</f>
        <v>0</v>
      </c>
      <c r="Q33" s="716"/>
      <c r="R33" s="716"/>
      <c r="S33" s="716"/>
      <c r="T33" s="716"/>
      <c r="U33" s="716"/>
      <c r="V33" s="716"/>
      <c r="W33" s="712">
        <f>入力シート!W35</f>
        <v>0</v>
      </c>
      <c r="X33" s="713"/>
      <c r="Y33" s="713"/>
      <c r="Z33" s="713"/>
      <c r="AA33" s="713"/>
      <c r="AB33" s="713"/>
      <c r="AC33" s="713"/>
      <c r="AD33" s="713"/>
      <c r="AE33" s="714"/>
      <c r="AF33" s="715">
        <f>入力シート!AF35</f>
        <v>0</v>
      </c>
      <c r="AG33" s="716"/>
      <c r="AH33" s="716"/>
      <c r="AI33" s="716"/>
      <c r="AJ33" s="716"/>
      <c r="AK33" s="716"/>
      <c r="AL33" s="716"/>
      <c r="AM33" s="716"/>
      <c r="AN33" s="717"/>
      <c r="AO33" s="729">
        <f>入力シート!AO35</f>
        <v>0</v>
      </c>
      <c r="AP33" s="660"/>
      <c r="AQ33" s="689">
        <f>入力シート!AQ35</f>
        <v>0</v>
      </c>
      <c r="AR33" s="659"/>
      <c r="AS33" s="659"/>
      <c r="AT33" s="658">
        <f>入力シート!AT35</f>
        <v>0</v>
      </c>
      <c r="AU33" s="659"/>
      <c r="AV33" s="658">
        <f>入力シート!AV35</f>
        <v>0</v>
      </c>
      <c r="AW33" s="660"/>
      <c r="AX33" s="535">
        <f>入力シート!AX35</f>
        <v>0</v>
      </c>
      <c r="AY33" s="537"/>
      <c r="AZ33" s="692">
        <f>入力シート!AZ35</f>
        <v>0</v>
      </c>
      <c r="BA33" s="693"/>
      <c r="BB33" s="692">
        <f>入力シート!BB35</f>
        <v>0</v>
      </c>
      <c r="BC33" s="693"/>
      <c r="BD33" s="705">
        <f>入力シート!BD35</f>
        <v>0</v>
      </c>
      <c r="BE33" s="659"/>
      <c r="BF33" s="659">
        <f>入力シート!BF35</f>
        <v>0</v>
      </c>
      <c r="BG33" s="660"/>
      <c r="BH33" s="730">
        <f>入力シート!BH35</f>
        <v>0</v>
      </c>
      <c r="BI33" s="659"/>
      <c r="BJ33" s="659">
        <f>入力シート!BJ35</f>
        <v>0</v>
      </c>
      <c r="BK33" s="735"/>
      <c r="BL33" s="705">
        <f>入力シート!BL35</f>
        <v>0</v>
      </c>
      <c r="BM33" s="659"/>
      <c r="BN33" s="659">
        <f>入力シート!BN35</f>
        <v>0</v>
      </c>
      <c r="BO33" s="660"/>
      <c r="BP33" s="705">
        <f>入力シート!BP35</f>
        <v>0</v>
      </c>
      <c r="BQ33" s="659"/>
      <c r="BR33" s="659">
        <f>入力シート!BR35</f>
        <v>0</v>
      </c>
      <c r="BS33" s="660"/>
      <c r="BT33" s="359">
        <f>入力シート!BT35</f>
        <v>0</v>
      </c>
      <c r="BU33" s="720"/>
      <c r="BV33" s="659">
        <f>入力シート!BV35</f>
        <v>0</v>
      </c>
      <c r="BW33" s="660"/>
      <c r="BX33" s="721">
        <f>入力シート!BX35</f>
        <v>0</v>
      </c>
      <c r="BY33" s="720"/>
      <c r="BZ33" s="659">
        <f>入力シート!BZ35</f>
        <v>0</v>
      </c>
      <c r="CA33" s="694"/>
      <c r="CB33" s="44"/>
      <c r="CC33" s="44"/>
      <c r="CD33" s="678">
        <v>11</v>
      </c>
      <c r="CE33" s="679"/>
      <c r="CF33" s="680" t="e">
        <f>VLOOKUP(11,WORK1!A4:B53,2,FALSE)</f>
        <v>#N/A</v>
      </c>
      <c r="CG33" s="680"/>
      <c r="CH33" s="680"/>
      <c r="CI33" s="680"/>
      <c r="CJ33" s="680"/>
      <c r="CK33" s="680"/>
      <c r="CL33" s="681"/>
      <c r="CM33" s="678">
        <v>11</v>
      </c>
      <c r="CN33" s="679"/>
      <c r="CO33" s="680" t="e">
        <f>VLOOKUP(11,WORK1!D4:E53,2,FALSE)</f>
        <v>#N/A</v>
      </c>
      <c r="CP33" s="680"/>
      <c r="CQ33" s="680"/>
      <c r="CR33" s="680"/>
      <c r="CS33" s="680"/>
      <c r="CT33" s="680"/>
      <c r="CU33" s="607"/>
      <c r="CV33" s="617"/>
      <c r="CW33" s="114">
        <v>2</v>
      </c>
      <c r="CX33" s="607" t="e">
        <f>VLOOKUP("42",WORK1!I4:J53,2,FALSE)</f>
        <v>#N/A</v>
      </c>
      <c r="CY33" s="608"/>
      <c r="CZ33" s="608"/>
      <c r="DA33" s="608"/>
      <c r="DB33" s="608"/>
      <c r="DC33" s="608"/>
      <c r="DD33" s="609"/>
      <c r="DE33" s="617"/>
      <c r="DF33" s="114">
        <v>2</v>
      </c>
      <c r="DG33" s="607" t="e">
        <f>VLOOKUP("42",WORK1!N4:O53,2,FALSE)</f>
        <v>#N/A</v>
      </c>
      <c r="DH33" s="608"/>
      <c r="DI33" s="608"/>
      <c r="DJ33" s="608"/>
      <c r="DK33" s="608"/>
      <c r="DL33" s="608"/>
      <c r="DM33" s="608"/>
      <c r="DN33" s="668" t="s">
        <v>169</v>
      </c>
      <c r="DO33" s="114">
        <v>1</v>
      </c>
      <c r="DP33" s="601" t="e">
        <f>VLOOKUP("B1",WORK1!S4:T53,2,FALSE)</f>
        <v>#N/A</v>
      </c>
      <c r="DQ33" s="602"/>
      <c r="DR33" s="602"/>
      <c r="DS33" s="602"/>
      <c r="DT33" s="602"/>
      <c r="DU33" s="602"/>
      <c r="DV33" s="603"/>
      <c r="DW33" s="668" t="s">
        <v>151</v>
      </c>
      <c r="DX33" s="144">
        <v>1</v>
      </c>
      <c r="DY33" s="601" t="e">
        <f>VLOOKUP("B1",WORK1!X4:Y53,2,FALSE)</f>
        <v>#N/A</v>
      </c>
      <c r="DZ33" s="602"/>
      <c r="EA33" s="602"/>
      <c r="EB33" s="602"/>
      <c r="EC33" s="602"/>
      <c r="ED33" s="602"/>
      <c r="EE33" s="603"/>
      <c r="EF33" s="621"/>
      <c r="EG33" s="65" t="s">
        <v>11</v>
      </c>
      <c r="EH33" s="601" t="e">
        <f>VLOOKUP("AR1",WORK1!AC4:AD53,2,FALSE)</f>
        <v>#N/A</v>
      </c>
      <c r="EI33" s="602"/>
      <c r="EJ33" s="602"/>
      <c r="EK33" s="602"/>
      <c r="EL33" s="602"/>
      <c r="EM33" s="602"/>
      <c r="EN33" s="602"/>
      <c r="EO33" s="605"/>
      <c r="EP33" s="65" t="s">
        <v>199</v>
      </c>
      <c r="EQ33" s="601" t="e">
        <f>VLOOKUP("AR1",WORK1!AH4:AI53,2,FALSE)</f>
        <v>#N/A</v>
      </c>
      <c r="ER33" s="602"/>
      <c r="ES33" s="602"/>
      <c r="ET33" s="602"/>
      <c r="EU33" s="602"/>
      <c r="EV33" s="602"/>
      <c r="EW33" s="603"/>
    </row>
    <row r="34" spans="1:153" x14ac:dyDescent="0.2">
      <c r="A34" s="709">
        <v>10</v>
      </c>
      <c r="B34" s="710"/>
      <c r="C34" s="689">
        <f>入力シート!C36</f>
        <v>0</v>
      </c>
      <c r="D34" s="659"/>
      <c r="E34" s="659"/>
      <c r="F34" s="659"/>
      <c r="G34" s="658">
        <f>入力シート!G36</f>
        <v>0</v>
      </c>
      <c r="H34" s="659"/>
      <c r="I34" s="659"/>
      <c r="J34" s="659"/>
      <c r="K34" s="658">
        <f>入力シート!K36</f>
        <v>0</v>
      </c>
      <c r="L34" s="659"/>
      <c r="M34" s="659"/>
      <c r="N34" s="659"/>
      <c r="O34" s="660"/>
      <c r="P34" s="715">
        <f>入力シート!P36</f>
        <v>0</v>
      </c>
      <c r="Q34" s="716"/>
      <c r="R34" s="716"/>
      <c r="S34" s="716"/>
      <c r="T34" s="716"/>
      <c r="U34" s="716"/>
      <c r="V34" s="716"/>
      <c r="W34" s="712">
        <f>入力シート!W36</f>
        <v>0</v>
      </c>
      <c r="X34" s="713"/>
      <c r="Y34" s="713"/>
      <c r="Z34" s="713"/>
      <c r="AA34" s="713"/>
      <c r="AB34" s="713"/>
      <c r="AC34" s="713"/>
      <c r="AD34" s="713"/>
      <c r="AE34" s="714"/>
      <c r="AF34" s="715">
        <f>入力シート!AF36</f>
        <v>0</v>
      </c>
      <c r="AG34" s="716"/>
      <c r="AH34" s="716"/>
      <c r="AI34" s="716"/>
      <c r="AJ34" s="716"/>
      <c r="AK34" s="716"/>
      <c r="AL34" s="716"/>
      <c r="AM34" s="716"/>
      <c r="AN34" s="717"/>
      <c r="AO34" s="729">
        <f>入力シート!AO36</f>
        <v>0</v>
      </c>
      <c r="AP34" s="660"/>
      <c r="AQ34" s="689">
        <f>入力シート!AQ36</f>
        <v>0</v>
      </c>
      <c r="AR34" s="659"/>
      <c r="AS34" s="659"/>
      <c r="AT34" s="658">
        <f>入力シート!AT36</f>
        <v>0</v>
      </c>
      <c r="AU34" s="659"/>
      <c r="AV34" s="658">
        <f>入力シート!AV36</f>
        <v>0</v>
      </c>
      <c r="AW34" s="660"/>
      <c r="AX34" s="535">
        <f>入力シート!AX36</f>
        <v>0</v>
      </c>
      <c r="AY34" s="537"/>
      <c r="AZ34" s="692">
        <f>入力シート!AZ36</f>
        <v>0</v>
      </c>
      <c r="BA34" s="693"/>
      <c r="BB34" s="692">
        <f>入力シート!BB36</f>
        <v>0</v>
      </c>
      <c r="BC34" s="693"/>
      <c r="BD34" s="705">
        <f>入力シート!BD36</f>
        <v>0</v>
      </c>
      <c r="BE34" s="659"/>
      <c r="BF34" s="659">
        <f>入力シート!BF36</f>
        <v>0</v>
      </c>
      <c r="BG34" s="660"/>
      <c r="BH34" s="730">
        <f>入力シート!BH36</f>
        <v>0</v>
      </c>
      <c r="BI34" s="659"/>
      <c r="BJ34" s="659">
        <f>入力シート!BJ36</f>
        <v>0</v>
      </c>
      <c r="BK34" s="735"/>
      <c r="BL34" s="705">
        <f>入力シート!BL36</f>
        <v>0</v>
      </c>
      <c r="BM34" s="659"/>
      <c r="BN34" s="659">
        <f>入力シート!BN36</f>
        <v>0</v>
      </c>
      <c r="BO34" s="660"/>
      <c r="BP34" s="705">
        <f>入力シート!BP36</f>
        <v>0</v>
      </c>
      <c r="BQ34" s="659"/>
      <c r="BR34" s="659">
        <f>入力シート!BR36</f>
        <v>0</v>
      </c>
      <c r="BS34" s="660"/>
      <c r="BT34" s="359">
        <f>入力シート!BT36</f>
        <v>0</v>
      </c>
      <c r="BU34" s="720"/>
      <c r="BV34" s="659">
        <f>入力シート!BV36</f>
        <v>0</v>
      </c>
      <c r="BW34" s="660"/>
      <c r="BX34" s="721">
        <f>入力シート!BX36</f>
        <v>0</v>
      </c>
      <c r="BY34" s="720"/>
      <c r="BZ34" s="659">
        <f>入力シート!BZ36</f>
        <v>0</v>
      </c>
      <c r="CA34" s="694"/>
      <c r="CB34" s="44"/>
      <c r="CC34" s="44"/>
      <c r="CD34" s="678">
        <v>12</v>
      </c>
      <c r="CE34" s="679"/>
      <c r="CF34" s="680" t="e">
        <f>VLOOKUP(12,WORK1!A4:B53,2,FALSE)</f>
        <v>#N/A</v>
      </c>
      <c r="CG34" s="680"/>
      <c r="CH34" s="680"/>
      <c r="CI34" s="680"/>
      <c r="CJ34" s="680"/>
      <c r="CK34" s="680"/>
      <c r="CL34" s="681"/>
      <c r="CM34" s="678">
        <v>12</v>
      </c>
      <c r="CN34" s="679"/>
      <c r="CO34" s="680" t="e">
        <f>VLOOKUP(12,WORK1!D4:E53,2,FALSE)</f>
        <v>#N/A</v>
      </c>
      <c r="CP34" s="680"/>
      <c r="CQ34" s="680"/>
      <c r="CR34" s="680"/>
      <c r="CS34" s="680"/>
      <c r="CT34" s="680"/>
      <c r="CU34" s="607"/>
      <c r="CV34" s="669"/>
      <c r="CW34" s="48" t="s">
        <v>171</v>
      </c>
      <c r="CX34" s="607" t="e">
        <f>VLOOKUP("4R",WORK1!I4:J53,2,FALSE)</f>
        <v>#N/A</v>
      </c>
      <c r="CY34" s="608"/>
      <c r="CZ34" s="608"/>
      <c r="DA34" s="608"/>
      <c r="DB34" s="608"/>
      <c r="DC34" s="608"/>
      <c r="DD34" s="609"/>
      <c r="DE34" s="669"/>
      <c r="DF34" s="48" t="s">
        <v>13</v>
      </c>
      <c r="DG34" s="607" t="e">
        <f>VLOOKUP("4R",WORK1!N4:O53,2,FALSE)</f>
        <v>#N/A</v>
      </c>
      <c r="DH34" s="608"/>
      <c r="DI34" s="608"/>
      <c r="DJ34" s="608"/>
      <c r="DK34" s="608"/>
      <c r="DL34" s="608"/>
      <c r="DM34" s="608"/>
      <c r="DN34" s="617"/>
      <c r="DO34" s="114">
        <v>2</v>
      </c>
      <c r="DP34" s="601" t="e">
        <f>VLOOKUP("B2",WORK1!S4:T53,2,FALSE)</f>
        <v>#N/A</v>
      </c>
      <c r="DQ34" s="602"/>
      <c r="DR34" s="602"/>
      <c r="DS34" s="602"/>
      <c r="DT34" s="602"/>
      <c r="DU34" s="602"/>
      <c r="DV34" s="603"/>
      <c r="DW34" s="617"/>
      <c r="DX34" s="144">
        <v>2</v>
      </c>
      <c r="DY34" s="601" t="e">
        <f>VLOOKUP("B2",WORK1!X4:Y53,2,FALSE)</f>
        <v>#N/A</v>
      </c>
      <c r="DZ34" s="602"/>
      <c r="EA34" s="602"/>
      <c r="EB34" s="602"/>
      <c r="EC34" s="602"/>
      <c r="ED34" s="602"/>
      <c r="EE34" s="603"/>
      <c r="EF34" s="622"/>
      <c r="EG34" s="65" t="s">
        <v>12</v>
      </c>
      <c r="EH34" s="601" t="e">
        <f>VLOOKUP("AR2",WORK1!AC4:AD53,2,FALSE)</f>
        <v>#N/A</v>
      </c>
      <c r="EI34" s="602"/>
      <c r="EJ34" s="602"/>
      <c r="EK34" s="602"/>
      <c r="EL34" s="602"/>
      <c r="EM34" s="602"/>
      <c r="EN34" s="602"/>
      <c r="EO34" s="606"/>
      <c r="EP34" s="65" t="s">
        <v>200</v>
      </c>
      <c r="EQ34" s="601" t="e">
        <f>VLOOKUP("AR2",WORK1!AH4:AI53,2,FALSE)</f>
        <v>#N/A</v>
      </c>
      <c r="ER34" s="602"/>
      <c r="ES34" s="602"/>
      <c r="ET34" s="602"/>
      <c r="EU34" s="602"/>
      <c r="EV34" s="602"/>
      <c r="EW34" s="603"/>
    </row>
    <row r="35" spans="1:153" x14ac:dyDescent="0.2">
      <c r="A35" s="709">
        <v>11</v>
      </c>
      <c r="B35" s="710"/>
      <c r="C35" s="689">
        <f>入力シート!C37</f>
        <v>0</v>
      </c>
      <c r="D35" s="659"/>
      <c r="E35" s="659"/>
      <c r="F35" s="659"/>
      <c r="G35" s="658">
        <f>入力シート!G37</f>
        <v>0</v>
      </c>
      <c r="H35" s="659"/>
      <c r="I35" s="659"/>
      <c r="J35" s="659"/>
      <c r="K35" s="658">
        <f>入力シート!K37</f>
        <v>0</v>
      </c>
      <c r="L35" s="659"/>
      <c r="M35" s="659"/>
      <c r="N35" s="659"/>
      <c r="O35" s="660"/>
      <c r="P35" s="715">
        <f>入力シート!P37</f>
        <v>0</v>
      </c>
      <c r="Q35" s="716"/>
      <c r="R35" s="716"/>
      <c r="S35" s="716"/>
      <c r="T35" s="716"/>
      <c r="U35" s="716"/>
      <c r="V35" s="716"/>
      <c r="W35" s="712">
        <f>入力シート!W37</f>
        <v>0</v>
      </c>
      <c r="X35" s="713"/>
      <c r="Y35" s="713"/>
      <c r="Z35" s="713"/>
      <c r="AA35" s="713"/>
      <c r="AB35" s="713"/>
      <c r="AC35" s="713"/>
      <c r="AD35" s="713"/>
      <c r="AE35" s="714"/>
      <c r="AF35" s="715">
        <f>入力シート!AF37</f>
        <v>0</v>
      </c>
      <c r="AG35" s="716"/>
      <c r="AH35" s="716"/>
      <c r="AI35" s="716"/>
      <c r="AJ35" s="716"/>
      <c r="AK35" s="716"/>
      <c r="AL35" s="716"/>
      <c r="AM35" s="716"/>
      <c r="AN35" s="717"/>
      <c r="AO35" s="729">
        <f>入力シート!AO37</f>
        <v>0</v>
      </c>
      <c r="AP35" s="660"/>
      <c r="AQ35" s="689">
        <f>入力シート!AQ37</f>
        <v>0</v>
      </c>
      <c r="AR35" s="659"/>
      <c r="AS35" s="659"/>
      <c r="AT35" s="658">
        <f>入力シート!AT37</f>
        <v>0</v>
      </c>
      <c r="AU35" s="659"/>
      <c r="AV35" s="658">
        <f>入力シート!AV37</f>
        <v>0</v>
      </c>
      <c r="AW35" s="660"/>
      <c r="AX35" s="535">
        <f>入力シート!AX37</f>
        <v>0</v>
      </c>
      <c r="AY35" s="537"/>
      <c r="AZ35" s="692">
        <f>入力シート!AZ37</f>
        <v>0</v>
      </c>
      <c r="BA35" s="693"/>
      <c r="BB35" s="692">
        <f>入力シート!BB37</f>
        <v>0</v>
      </c>
      <c r="BC35" s="693"/>
      <c r="BD35" s="705">
        <f>入力シート!BD37</f>
        <v>0</v>
      </c>
      <c r="BE35" s="659"/>
      <c r="BF35" s="659">
        <f>入力シート!BF37</f>
        <v>0</v>
      </c>
      <c r="BG35" s="660"/>
      <c r="BH35" s="730">
        <f>入力シート!BH37</f>
        <v>0</v>
      </c>
      <c r="BI35" s="659"/>
      <c r="BJ35" s="659">
        <f>入力シート!BJ37</f>
        <v>0</v>
      </c>
      <c r="BK35" s="735"/>
      <c r="BL35" s="705">
        <f>入力シート!BL37</f>
        <v>0</v>
      </c>
      <c r="BM35" s="659"/>
      <c r="BN35" s="659">
        <f>入力シート!BN37</f>
        <v>0</v>
      </c>
      <c r="BO35" s="660"/>
      <c r="BP35" s="705">
        <f>入力シート!BP37</f>
        <v>0</v>
      </c>
      <c r="BQ35" s="659"/>
      <c r="BR35" s="659">
        <f>入力シート!BR37</f>
        <v>0</v>
      </c>
      <c r="BS35" s="660"/>
      <c r="BT35" s="359">
        <f>入力シート!BT37</f>
        <v>0</v>
      </c>
      <c r="BU35" s="720"/>
      <c r="BV35" s="659">
        <f>入力シート!BV37</f>
        <v>0</v>
      </c>
      <c r="BW35" s="660"/>
      <c r="BX35" s="721">
        <f>入力シート!BX37</f>
        <v>0</v>
      </c>
      <c r="BY35" s="720"/>
      <c r="BZ35" s="659">
        <f>入力シート!BZ37</f>
        <v>0</v>
      </c>
      <c r="CA35" s="694"/>
      <c r="CB35" s="44"/>
      <c r="CC35" s="44"/>
      <c r="CD35" s="678">
        <v>13</v>
      </c>
      <c r="CE35" s="679"/>
      <c r="CF35" s="680" t="e">
        <f>VLOOKUP(13,WORK1!A4:B53,2,FALSE)</f>
        <v>#N/A</v>
      </c>
      <c r="CG35" s="680"/>
      <c r="CH35" s="680"/>
      <c r="CI35" s="680"/>
      <c r="CJ35" s="680"/>
      <c r="CK35" s="680"/>
      <c r="CL35" s="681"/>
      <c r="CM35" s="678">
        <v>13</v>
      </c>
      <c r="CN35" s="679"/>
      <c r="CO35" s="680" t="e">
        <f>VLOOKUP(13,WORK1!D4:E53,2,FALSE)</f>
        <v>#N/A</v>
      </c>
      <c r="CP35" s="680"/>
      <c r="CQ35" s="680"/>
      <c r="CR35" s="680"/>
      <c r="CS35" s="680"/>
      <c r="CT35" s="680"/>
      <c r="CU35" s="607"/>
      <c r="CV35" s="668">
        <v>5</v>
      </c>
      <c r="CW35" s="114">
        <v>1</v>
      </c>
      <c r="CX35" s="607" t="e">
        <f>VLOOKUP("51",WORK1!I4:J53,2,FALSE)</f>
        <v>#N/A</v>
      </c>
      <c r="CY35" s="608"/>
      <c r="CZ35" s="608"/>
      <c r="DA35" s="608"/>
      <c r="DB35" s="608"/>
      <c r="DC35" s="608"/>
      <c r="DD35" s="609"/>
      <c r="DE35" s="668">
        <v>5</v>
      </c>
      <c r="DF35" s="114">
        <v>1</v>
      </c>
      <c r="DG35" s="607" t="e">
        <f>VLOOKUP("51",WORK1!N4:O53,2,FALSE)</f>
        <v>#N/A</v>
      </c>
      <c r="DH35" s="608"/>
      <c r="DI35" s="608"/>
      <c r="DJ35" s="608"/>
      <c r="DK35" s="608"/>
      <c r="DL35" s="608"/>
      <c r="DM35" s="608"/>
      <c r="DN35" s="617"/>
      <c r="DO35" s="114">
        <v>3</v>
      </c>
      <c r="DP35" s="601" t="e">
        <f>VLOOKUP("B3",WORK1!S4:T53,2,FALSE)</f>
        <v>#N/A</v>
      </c>
      <c r="DQ35" s="602"/>
      <c r="DR35" s="602"/>
      <c r="DS35" s="602"/>
      <c r="DT35" s="602"/>
      <c r="DU35" s="602"/>
      <c r="DV35" s="603"/>
      <c r="DW35" s="617"/>
      <c r="DX35" s="144">
        <v>3</v>
      </c>
      <c r="DY35" s="601" t="e">
        <f>VLOOKUP("B3",WORK1!X4:Y53,2,FALSE)</f>
        <v>#N/A</v>
      </c>
      <c r="DZ35" s="602"/>
      <c r="EA35" s="602"/>
      <c r="EB35" s="602"/>
      <c r="EC35" s="602"/>
      <c r="ED35" s="602"/>
      <c r="EE35" s="603"/>
      <c r="EF35" s="769" t="s">
        <v>151</v>
      </c>
      <c r="EG35" s="114">
        <v>1</v>
      </c>
      <c r="EH35" s="601" t="e">
        <f>VLOOKUP("B1",WORK1!AC4:AD53,2,FALSE)</f>
        <v>#N/A</v>
      </c>
      <c r="EI35" s="602"/>
      <c r="EJ35" s="602"/>
      <c r="EK35" s="602"/>
      <c r="EL35" s="602"/>
      <c r="EM35" s="602"/>
      <c r="EN35" s="602"/>
      <c r="EO35" s="604" t="s">
        <v>197</v>
      </c>
      <c r="EP35" s="114">
        <v>1</v>
      </c>
      <c r="EQ35" s="601" t="e">
        <f>VLOOKUP("B1",WORK1!AH4:AI53,2,FALSE)</f>
        <v>#N/A</v>
      </c>
      <c r="ER35" s="602"/>
      <c r="ES35" s="602"/>
      <c r="ET35" s="602"/>
      <c r="EU35" s="602"/>
      <c r="EV35" s="602"/>
      <c r="EW35" s="603"/>
    </row>
    <row r="36" spans="1:153" x14ac:dyDescent="0.2">
      <c r="A36" s="709">
        <v>12</v>
      </c>
      <c r="B36" s="710"/>
      <c r="C36" s="689">
        <f>入力シート!C38</f>
        <v>0</v>
      </c>
      <c r="D36" s="659"/>
      <c r="E36" s="659"/>
      <c r="F36" s="659"/>
      <c r="G36" s="658">
        <f>入力シート!G38</f>
        <v>0</v>
      </c>
      <c r="H36" s="659"/>
      <c r="I36" s="659"/>
      <c r="J36" s="659"/>
      <c r="K36" s="658">
        <f>入力シート!K38</f>
        <v>0</v>
      </c>
      <c r="L36" s="659"/>
      <c r="M36" s="659"/>
      <c r="N36" s="659"/>
      <c r="O36" s="660"/>
      <c r="P36" s="715">
        <f>入力シート!P38</f>
        <v>0</v>
      </c>
      <c r="Q36" s="716"/>
      <c r="R36" s="716"/>
      <c r="S36" s="716"/>
      <c r="T36" s="716"/>
      <c r="U36" s="716"/>
      <c r="V36" s="716"/>
      <c r="W36" s="712">
        <f>入力シート!W38</f>
        <v>0</v>
      </c>
      <c r="X36" s="713"/>
      <c r="Y36" s="713"/>
      <c r="Z36" s="713"/>
      <c r="AA36" s="713"/>
      <c r="AB36" s="713"/>
      <c r="AC36" s="713"/>
      <c r="AD36" s="713"/>
      <c r="AE36" s="714"/>
      <c r="AF36" s="715">
        <f>入力シート!AF38</f>
        <v>0</v>
      </c>
      <c r="AG36" s="716"/>
      <c r="AH36" s="716"/>
      <c r="AI36" s="716"/>
      <c r="AJ36" s="716"/>
      <c r="AK36" s="716"/>
      <c r="AL36" s="716"/>
      <c r="AM36" s="716"/>
      <c r="AN36" s="717"/>
      <c r="AO36" s="729">
        <f>入力シート!AO38</f>
        <v>0</v>
      </c>
      <c r="AP36" s="660"/>
      <c r="AQ36" s="689">
        <f>入力シート!AQ38</f>
        <v>0</v>
      </c>
      <c r="AR36" s="659"/>
      <c r="AS36" s="659"/>
      <c r="AT36" s="658">
        <f>入力シート!AT38</f>
        <v>0</v>
      </c>
      <c r="AU36" s="659"/>
      <c r="AV36" s="658">
        <f>入力シート!AV38</f>
        <v>0</v>
      </c>
      <c r="AW36" s="660"/>
      <c r="AX36" s="535">
        <f>入力シート!AX38</f>
        <v>0</v>
      </c>
      <c r="AY36" s="537"/>
      <c r="AZ36" s="692">
        <f>入力シート!AZ38</f>
        <v>0</v>
      </c>
      <c r="BA36" s="693"/>
      <c r="BB36" s="692">
        <f>入力シート!BB38</f>
        <v>0</v>
      </c>
      <c r="BC36" s="693"/>
      <c r="BD36" s="705">
        <f>入力シート!BD38</f>
        <v>0</v>
      </c>
      <c r="BE36" s="659"/>
      <c r="BF36" s="659">
        <f>入力シート!BF38</f>
        <v>0</v>
      </c>
      <c r="BG36" s="660"/>
      <c r="BH36" s="730">
        <f>入力シート!BH38</f>
        <v>0</v>
      </c>
      <c r="BI36" s="659"/>
      <c r="BJ36" s="659">
        <f>入力シート!BJ38</f>
        <v>0</v>
      </c>
      <c r="BK36" s="735"/>
      <c r="BL36" s="705">
        <f>入力シート!BL38</f>
        <v>0</v>
      </c>
      <c r="BM36" s="659"/>
      <c r="BN36" s="659">
        <f>入力シート!BN38</f>
        <v>0</v>
      </c>
      <c r="BO36" s="660"/>
      <c r="BP36" s="705">
        <f>入力シート!BP38</f>
        <v>0</v>
      </c>
      <c r="BQ36" s="659"/>
      <c r="BR36" s="659">
        <f>入力シート!BR38</f>
        <v>0</v>
      </c>
      <c r="BS36" s="660"/>
      <c r="BT36" s="359">
        <f>入力シート!BT38</f>
        <v>0</v>
      </c>
      <c r="BU36" s="720"/>
      <c r="BV36" s="659">
        <f>入力シート!BV38</f>
        <v>0</v>
      </c>
      <c r="BW36" s="660"/>
      <c r="BX36" s="721">
        <f>入力シート!BX38</f>
        <v>0</v>
      </c>
      <c r="BY36" s="720"/>
      <c r="BZ36" s="659">
        <f>入力シート!BZ38</f>
        <v>0</v>
      </c>
      <c r="CA36" s="694"/>
      <c r="CB36" s="44"/>
      <c r="CC36" s="44"/>
      <c r="CD36" s="678">
        <v>14</v>
      </c>
      <c r="CE36" s="679"/>
      <c r="CF36" s="680" t="e">
        <f>VLOOKUP(14,WORK1!A4:B53,2,FALSE)</f>
        <v>#N/A</v>
      </c>
      <c r="CG36" s="680"/>
      <c r="CH36" s="680"/>
      <c r="CI36" s="680"/>
      <c r="CJ36" s="680"/>
      <c r="CK36" s="680"/>
      <c r="CL36" s="681"/>
      <c r="CM36" s="678">
        <v>14</v>
      </c>
      <c r="CN36" s="679"/>
      <c r="CO36" s="680" t="e">
        <f>VLOOKUP(14,WORK1!D4:E53,2,FALSE)</f>
        <v>#N/A</v>
      </c>
      <c r="CP36" s="680"/>
      <c r="CQ36" s="680"/>
      <c r="CR36" s="680"/>
      <c r="CS36" s="680"/>
      <c r="CT36" s="680"/>
      <c r="CU36" s="607"/>
      <c r="CV36" s="617"/>
      <c r="CW36" s="114">
        <v>2</v>
      </c>
      <c r="CX36" s="607" t="e">
        <f>VLOOKUP("52",WORK1!I4:J53,2,FALSE)</f>
        <v>#N/A</v>
      </c>
      <c r="CY36" s="608"/>
      <c r="CZ36" s="608"/>
      <c r="DA36" s="608"/>
      <c r="DB36" s="608"/>
      <c r="DC36" s="608"/>
      <c r="DD36" s="609"/>
      <c r="DE36" s="617"/>
      <c r="DF36" s="114">
        <v>2</v>
      </c>
      <c r="DG36" s="607" t="e">
        <f>VLOOKUP("52",WORK1!N4:O53,2,FALSE)</f>
        <v>#N/A</v>
      </c>
      <c r="DH36" s="608"/>
      <c r="DI36" s="608"/>
      <c r="DJ36" s="608"/>
      <c r="DK36" s="608"/>
      <c r="DL36" s="608"/>
      <c r="DM36" s="608"/>
      <c r="DN36" s="617"/>
      <c r="DO36" s="114">
        <v>4</v>
      </c>
      <c r="DP36" s="601" t="e">
        <f>VLOOKUP("B4",WORK1!S4:T53,2,FALSE)</f>
        <v>#N/A</v>
      </c>
      <c r="DQ36" s="602"/>
      <c r="DR36" s="602"/>
      <c r="DS36" s="602"/>
      <c r="DT36" s="602"/>
      <c r="DU36" s="602"/>
      <c r="DV36" s="603"/>
      <c r="DW36" s="617"/>
      <c r="DX36" s="144">
        <v>4</v>
      </c>
      <c r="DY36" s="601" t="e">
        <f>VLOOKUP("B4",WORK1!X4:Y53,2,FALSE)</f>
        <v>#N/A</v>
      </c>
      <c r="DZ36" s="602"/>
      <c r="EA36" s="602"/>
      <c r="EB36" s="602"/>
      <c r="EC36" s="602"/>
      <c r="ED36" s="602"/>
      <c r="EE36" s="603"/>
      <c r="EF36" s="621"/>
      <c r="EG36" s="114">
        <v>2</v>
      </c>
      <c r="EH36" s="601" t="e">
        <f>VLOOKUP("B2",WORK1!AC4:AD53,2,FALSE)</f>
        <v>#N/A</v>
      </c>
      <c r="EI36" s="602"/>
      <c r="EJ36" s="602"/>
      <c r="EK36" s="602"/>
      <c r="EL36" s="602"/>
      <c r="EM36" s="602"/>
      <c r="EN36" s="602"/>
      <c r="EO36" s="605"/>
      <c r="EP36" s="114">
        <v>2</v>
      </c>
      <c r="EQ36" s="601" t="e">
        <f>VLOOKUP("B2",WORK1!AH4:AI53,2,FALSE)</f>
        <v>#N/A</v>
      </c>
      <c r="ER36" s="602"/>
      <c r="ES36" s="602"/>
      <c r="ET36" s="602"/>
      <c r="EU36" s="602"/>
      <c r="EV36" s="602"/>
      <c r="EW36" s="603"/>
    </row>
    <row r="37" spans="1:153" x14ac:dyDescent="0.2">
      <c r="A37" s="709">
        <v>13</v>
      </c>
      <c r="B37" s="710"/>
      <c r="C37" s="689">
        <f>入力シート!C39</f>
        <v>0</v>
      </c>
      <c r="D37" s="659"/>
      <c r="E37" s="659"/>
      <c r="F37" s="659"/>
      <c r="G37" s="658">
        <f>入力シート!G39</f>
        <v>0</v>
      </c>
      <c r="H37" s="659"/>
      <c r="I37" s="659"/>
      <c r="J37" s="659"/>
      <c r="K37" s="658">
        <f>入力シート!K39</f>
        <v>0</v>
      </c>
      <c r="L37" s="659"/>
      <c r="M37" s="659"/>
      <c r="N37" s="659"/>
      <c r="O37" s="660"/>
      <c r="P37" s="715">
        <f>入力シート!P39</f>
        <v>0</v>
      </c>
      <c r="Q37" s="716"/>
      <c r="R37" s="716"/>
      <c r="S37" s="716"/>
      <c r="T37" s="716"/>
      <c r="U37" s="716"/>
      <c r="V37" s="716"/>
      <c r="W37" s="712">
        <f>入力シート!W39</f>
        <v>0</v>
      </c>
      <c r="X37" s="713"/>
      <c r="Y37" s="713"/>
      <c r="Z37" s="713"/>
      <c r="AA37" s="713"/>
      <c r="AB37" s="713"/>
      <c r="AC37" s="713"/>
      <c r="AD37" s="713"/>
      <c r="AE37" s="714"/>
      <c r="AF37" s="715">
        <f>入力シート!AF39</f>
        <v>0</v>
      </c>
      <c r="AG37" s="716"/>
      <c r="AH37" s="716"/>
      <c r="AI37" s="716"/>
      <c r="AJ37" s="716"/>
      <c r="AK37" s="716"/>
      <c r="AL37" s="716"/>
      <c r="AM37" s="716"/>
      <c r="AN37" s="717"/>
      <c r="AO37" s="729">
        <f>入力シート!AO39</f>
        <v>0</v>
      </c>
      <c r="AP37" s="660"/>
      <c r="AQ37" s="689">
        <f>入力シート!AQ39</f>
        <v>0</v>
      </c>
      <c r="AR37" s="659"/>
      <c r="AS37" s="659"/>
      <c r="AT37" s="658">
        <f>入力シート!AT39</f>
        <v>0</v>
      </c>
      <c r="AU37" s="659"/>
      <c r="AV37" s="658">
        <f>入力シート!AV39</f>
        <v>0</v>
      </c>
      <c r="AW37" s="660"/>
      <c r="AX37" s="535">
        <f>入力シート!AX39</f>
        <v>0</v>
      </c>
      <c r="AY37" s="537"/>
      <c r="AZ37" s="692">
        <f>入力シート!AZ39</f>
        <v>0</v>
      </c>
      <c r="BA37" s="693"/>
      <c r="BB37" s="692">
        <f>入力シート!BB39</f>
        <v>0</v>
      </c>
      <c r="BC37" s="693"/>
      <c r="BD37" s="705">
        <f>入力シート!BD39</f>
        <v>0</v>
      </c>
      <c r="BE37" s="659"/>
      <c r="BF37" s="659">
        <f>入力シート!BF39</f>
        <v>0</v>
      </c>
      <c r="BG37" s="660"/>
      <c r="BH37" s="730">
        <f>入力シート!BH39</f>
        <v>0</v>
      </c>
      <c r="BI37" s="659"/>
      <c r="BJ37" s="659">
        <f>入力シート!BJ39</f>
        <v>0</v>
      </c>
      <c r="BK37" s="735"/>
      <c r="BL37" s="705">
        <f>入力シート!BL39</f>
        <v>0</v>
      </c>
      <c r="BM37" s="659"/>
      <c r="BN37" s="659">
        <f>入力シート!BN39</f>
        <v>0</v>
      </c>
      <c r="BO37" s="660"/>
      <c r="BP37" s="705">
        <f>入力シート!BP39</f>
        <v>0</v>
      </c>
      <c r="BQ37" s="659"/>
      <c r="BR37" s="659">
        <f>入力シート!BR39</f>
        <v>0</v>
      </c>
      <c r="BS37" s="660"/>
      <c r="BT37" s="718">
        <f>入力シート!BT39</f>
        <v>0</v>
      </c>
      <c r="BU37" s="719"/>
      <c r="BV37" s="659">
        <f>入力シート!BV39</f>
        <v>0</v>
      </c>
      <c r="BW37" s="660"/>
      <c r="BX37" s="720">
        <f>入力シート!BX39</f>
        <v>0</v>
      </c>
      <c r="BY37" s="719"/>
      <c r="BZ37" s="659">
        <f>入力シート!BZ39</f>
        <v>0</v>
      </c>
      <c r="CA37" s="694"/>
      <c r="CB37" s="44"/>
      <c r="CC37" s="44"/>
      <c r="CD37" s="678">
        <v>15</v>
      </c>
      <c r="CE37" s="679"/>
      <c r="CF37" s="680" t="e">
        <f>VLOOKUP(15,WORK1!A4:B53,2,FALSE)</f>
        <v>#N/A</v>
      </c>
      <c r="CG37" s="680"/>
      <c r="CH37" s="680"/>
      <c r="CI37" s="680"/>
      <c r="CJ37" s="680"/>
      <c r="CK37" s="680"/>
      <c r="CL37" s="681"/>
      <c r="CM37" s="678">
        <v>15</v>
      </c>
      <c r="CN37" s="679"/>
      <c r="CO37" s="680" t="e">
        <f>VLOOKUP(15,WORK1!D4:E53,2,FALSE)</f>
        <v>#N/A</v>
      </c>
      <c r="CP37" s="680"/>
      <c r="CQ37" s="680"/>
      <c r="CR37" s="680"/>
      <c r="CS37" s="680"/>
      <c r="CT37" s="680"/>
      <c r="CU37" s="607"/>
      <c r="CV37" s="669"/>
      <c r="CW37" s="48" t="s">
        <v>175</v>
      </c>
      <c r="CX37" s="607" t="e">
        <f>VLOOKUP("5R",WORK1!I4:J53,2,FALSE)</f>
        <v>#N/A</v>
      </c>
      <c r="CY37" s="608"/>
      <c r="CZ37" s="608"/>
      <c r="DA37" s="608"/>
      <c r="DB37" s="608"/>
      <c r="DC37" s="608"/>
      <c r="DD37" s="609"/>
      <c r="DE37" s="669"/>
      <c r="DF37" s="48" t="s">
        <v>13</v>
      </c>
      <c r="DG37" s="607" t="e">
        <f>VLOOKUP("5R",WORK1!N4:O53,2,FALSE)</f>
        <v>#N/A</v>
      </c>
      <c r="DH37" s="608"/>
      <c r="DI37" s="608"/>
      <c r="DJ37" s="608"/>
      <c r="DK37" s="608"/>
      <c r="DL37" s="608"/>
      <c r="DM37" s="608"/>
      <c r="DN37" s="617"/>
      <c r="DO37" s="114">
        <v>5</v>
      </c>
      <c r="DP37" s="601" t="e">
        <f>VLOOKUP("B5",WORK1!S4:T53,2,FALSE)</f>
        <v>#N/A</v>
      </c>
      <c r="DQ37" s="602"/>
      <c r="DR37" s="602"/>
      <c r="DS37" s="602"/>
      <c r="DT37" s="602"/>
      <c r="DU37" s="602"/>
      <c r="DV37" s="603"/>
      <c r="DW37" s="617"/>
      <c r="DX37" s="144">
        <v>5</v>
      </c>
      <c r="DY37" s="601" t="e">
        <f>VLOOKUP("B5",WORK1!X4:Y53,2,FALSE)</f>
        <v>#N/A</v>
      </c>
      <c r="DZ37" s="602"/>
      <c r="EA37" s="602"/>
      <c r="EB37" s="602"/>
      <c r="EC37" s="602"/>
      <c r="ED37" s="602"/>
      <c r="EE37" s="603"/>
      <c r="EF37" s="621"/>
      <c r="EG37" s="114">
        <v>3</v>
      </c>
      <c r="EH37" s="601" t="e">
        <f>VLOOKUP("B3",WORK1!AC4:AD53,2,FALSE)</f>
        <v>#N/A</v>
      </c>
      <c r="EI37" s="602"/>
      <c r="EJ37" s="602"/>
      <c r="EK37" s="602"/>
      <c r="EL37" s="602"/>
      <c r="EM37" s="602"/>
      <c r="EN37" s="602"/>
      <c r="EO37" s="605"/>
      <c r="EP37" s="114">
        <v>3</v>
      </c>
      <c r="EQ37" s="601" t="e">
        <f>VLOOKUP("B3",WORK1!AH4:AI53,2,FALSE)</f>
        <v>#N/A</v>
      </c>
      <c r="ER37" s="602"/>
      <c r="ES37" s="602"/>
      <c r="ET37" s="602"/>
      <c r="EU37" s="602"/>
      <c r="EV37" s="602"/>
      <c r="EW37" s="603"/>
    </row>
    <row r="38" spans="1:153" x14ac:dyDescent="0.2">
      <c r="A38" s="709">
        <v>14</v>
      </c>
      <c r="B38" s="710"/>
      <c r="C38" s="689">
        <f>入力シート!C40</f>
        <v>0</v>
      </c>
      <c r="D38" s="659"/>
      <c r="E38" s="659"/>
      <c r="F38" s="659"/>
      <c r="G38" s="658">
        <f>入力シート!G40</f>
        <v>0</v>
      </c>
      <c r="H38" s="659"/>
      <c r="I38" s="659"/>
      <c r="J38" s="659"/>
      <c r="K38" s="658">
        <f>入力シート!K40</f>
        <v>0</v>
      </c>
      <c r="L38" s="659"/>
      <c r="M38" s="659"/>
      <c r="N38" s="659"/>
      <c r="O38" s="660"/>
      <c r="P38" s="715">
        <f>入力シート!P40</f>
        <v>0</v>
      </c>
      <c r="Q38" s="716"/>
      <c r="R38" s="716"/>
      <c r="S38" s="716"/>
      <c r="T38" s="716"/>
      <c r="U38" s="716"/>
      <c r="V38" s="716"/>
      <c r="W38" s="712">
        <f>入力シート!W40</f>
        <v>0</v>
      </c>
      <c r="X38" s="713"/>
      <c r="Y38" s="713"/>
      <c r="Z38" s="713"/>
      <c r="AA38" s="713"/>
      <c r="AB38" s="713"/>
      <c r="AC38" s="713"/>
      <c r="AD38" s="713"/>
      <c r="AE38" s="714"/>
      <c r="AF38" s="715">
        <f>入力シート!AF40</f>
        <v>0</v>
      </c>
      <c r="AG38" s="716"/>
      <c r="AH38" s="716"/>
      <c r="AI38" s="716"/>
      <c r="AJ38" s="716"/>
      <c r="AK38" s="716"/>
      <c r="AL38" s="716"/>
      <c r="AM38" s="716"/>
      <c r="AN38" s="717"/>
      <c r="AO38" s="729">
        <f>入力シート!AO40</f>
        <v>0</v>
      </c>
      <c r="AP38" s="660"/>
      <c r="AQ38" s="689">
        <f>入力シート!AQ40</f>
        <v>0</v>
      </c>
      <c r="AR38" s="659"/>
      <c r="AS38" s="659"/>
      <c r="AT38" s="658">
        <f>入力シート!AT40</f>
        <v>0</v>
      </c>
      <c r="AU38" s="659"/>
      <c r="AV38" s="658">
        <f>入力シート!AV40</f>
        <v>0</v>
      </c>
      <c r="AW38" s="660"/>
      <c r="AX38" s="535">
        <f>入力シート!AX40</f>
        <v>0</v>
      </c>
      <c r="AY38" s="537"/>
      <c r="AZ38" s="692">
        <f>入力シート!AZ40</f>
        <v>0</v>
      </c>
      <c r="BA38" s="693"/>
      <c r="BB38" s="692">
        <f>入力シート!BB40</f>
        <v>0</v>
      </c>
      <c r="BC38" s="693"/>
      <c r="BD38" s="705">
        <f>入力シート!BD40</f>
        <v>0</v>
      </c>
      <c r="BE38" s="659"/>
      <c r="BF38" s="659">
        <f>入力シート!BF40</f>
        <v>0</v>
      </c>
      <c r="BG38" s="660"/>
      <c r="BH38" s="730">
        <f>入力シート!BH40</f>
        <v>0</v>
      </c>
      <c r="BI38" s="659"/>
      <c r="BJ38" s="659">
        <f>入力シート!BJ40</f>
        <v>0</v>
      </c>
      <c r="BK38" s="735"/>
      <c r="BL38" s="705">
        <f>入力シート!BL40</f>
        <v>0</v>
      </c>
      <c r="BM38" s="659"/>
      <c r="BN38" s="659">
        <f>入力シート!BN40</f>
        <v>0</v>
      </c>
      <c r="BO38" s="660"/>
      <c r="BP38" s="705">
        <f>入力シート!BP40</f>
        <v>0</v>
      </c>
      <c r="BQ38" s="659"/>
      <c r="BR38" s="659">
        <f>入力シート!BR40</f>
        <v>0</v>
      </c>
      <c r="BS38" s="660"/>
      <c r="BT38" s="718">
        <f>入力シート!BT40</f>
        <v>0</v>
      </c>
      <c r="BU38" s="719"/>
      <c r="BV38" s="659">
        <f>入力シート!BV40</f>
        <v>0</v>
      </c>
      <c r="BW38" s="660"/>
      <c r="BX38" s="720">
        <f>入力シート!BX40</f>
        <v>0</v>
      </c>
      <c r="BY38" s="719"/>
      <c r="BZ38" s="659">
        <f>入力シート!BZ40</f>
        <v>0</v>
      </c>
      <c r="CA38" s="694"/>
      <c r="CB38" s="44"/>
      <c r="CC38" s="44"/>
      <c r="CD38" s="678">
        <v>16</v>
      </c>
      <c r="CE38" s="679"/>
      <c r="CF38" s="680" t="e">
        <f>VLOOKUP(16,WORK1!A4:B53,2,FALSE)</f>
        <v>#N/A</v>
      </c>
      <c r="CG38" s="680"/>
      <c r="CH38" s="680"/>
      <c r="CI38" s="680"/>
      <c r="CJ38" s="680"/>
      <c r="CK38" s="680"/>
      <c r="CL38" s="681"/>
      <c r="CM38" s="678">
        <v>16</v>
      </c>
      <c r="CN38" s="679"/>
      <c r="CO38" s="680" t="e">
        <f>VLOOKUP(16,WORK1!D4:E53,2,FALSE)</f>
        <v>#N/A</v>
      </c>
      <c r="CP38" s="680"/>
      <c r="CQ38" s="680"/>
      <c r="CR38" s="680"/>
      <c r="CS38" s="680"/>
      <c r="CT38" s="680"/>
      <c r="CU38" s="607"/>
      <c r="CV38" s="617">
        <v>6</v>
      </c>
      <c r="CW38" s="50">
        <v>1</v>
      </c>
      <c r="CX38" s="732" t="e">
        <f>VLOOKUP("61",WORK1!I4:J53,2,FALSE)</f>
        <v>#N/A</v>
      </c>
      <c r="CY38" s="733"/>
      <c r="CZ38" s="733"/>
      <c r="DA38" s="733"/>
      <c r="DB38" s="733"/>
      <c r="DC38" s="733"/>
      <c r="DD38" s="734"/>
      <c r="DE38" s="617">
        <v>6</v>
      </c>
      <c r="DF38" s="50">
        <v>1</v>
      </c>
      <c r="DG38" s="732" t="e">
        <f>VLOOKUP("61",WORK1!N4:O53,2,FALSE)</f>
        <v>#N/A</v>
      </c>
      <c r="DH38" s="733"/>
      <c r="DI38" s="733"/>
      <c r="DJ38" s="733"/>
      <c r="DK38" s="733"/>
      <c r="DL38" s="733"/>
      <c r="DM38" s="733"/>
      <c r="DN38" s="617"/>
      <c r="DO38" s="114">
        <v>6</v>
      </c>
      <c r="DP38" s="601" t="e">
        <f>VLOOKUP("B6",WORK1!S4:T53,2,FALSE)</f>
        <v>#N/A</v>
      </c>
      <c r="DQ38" s="602"/>
      <c r="DR38" s="602"/>
      <c r="DS38" s="602"/>
      <c r="DT38" s="602"/>
      <c r="DU38" s="602"/>
      <c r="DV38" s="603"/>
      <c r="DW38" s="617"/>
      <c r="DX38" s="144">
        <v>6</v>
      </c>
      <c r="DY38" s="601" t="e">
        <f>VLOOKUP("B6",WORK1!X4:Y53,2,FALSE)</f>
        <v>#N/A</v>
      </c>
      <c r="DZ38" s="602"/>
      <c r="EA38" s="602"/>
      <c r="EB38" s="602"/>
      <c r="EC38" s="602"/>
      <c r="ED38" s="602"/>
      <c r="EE38" s="603"/>
      <c r="EF38" s="621"/>
      <c r="EG38" s="114">
        <v>4</v>
      </c>
      <c r="EH38" s="601" t="e">
        <f>VLOOKUP("B4",WORK1!AC4:AD53,2,FALSE)</f>
        <v>#N/A</v>
      </c>
      <c r="EI38" s="602"/>
      <c r="EJ38" s="602"/>
      <c r="EK38" s="602"/>
      <c r="EL38" s="602"/>
      <c r="EM38" s="602"/>
      <c r="EN38" s="602"/>
      <c r="EO38" s="605"/>
      <c r="EP38" s="114">
        <v>4</v>
      </c>
      <c r="EQ38" s="601" t="e">
        <f>VLOOKUP("B4",WORK1!AH4:AI53,2,FALSE)</f>
        <v>#N/A</v>
      </c>
      <c r="ER38" s="602"/>
      <c r="ES38" s="602"/>
      <c r="ET38" s="602"/>
      <c r="EU38" s="602"/>
      <c r="EV38" s="602"/>
      <c r="EW38" s="603"/>
    </row>
    <row r="39" spans="1:153" x14ac:dyDescent="0.2">
      <c r="A39" s="709">
        <v>15</v>
      </c>
      <c r="B39" s="710"/>
      <c r="C39" s="689">
        <f>入力シート!C41</f>
        <v>0</v>
      </c>
      <c r="D39" s="659"/>
      <c r="E39" s="659"/>
      <c r="F39" s="659"/>
      <c r="G39" s="658">
        <f>入力シート!G41</f>
        <v>0</v>
      </c>
      <c r="H39" s="659"/>
      <c r="I39" s="659"/>
      <c r="J39" s="659"/>
      <c r="K39" s="658">
        <f>入力シート!K41</f>
        <v>0</v>
      </c>
      <c r="L39" s="659"/>
      <c r="M39" s="659"/>
      <c r="N39" s="659"/>
      <c r="O39" s="660"/>
      <c r="P39" s="715">
        <f>入力シート!P41</f>
        <v>0</v>
      </c>
      <c r="Q39" s="716"/>
      <c r="R39" s="716"/>
      <c r="S39" s="716"/>
      <c r="T39" s="716"/>
      <c r="U39" s="716"/>
      <c r="V39" s="716"/>
      <c r="W39" s="712">
        <f>入力シート!W41</f>
        <v>0</v>
      </c>
      <c r="X39" s="713"/>
      <c r="Y39" s="713"/>
      <c r="Z39" s="713"/>
      <c r="AA39" s="713"/>
      <c r="AB39" s="713"/>
      <c r="AC39" s="713"/>
      <c r="AD39" s="713"/>
      <c r="AE39" s="714"/>
      <c r="AF39" s="715">
        <f>入力シート!AF41</f>
        <v>0</v>
      </c>
      <c r="AG39" s="716"/>
      <c r="AH39" s="716"/>
      <c r="AI39" s="716"/>
      <c r="AJ39" s="716"/>
      <c r="AK39" s="716"/>
      <c r="AL39" s="716"/>
      <c r="AM39" s="716"/>
      <c r="AN39" s="717"/>
      <c r="AO39" s="729">
        <f>入力シート!AO41</f>
        <v>0</v>
      </c>
      <c r="AP39" s="660"/>
      <c r="AQ39" s="689">
        <f>入力シート!AQ41</f>
        <v>0</v>
      </c>
      <c r="AR39" s="659"/>
      <c r="AS39" s="659"/>
      <c r="AT39" s="658">
        <f>入力シート!AT41</f>
        <v>0</v>
      </c>
      <c r="AU39" s="659"/>
      <c r="AV39" s="658">
        <f>入力シート!AV41</f>
        <v>0</v>
      </c>
      <c r="AW39" s="660"/>
      <c r="AX39" s="535">
        <f>入力シート!AX41</f>
        <v>0</v>
      </c>
      <c r="AY39" s="537"/>
      <c r="AZ39" s="692">
        <f>入力シート!AZ41</f>
        <v>0</v>
      </c>
      <c r="BA39" s="693"/>
      <c r="BB39" s="692">
        <f>入力シート!BB41</f>
        <v>0</v>
      </c>
      <c r="BC39" s="693"/>
      <c r="BD39" s="705">
        <f>入力シート!BD41</f>
        <v>0</v>
      </c>
      <c r="BE39" s="659"/>
      <c r="BF39" s="659">
        <f>入力シート!BF41</f>
        <v>0</v>
      </c>
      <c r="BG39" s="660"/>
      <c r="BH39" s="730">
        <f>入力シート!BH41</f>
        <v>0</v>
      </c>
      <c r="BI39" s="659"/>
      <c r="BJ39" s="659">
        <f>入力シート!BJ41</f>
        <v>0</v>
      </c>
      <c r="BK39" s="735"/>
      <c r="BL39" s="705">
        <f>入力シート!BL41</f>
        <v>0</v>
      </c>
      <c r="BM39" s="659"/>
      <c r="BN39" s="659">
        <f>入力シート!BN41</f>
        <v>0</v>
      </c>
      <c r="BO39" s="660"/>
      <c r="BP39" s="705">
        <f>入力シート!BP41</f>
        <v>0</v>
      </c>
      <c r="BQ39" s="659"/>
      <c r="BR39" s="659">
        <f>入力シート!BR41</f>
        <v>0</v>
      </c>
      <c r="BS39" s="660"/>
      <c r="BT39" s="718">
        <f>入力シート!BT41</f>
        <v>0</v>
      </c>
      <c r="BU39" s="719"/>
      <c r="BV39" s="659">
        <f>入力シート!BV41</f>
        <v>0</v>
      </c>
      <c r="BW39" s="660"/>
      <c r="BX39" s="720">
        <f>入力シート!BX41</f>
        <v>0</v>
      </c>
      <c r="BY39" s="719"/>
      <c r="BZ39" s="659">
        <f>入力シート!BZ41</f>
        <v>0</v>
      </c>
      <c r="CA39" s="694"/>
      <c r="CB39" s="44"/>
      <c r="CC39" s="44"/>
      <c r="CD39" s="678">
        <v>17</v>
      </c>
      <c r="CE39" s="679"/>
      <c r="CF39" s="680" t="e">
        <f>VLOOKUP(17,WORK1!A4:B53,2,FALSE)</f>
        <v>#N/A</v>
      </c>
      <c r="CG39" s="680"/>
      <c r="CH39" s="680"/>
      <c r="CI39" s="680"/>
      <c r="CJ39" s="680"/>
      <c r="CK39" s="680"/>
      <c r="CL39" s="681"/>
      <c r="CM39" s="678">
        <v>17</v>
      </c>
      <c r="CN39" s="679"/>
      <c r="CO39" s="680" t="e">
        <f>VLOOKUP(17,WORK1!D4:E53,2,FALSE)</f>
        <v>#N/A</v>
      </c>
      <c r="CP39" s="680"/>
      <c r="CQ39" s="680"/>
      <c r="CR39" s="680"/>
      <c r="CS39" s="680"/>
      <c r="CT39" s="680"/>
      <c r="CU39" s="607"/>
      <c r="CV39" s="617"/>
      <c r="CW39" s="114">
        <v>2</v>
      </c>
      <c r="CX39" s="607" t="e">
        <f>VLOOKUP("62",WORK1!I4:J53,2,FALSE)</f>
        <v>#N/A</v>
      </c>
      <c r="CY39" s="608"/>
      <c r="CZ39" s="608"/>
      <c r="DA39" s="608"/>
      <c r="DB39" s="608"/>
      <c r="DC39" s="608"/>
      <c r="DD39" s="609"/>
      <c r="DE39" s="617"/>
      <c r="DF39" s="114">
        <v>2</v>
      </c>
      <c r="DG39" s="607" t="e">
        <f>VLOOKUP("62",WORK1!N4:O53,2,FALSE)</f>
        <v>#N/A</v>
      </c>
      <c r="DH39" s="608"/>
      <c r="DI39" s="608"/>
      <c r="DJ39" s="608"/>
      <c r="DK39" s="608"/>
      <c r="DL39" s="608"/>
      <c r="DM39" s="608"/>
      <c r="DN39" s="617"/>
      <c r="DO39" s="114">
        <v>7</v>
      </c>
      <c r="DP39" s="601" t="e">
        <f>VLOOKUP("B7",WORK1!S4:T53,2,FALSE)</f>
        <v>#N/A</v>
      </c>
      <c r="DQ39" s="602"/>
      <c r="DR39" s="602"/>
      <c r="DS39" s="602"/>
      <c r="DT39" s="602"/>
      <c r="DU39" s="602"/>
      <c r="DV39" s="603"/>
      <c r="DW39" s="617"/>
      <c r="DX39" s="144">
        <v>7</v>
      </c>
      <c r="DY39" s="601" t="e">
        <f>VLOOKUP("B7",WORK1!X4:Y53,2,FALSE)</f>
        <v>#N/A</v>
      </c>
      <c r="DZ39" s="602"/>
      <c r="EA39" s="602"/>
      <c r="EB39" s="602"/>
      <c r="EC39" s="602"/>
      <c r="ED39" s="602"/>
      <c r="EE39" s="603"/>
      <c r="EF39" s="621"/>
      <c r="EG39" s="114">
        <v>5</v>
      </c>
      <c r="EH39" s="601" t="e">
        <f>VLOOKUP("B5",WORK1!AC4:AD53,2,FALSE)</f>
        <v>#N/A</v>
      </c>
      <c r="EI39" s="602"/>
      <c r="EJ39" s="602"/>
      <c r="EK39" s="602"/>
      <c r="EL39" s="602"/>
      <c r="EM39" s="602"/>
      <c r="EN39" s="602"/>
      <c r="EO39" s="605"/>
      <c r="EP39" s="114">
        <v>5</v>
      </c>
      <c r="EQ39" s="601" t="e">
        <f>VLOOKUP("B5",WORK1!AH4:AI53,2,FALSE)</f>
        <v>#N/A</v>
      </c>
      <c r="ER39" s="602"/>
      <c r="ES39" s="602"/>
      <c r="ET39" s="602"/>
      <c r="EU39" s="602"/>
      <c r="EV39" s="602"/>
      <c r="EW39" s="603"/>
    </row>
    <row r="40" spans="1:153" x14ac:dyDescent="0.2">
      <c r="A40" s="709">
        <v>16</v>
      </c>
      <c r="B40" s="710"/>
      <c r="C40" s="689">
        <f>入力シート!C42</f>
        <v>0</v>
      </c>
      <c r="D40" s="659"/>
      <c r="E40" s="659"/>
      <c r="F40" s="659"/>
      <c r="G40" s="658">
        <f>入力シート!G42</f>
        <v>0</v>
      </c>
      <c r="H40" s="659"/>
      <c r="I40" s="659"/>
      <c r="J40" s="659"/>
      <c r="K40" s="658">
        <f>入力シート!K42</f>
        <v>0</v>
      </c>
      <c r="L40" s="659"/>
      <c r="M40" s="659"/>
      <c r="N40" s="659"/>
      <c r="O40" s="660"/>
      <c r="P40" s="715">
        <f>入力シート!P42</f>
        <v>0</v>
      </c>
      <c r="Q40" s="716"/>
      <c r="R40" s="716"/>
      <c r="S40" s="716"/>
      <c r="T40" s="716"/>
      <c r="U40" s="716"/>
      <c r="V40" s="716"/>
      <c r="W40" s="712">
        <f>入力シート!W42</f>
        <v>0</v>
      </c>
      <c r="X40" s="713"/>
      <c r="Y40" s="713"/>
      <c r="Z40" s="713"/>
      <c r="AA40" s="713"/>
      <c r="AB40" s="713"/>
      <c r="AC40" s="713"/>
      <c r="AD40" s="713"/>
      <c r="AE40" s="714"/>
      <c r="AF40" s="715">
        <f>入力シート!AF42</f>
        <v>0</v>
      </c>
      <c r="AG40" s="716"/>
      <c r="AH40" s="716"/>
      <c r="AI40" s="716"/>
      <c r="AJ40" s="716"/>
      <c r="AK40" s="716"/>
      <c r="AL40" s="716"/>
      <c r="AM40" s="716"/>
      <c r="AN40" s="717"/>
      <c r="AO40" s="729">
        <f>入力シート!AO42</f>
        <v>0</v>
      </c>
      <c r="AP40" s="660"/>
      <c r="AQ40" s="689">
        <f>入力シート!AQ42</f>
        <v>0</v>
      </c>
      <c r="AR40" s="659"/>
      <c r="AS40" s="659"/>
      <c r="AT40" s="658">
        <f>入力シート!AT42</f>
        <v>0</v>
      </c>
      <c r="AU40" s="659"/>
      <c r="AV40" s="658">
        <f>入力シート!AV42</f>
        <v>0</v>
      </c>
      <c r="AW40" s="660"/>
      <c r="AX40" s="535">
        <f>入力シート!AX42</f>
        <v>0</v>
      </c>
      <c r="AY40" s="537"/>
      <c r="AZ40" s="692">
        <f>入力シート!AZ42</f>
        <v>0</v>
      </c>
      <c r="BA40" s="693"/>
      <c r="BB40" s="692">
        <f>入力シート!BB42</f>
        <v>0</v>
      </c>
      <c r="BC40" s="693"/>
      <c r="BD40" s="705">
        <f>入力シート!BD42</f>
        <v>0</v>
      </c>
      <c r="BE40" s="659"/>
      <c r="BF40" s="659">
        <f>入力シート!BF42</f>
        <v>0</v>
      </c>
      <c r="BG40" s="660"/>
      <c r="BH40" s="730">
        <f>入力シート!BH42</f>
        <v>0</v>
      </c>
      <c r="BI40" s="659"/>
      <c r="BJ40" s="659">
        <f>入力シート!BJ42</f>
        <v>0</v>
      </c>
      <c r="BK40" s="735"/>
      <c r="BL40" s="705">
        <f>入力シート!BL42</f>
        <v>0</v>
      </c>
      <c r="BM40" s="659"/>
      <c r="BN40" s="659">
        <f>入力シート!BN42</f>
        <v>0</v>
      </c>
      <c r="BO40" s="660"/>
      <c r="BP40" s="705">
        <f>入力シート!BP42</f>
        <v>0</v>
      </c>
      <c r="BQ40" s="659"/>
      <c r="BR40" s="659">
        <f>入力シート!BR42</f>
        <v>0</v>
      </c>
      <c r="BS40" s="660"/>
      <c r="BT40" s="718">
        <f>入力シート!BT42</f>
        <v>0</v>
      </c>
      <c r="BU40" s="719"/>
      <c r="BV40" s="659">
        <f>入力シート!BV42</f>
        <v>0</v>
      </c>
      <c r="BW40" s="660"/>
      <c r="BX40" s="720">
        <f>入力シート!BX42</f>
        <v>0</v>
      </c>
      <c r="BY40" s="719"/>
      <c r="BZ40" s="659">
        <f>入力シート!BZ42</f>
        <v>0</v>
      </c>
      <c r="CA40" s="694"/>
      <c r="CB40" s="44"/>
      <c r="CC40" s="44"/>
      <c r="CD40" s="678">
        <v>18</v>
      </c>
      <c r="CE40" s="679"/>
      <c r="CF40" s="680" t="e">
        <f>VLOOKUP(18,WORK1!A4:B53,2,FALSE)</f>
        <v>#N/A</v>
      </c>
      <c r="CG40" s="680"/>
      <c r="CH40" s="680"/>
      <c r="CI40" s="680"/>
      <c r="CJ40" s="680"/>
      <c r="CK40" s="680"/>
      <c r="CL40" s="681"/>
      <c r="CM40" s="678">
        <v>18</v>
      </c>
      <c r="CN40" s="679"/>
      <c r="CO40" s="680" t="e">
        <f>VLOOKUP(18,WORK1!D4:E53,2,FALSE)</f>
        <v>#N/A</v>
      </c>
      <c r="CP40" s="680"/>
      <c r="CQ40" s="680"/>
      <c r="CR40" s="680"/>
      <c r="CS40" s="680"/>
      <c r="CT40" s="680"/>
      <c r="CU40" s="607"/>
      <c r="CV40" s="669"/>
      <c r="CW40" s="48" t="s">
        <v>176</v>
      </c>
      <c r="CX40" s="607" t="e">
        <f>VLOOKUP("6R",WORK1!I4:J53,2,FALSE)</f>
        <v>#N/A</v>
      </c>
      <c r="CY40" s="608"/>
      <c r="CZ40" s="608"/>
      <c r="DA40" s="608"/>
      <c r="DB40" s="608"/>
      <c r="DC40" s="608"/>
      <c r="DD40" s="609"/>
      <c r="DE40" s="669"/>
      <c r="DF40" s="48" t="s">
        <v>13</v>
      </c>
      <c r="DG40" s="607" t="e">
        <f>VLOOKUP("6R",WORK1!N4:O53,2,FALSE)</f>
        <v>#N/A</v>
      </c>
      <c r="DH40" s="608"/>
      <c r="DI40" s="608"/>
      <c r="DJ40" s="608"/>
      <c r="DK40" s="608"/>
      <c r="DL40" s="608"/>
      <c r="DM40" s="608"/>
      <c r="DN40" s="617"/>
      <c r="DO40" s="114">
        <v>8</v>
      </c>
      <c r="DP40" s="601" t="e">
        <f>VLOOKUP("B8",WORK1!S4:T53,2,FALSE)</f>
        <v>#N/A</v>
      </c>
      <c r="DQ40" s="602"/>
      <c r="DR40" s="602"/>
      <c r="DS40" s="602"/>
      <c r="DT40" s="602"/>
      <c r="DU40" s="602"/>
      <c r="DV40" s="603"/>
      <c r="DW40" s="617"/>
      <c r="DX40" s="144">
        <v>8</v>
      </c>
      <c r="DY40" s="601" t="e">
        <f>VLOOKUP("B8",WORK1!X4:Y53,2,FALSE)</f>
        <v>#N/A</v>
      </c>
      <c r="DZ40" s="602"/>
      <c r="EA40" s="602"/>
      <c r="EB40" s="602"/>
      <c r="EC40" s="602"/>
      <c r="ED40" s="602"/>
      <c r="EE40" s="603"/>
      <c r="EF40" s="621"/>
      <c r="EG40" s="114">
        <v>6</v>
      </c>
      <c r="EH40" s="601" t="e">
        <f>VLOOKUP("B6",WORK1!AC4:AD53,2,FALSE)</f>
        <v>#N/A</v>
      </c>
      <c r="EI40" s="602"/>
      <c r="EJ40" s="602"/>
      <c r="EK40" s="602"/>
      <c r="EL40" s="602"/>
      <c r="EM40" s="602"/>
      <c r="EN40" s="602"/>
      <c r="EO40" s="605"/>
      <c r="EP40" s="114">
        <v>6</v>
      </c>
      <c r="EQ40" s="601" t="e">
        <f>VLOOKUP("B6",WORK1!AH4:AI53,2,FALSE)</f>
        <v>#N/A</v>
      </c>
      <c r="ER40" s="602"/>
      <c r="ES40" s="602"/>
      <c r="ET40" s="602"/>
      <c r="EU40" s="602"/>
      <c r="EV40" s="602"/>
      <c r="EW40" s="603"/>
    </row>
    <row r="41" spans="1:153" x14ac:dyDescent="0.2">
      <c r="A41" s="709">
        <v>17</v>
      </c>
      <c r="B41" s="710"/>
      <c r="C41" s="689">
        <f>入力シート!C43</f>
        <v>0</v>
      </c>
      <c r="D41" s="659"/>
      <c r="E41" s="659"/>
      <c r="F41" s="659"/>
      <c r="G41" s="658">
        <f>入力シート!G43</f>
        <v>0</v>
      </c>
      <c r="H41" s="659"/>
      <c r="I41" s="659"/>
      <c r="J41" s="659"/>
      <c r="K41" s="658">
        <f>入力シート!K43</f>
        <v>0</v>
      </c>
      <c r="L41" s="659"/>
      <c r="M41" s="659"/>
      <c r="N41" s="659"/>
      <c r="O41" s="660"/>
      <c r="P41" s="715">
        <f>入力シート!P43</f>
        <v>0</v>
      </c>
      <c r="Q41" s="716"/>
      <c r="R41" s="716"/>
      <c r="S41" s="716"/>
      <c r="T41" s="716"/>
      <c r="U41" s="716"/>
      <c r="V41" s="716"/>
      <c r="W41" s="712">
        <f>入力シート!W43</f>
        <v>0</v>
      </c>
      <c r="X41" s="713"/>
      <c r="Y41" s="713"/>
      <c r="Z41" s="713"/>
      <c r="AA41" s="713"/>
      <c r="AB41" s="713"/>
      <c r="AC41" s="713"/>
      <c r="AD41" s="713"/>
      <c r="AE41" s="714"/>
      <c r="AF41" s="715">
        <f>入力シート!AF43</f>
        <v>0</v>
      </c>
      <c r="AG41" s="716"/>
      <c r="AH41" s="716"/>
      <c r="AI41" s="716"/>
      <c r="AJ41" s="716"/>
      <c r="AK41" s="716"/>
      <c r="AL41" s="716"/>
      <c r="AM41" s="716"/>
      <c r="AN41" s="717"/>
      <c r="AO41" s="729">
        <f>入力シート!AO43</f>
        <v>0</v>
      </c>
      <c r="AP41" s="660"/>
      <c r="AQ41" s="689">
        <f>入力シート!AQ43</f>
        <v>0</v>
      </c>
      <c r="AR41" s="659"/>
      <c r="AS41" s="659"/>
      <c r="AT41" s="658">
        <f>入力シート!AT43</f>
        <v>0</v>
      </c>
      <c r="AU41" s="659"/>
      <c r="AV41" s="658">
        <f>入力シート!AV43</f>
        <v>0</v>
      </c>
      <c r="AW41" s="660"/>
      <c r="AX41" s="535">
        <f>入力シート!AX43</f>
        <v>0</v>
      </c>
      <c r="AY41" s="537"/>
      <c r="AZ41" s="692">
        <f>入力シート!AZ43</f>
        <v>0</v>
      </c>
      <c r="BA41" s="693"/>
      <c r="BB41" s="692">
        <f>入力シート!BB43</f>
        <v>0</v>
      </c>
      <c r="BC41" s="693"/>
      <c r="BD41" s="705">
        <f>入力シート!BD43</f>
        <v>0</v>
      </c>
      <c r="BE41" s="659"/>
      <c r="BF41" s="659">
        <f>入力シート!BF43</f>
        <v>0</v>
      </c>
      <c r="BG41" s="660"/>
      <c r="BH41" s="730">
        <f>入力シート!BH43</f>
        <v>0</v>
      </c>
      <c r="BI41" s="659"/>
      <c r="BJ41" s="659">
        <f>入力シート!BJ43</f>
        <v>0</v>
      </c>
      <c r="BK41" s="735"/>
      <c r="BL41" s="705">
        <f>入力シート!BL43</f>
        <v>0</v>
      </c>
      <c r="BM41" s="659"/>
      <c r="BN41" s="659">
        <f>入力シート!BN43</f>
        <v>0</v>
      </c>
      <c r="BO41" s="660"/>
      <c r="BP41" s="705">
        <f>入力シート!BP43</f>
        <v>0</v>
      </c>
      <c r="BQ41" s="659"/>
      <c r="BR41" s="659">
        <f>入力シート!BR43</f>
        <v>0</v>
      </c>
      <c r="BS41" s="660"/>
      <c r="BT41" s="718">
        <f>入力シート!BT43</f>
        <v>0</v>
      </c>
      <c r="BU41" s="719"/>
      <c r="BV41" s="659">
        <f>入力シート!BV43</f>
        <v>0</v>
      </c>
      <c r="BW41" s="660"/>
      <c r="BX41" s="720">
        <f>入力シート!BX43</f>
        <v>0</v>
      </c>
      <c r="BY41" s="719"/>
      <c r="BZ41" s="659">
        <f>入力シート!BZ43</f>
        <v>0</v>
      </c>
      <c r="CA41" s="694"/>
      <c r="CB41" s="44"/>
      <c r="CC41" s="44"/>
      <c r="CD41" s="678">
        <v>19</v>
      </c>
      <c r="CE41" s="679"/>
      <c r="CF41" s="680" t="e">
        <f>VLOOKUP(19,WORK1!A4:B53,2,FALSE)</f>
        <v>#N/A</v>
      </c>
      <c r="CG41" s="680"/>
      <c r="CH41" s="680"/>
      <c r="CI41" s="680"/>
      <c r="CJ41" s="680"/>
      <c r="CK41" s="680"/>
      <c r="CL41" s="681"/>
      <c r="CM41" s="678">
        <v>19</v>
      </c>
      <c r="CN41" s="679"/>
      <c r="CO41" s="680" t="e">
        <f>VLOOKUP(19,WORK1!D4:E53,2,FALSE)</f>
        <v>#N/A</v>
      </c>
      <c r="CP41" s="680"/>
      <c r="CQ41" s="680"/>
      <c r="CR41" s="680"/>
      <c r="CS41" s="680"/>
      <c r="CT41" s="680"/>
      <c r="CU41" s="607"/>
      <c r="CV41" s="617">
        <v>7</v>
      </c>
      <c r="CW41" s="50">
        <v>1</v>
      </c>
      <c r="CX41" s="732" t="e">
        <f>VLOOKUP("71",WORK1!I4:J53,2,FALSE)</f>
        <v>#N/A</v>
      </c>
      <c r="CY41" s="733"/>
      <c r="CZ41" s="733"/>
      <c r="DA41" s="733"/>
      <c r="DB41" s="733"/>
      <c r="DC41" s="733"/>
      <c r="DD41" s="734"/>
      <c r="DE41" s="617">
        <v>7</v>
      </c>
      <c r="DF41" s="50">
        <v>1</v>
      </c>
      <c r="DG41" s="732" t="e">
        <f>VLOOKUP("71",WORK1!N4:O53,2,FALSE)</f>
        <v>#N/A</v>
      </c>
      <c r="DH41" s="733"/>
      <c r="DI41" s="733"/>
      <c r="DJ41" s="733"/>
      <c r="DK41" s="733"/>
      <c r="DL41" s="733"/>
      <c r="DM41" s="733"/>
      <c r="DN41" s="617"/>
      <c r="DO41" s="49" t="s">
        <v>177</v>
      </c>
      <c r="DP41" s="601" t="e">
        <f>VLOOKUP("BR1",WORK1!S4:T53,2,FALSE)</f>
        <v>#N/A</v>
      </c>
      <c r="DQ41" s="602"/>
      <c r="DR41" s="602"/>
      <c r="DS41" s="602"/>
      <c r="DT41" s="602"/>
      <c r="DU41" s="602"/>
      <c r="DV41" s="603"/>
      <c r="DW41" s="617"/>
      <c r="DX41" s="49" t="s">
        <v>11</v>
      </c>
      <c r="DY41" s="601" t="e">
        <f>VLOOKUP("BR1",WORK1!X4:Y53,2,FALSE)</f>
        <v>#N/A</v>
      </c>
      <c r="DZ41" s="602"/>
      <c r="EA41" s="602"/>
      <c r="EB41" s="602"/>
      <c r="EC41" s="602"/>
      <c r="ED41" s="602"/>
      <c r="EE41" s="603"/>
      <c r="EF41" s="621"/>
      <c r="EG41" s="114">
        <v>7</v>
      </c>
      <c r="EH41" s="601" t="e">
        <f>VLOOKUP("B7",WORK1!AC4:AD53,2,FALSE)</f>
        <v>#N/A</v>
      </c>
      <c r="EI41" s="602"/>
      <c r="EJ41" s="602"/>
      <c r="EK41" s="602"/>
      <c r="EL41" s="602"/>
      <c r="EM41" s="602"/>
      <c r="EN41" s="602"/>
      <c r="EO41" s="605"/>
      <c r="EP41" s="114">
        <v>7</v>
      </c>
      <c r="EQ41" s="601" t="e">
        <f>VLOOKUP("B7",WORK1!AH4:AI53,2,FALSE)</f>
        <v>#N/A</v>
      </c>
      <c r="ER41" s="602"/>
      <c r="ES41" s="602"/>
      <c r="ET41" s="602"/>
      <c r="EU41" s="602"/>
      <c r="EV41" s="602"/>
      <c r="EW41" s="603"/>
    </row>
    <row r="42" spans="1:153" x14ac:dyDescent="0.2">
      <c r="A42" s="709">
        <v>18</v>
      </c>
      <c r="B42" s="710"/>
      <c r="C42" s="689">
        <f>入力シート!C44</f>
        <v>0</v>
      </c>
      <c r="D42" s="659"/>
      <c r="E42" s="659"/>
      <c r="F42" s="659"/>
      <c r="G42" s="658">
        <f>入力シート!G44</f>
        <v>0</v>
      </c>
      <c r="H42" s="659"/>
      <c r="I42" s="659"/>
      <c r="J42" s="659"/>
      <c r="K42" s="658">
        <f>入力シート!K44</f>
        <v>0</v>
      </c>
      <c r="L42" s="659"/>
      <c r="M42" s="659"/>
      <c r="N42" s="659"/>
      <c r="O42" s="660"/>
      <c r="P42" s="715">
        <f>入力シート!P44</f>
        <v>0</v>
      </c>
      <c r="Q42" s="716"/>
      <c r="R42" s="716"/>
      <c r="S42" s="716"/>
      <c r="T42" s="716"/>
      <c r="U42" s="716"/>
      <c r="V42" s="716"/>
      <c r="W42" s="712">
        <f>入力シート!W44</f>
        <v>0</v>
      </c>
      <c r="X42" s="713"/>
      <c r="Y42" s="713"/>
      <c r="Z42" s="713"/>
      <c r="AA42" s="713"/>
      <c r="AB42" s="713"/>
      <c r="AC42" s="713"/>
      <c r="AD42" s="713"/>
      <c r="AE42" s="714"/>
      <c r="AF42" s="715">
        <f>入力シート!AF44</f>
        <v>0</v>
      </c>
      <c r="AG42" s="716"/>
      <c r="AH42" s="716"/>
      <c r="AI42" s="716"/>
      <c r="AJ42" s="716"/>
      <c r="AK42" s="716"/>
      <c r="AL42" s="716"/>
      <c r="AM42" s="716"/>
      <c r="AN42" s="717"/>
      <c r="AO42" s="729">
        <f>入力シート!AO44</f>
        <v>0</v>
      </c>
      <c r="AP42" s="660"/>
      <c r="AQ42" s="689">
        <f>入力シート!AQ44</f>
        <v>0</v>
      </c>
      <c r="AR42" s="659"/>
      <c r="AS42" s="659"/>
      <c r="AT42" s="658">
        <f>入力シート!AT44</f>
        <v>0</v>
      </c>
      <c r="AU42" s="659"/>
      <c r="AV42" s="658">
        <f>入力シート!AV44</f>
        <v>0</v>
      </c>
      <c r="AW42" s="660"/>
      <c r="AX42" s="535">
        <f>入力シート!AX44</f>
        <v>0</v>
      </c>
      <c r="AY42" s="537"/>
      <c r="AZ42" s="692">
        <f>入力シート!AZ44</f>
        <v>0</v>
      </c>
      <c r="BA42" s="693"/>
      <c r="BB42" s="692">
        <f>入力シート!BB44</f>
        <v>0</v>
      </c>
      <c r="BC42" s="693"/>
      <c r="BD42" s="705">
        <f>入力シート!BD44</f>
        <v>0</v>
      </c>
      <c r="BE42" s="659"/>
      <c r="BF42" s="659">
        <f>入力シート!BF44</f>
        <v>0</v>
      </c>
      <c r="BG42" s="660"/>
      <c r="BH42" s="730">
        <f>入力シート!BH44</f>
        <v>0</v>
      </c>
      <c r="BI42" s="659"/>
      <c r="BJ42" s="659">
        <f>入力シート!BJ44</f>
        <v>0</v>
      </c>
      <c r="BK42" s="735"/>
      <c r="BL42" s="705">
        <f>入力シート!BL44</f>
        <v>0</v>
      </c>
      <c r="BM42" s="659"/>
      <c r="BN42" s="659">
        <f>入力シート!BN44</f>
        <v>0</v>
      </c>
      <c r="BO42" s="660"/>
      <c r="BP42" s="705">
        <f>入力シート!BP44</f>
        <v>0</v>
      </c>
      <c r="BQ42" s="659"/>
      <c r="BR42" s="659">
        <f>入力シート!BR44</f>
        <v>0</v>
      </c>
      <c r="BS42" s="660"/>
      <c r="BT42" s="718">
        <f>入力シート!BT44</f>
        <v>0</v>
      </c>
      <c r="BU42" s="719"/>
      <c r="BV42" s="659">
        <f>入力シート!BV44</f>
        <v>0</v>
      </c>
      <c r="BW42" s="660"/>
      <c r="BX42" s="720">
        <f>入力シート!BX44</f>
        <v>0</v>
      </c>
      <c r="BY42" s="719"/>
      <c r="BZ42" s="659">
        <f>入力シート!BZ44</f>
        <v>0</v>
      </c>
      <c r="CA42" s="694"/>
      <c r="CB42" s="44"/>
      <c r="CC42" s="44"/>
      <c r="CD42" s="678">
        <v>20</v>
      </c>
      <c r="CE42" s="679"/>
      <c r="CF42" s="680" t="e">
        <f>VLOOKUP(20,WORK1!A4:B53,2,FALSE)</f>
        <v>#N/A</v>
      </c>
      <c r="CG42" s="680"/>
      <c r="CH42" s="680"/>
      <c r="CI42" s="680"/>
      <c r="CJ42" s="680"/>
      <c r="CK42" s="680"/>
      <c r="CL42" s="681"/>
      <c r="CM42" s="678">
        <v>20</v>
      </c>
      <c r="CN42" s="679"/>
      <c r="CO42" s="680" t="e">
        <f>VLOOKUP(20,WORK1!D4:E53,2,FALSE)</f>
        <v>#N/A</v>
      </c>
      <c r="CP42" s="680"/>
      <c r="CQ42" s="680"/>
      <c r="CR42" s="680"/>
      <c r="CS42" s="680"/>
      <c r="CT42" s="680"/>
      <c r="CU42" s="607"/>
      <c r="CV42" s="617"/>
      <c r="CW42" s="114">
        <v>2</v>
      </c>
      <c r="CX42" s="607" t="e">
        <f>VLOOKUP("72",WORK1!I4:J53,2,FALSE)</f>
        <v>#N/A</v>
      </c>
      <c r="CY42" s="608"/>
      <c r="CZ42" s="608"/>
      <c r="DA42" s="608"/>
      <c r="DB42" s="608"/>
      <c r="DC42" s="608"/>
      <c r="DD42" s="609"/>
      <c r="DE42" s="617"/>
      <c r="DF42" s="114">
        <v>2</v>
      </c>
      <c r="DG42" s="607" t="e">
        <f>VLOOKUP("72",WORK1!N4:O53,2,FALSE)</f>
        <v>#N/A</v>
      </c>
      <c r="DH42" s="608"/>
      <c r="DI42" s="608"/>
      <c r="DJ42" s="608"/>
      <c r="DK42" s="608"/>
      <c r="DL42" s="608"/>
      <c r="DM42" s="608"/>
      <c r="DN42" s="669"/>
      <c r="DO42" s="49" t="s">
        <v>178</v>
      </c>
      <c r="DP42" s="601" t="e">
        <f>VLOOKUP("BR2",WORK1!S4:T53,2,FALSE)</f>
        <v>#N/A</v>
      </c>
      <c r="DQ42" s="602"/>
      <c r="DR42" s="602"/>
      <c r="DS42" s="602"/>
      <c r="DT42" s="602"/>
      <c r="DU42" s="602"/>
      <c r="DV42" s="603"/>
      <c r="DW42" s="669"/>
      <c r="DX42" s="49" t="s">
        <v>12</v>
      </c>
      <c r="DY42" s="601" t="e">
        <f>VLOOKUP("BR2",WORK1!X4:Y53,2,FALSE)</f>
        <v>#N/A</v>
      </c>
      <c r="DZ42" s="602"/>
      <c r="EA42" s="602"/>
      <c r="EB42" s="602"/>
      <c r="EC42" s="602"/>
      <c r="ED42" s="602"/>
      <c r="EE42" s="603"/>
      <c r="EF42" s="621"/>
      <c r="EG42" s="114">
        <v>8</v>
      </c>
      <c r="EH42" s="601" t="e">
        <f>VLOOKUP("B8",WORK1!AC4:AD53,2,FALSE)</f>
        <v>#N/A</v>
      </c>
      <c r="EI42" s="602"/>
      <c r="EJ42" s="602"/>
      <c r="EK42" s="602"/>
      <c r="EL42" s="602"/>
      <c r="EM42" s="602"/>
      <c r="EN42" s="602"/>
      <c r="EO42" s="605"/>
      <c r="EP42" s="114">
        <v>8</v>
      </c>
      <c r="EQ42" s="601" t="e">
        <f>VLOOKUP("B8",WORK1!AH4:AI53,2,FALSE)</f>
        <v>#N/A</v>
      </c>
      <c r="ER42" s="602"/>
      <c r="ES42" s="602"/>
      <c r="ET42" s="602"/>
      <c r="EU42" s="602"/>
      <c r="EV42" s="602"/>
      <c r="EW42" s="603"/>
    </row>
    <row r="43" spans="1:153" x14ac:dyDescent="0.2">
      <c r="A43" s="709">
        <v>19</v>
      </c>
      <c r="B43" s="710"/>
      <c r="C43" s="689">
        <f>入力シート!C45</f>
        <v>0</v>
      </c>
      <c r="D43" s="659"/>
      <c r="E43" s="659"/>
      <c r="F43" s="659"/>
      <c r="G43" s="658">
        <f>入力シート!G45</f>
        <v>0</v>
      </c>
      <c r="H43" s="659"/>
      <c r="I43" s="659"/>
      <c r="J43" s="659"/>
      <c r="K43" s="658">
        <f>入力シート!K45</f>
        <v>0</v>
      </c>
      <c r="L43" s="659"/>
      <c r="M43" s="659"/>
      <c r="N43" s="659"/>
      <c r="O43" s="660"/>
      <c r="P43" s="715">
        <f>入力シート!P45</f>
        <v>0</v>
      </c>
      <c r="Q43" s="716"/>
      <c r="R43" s="716"/>
      <c r="S43" s="716"/>
      <c r="T43" s="716"/>
      <c r="U43" s="716"/>
      <c r="V43" s="716"/>
      <c r="W43" s="712">
        <f>入力シート!W45</f>
        <v>0</v>
      </c>
      <c r="X43" s="713"/>
      <c r="Y43" s="713"/>
      <c r="Z43" s="713"/>
      <c r="AA43" s="713"/>
      <c r="AB43" s="713"/>
      <c r="AC43" s="713"/>
      <c r="AD43" s="713"/>
      <c r="AE43" s="714"/>
      <c r="AF43" s="715">
        <f>入力シート!AF45</f>
        <v>0</v>
      </c>
      <c r="AG43" s="716"/>
      <c r="AH43" s="716"/>
      <c r="AI43" s="716"/>
      <c r="AJ43" s="716"/>
      <c r="AK43" s="716"/>
      <c r="AL43" s="716"/>
      <c r="AM43" s="716"/>
      <c r="AN43" s="717"/>
      <c r="AO43" s="729">
        <f>入力シート!AO45</f>
        <v>0</v>
      </c>
      <c r="AP43" s="660"/>
      <c r="AQ43" s="689">
        <f>入力シート!AQ45</f>
        <v>0</v>
      </c>
      <c r="AR43" s="659"/>
      <c r="AS43" s="659"/>
      <c r="AT43" s="658">
        <f>入力シート!AT45</f>
        <v>0</v>
      </c>
      <c r="AU43" s="659"/>
      <c r="AV43" s="658">
        <f>入力シート!AV45</f>
        <v>0</v>
      </c>
      <c r="AW43" s="660"/>
      <c r="AX43" s="535">
        <f>入力シート!AX45</f>
        <v>0</v>
      </c>
      <c r="AY43" s="537"/>
      <c r="AZ43" s="692">
        <f>入力シート!AZ45</f>
        <v>0</v>
      </c>
      <c r="BA43" s="693"/>
      <c r="BB43" s="692">
        <f>入力シート!BB45</f>
        <v>0</v>
      </c>
      <c r="BC43" s="693"/>
      <c r="BD43" s="705">
        <f>入力シート!BD45</f>
        <v>0</v>
      </c>
      <c r="BE43" s="659"/>
      <c r="BF43" s="659">
        <f>入力シート!BF45</f>
        <v>0</v>
      </c>
      <c r="BG43" s="660"/>
      <c r="BH43" s="730">
        <f>入力シート!BH45</f>
        <v>0</v>
      </c>
      <c r="BI43" s="659"/>
      <c r="BJ43" s="659">
        <f>入力シート!BJ45</f>
        <v>0</v>
      </c>
      <c r="BK43" s="735"/>
      <c r="BL43" s="705">
        <f>入力シート!BL45</f>
        <v>0</v>
      </c>
      <c r="BM43" s="659"/>
      <c r="BN43" s="659">
        <f>入力シート!BN45</f>
        <v>0</v>
      </c>
      <c r="BO43" s="660"/>
      <c r="BP43" s="705">
        <f>入力シート!BP45</f>
        <v>0</v>
      </c>
      <c r="BQ43" s="659"/>
      <c r="BR43" s="659">
        <f>入力シート!BR45</f>
        <v>0</v>
      </c>
      <c r="BS43" s="660"/>
      <c r="BT43" s="718">
        <f>入力シート!BT45</f>
        <v>0</v>
      </c>
      <c r="BU43" s="719"/>
      <c r="BV43" s="659">
        <f>入力シート!BV45</f>
        <v>0</v>
      </c>
      <c r="BW43" s="660"/>
      <c r="BX43" s="720">
        <f>入力シート!BX45</f>
        <v>0</v>
      </c>
      <c r="BY43" s="719"/>
      <c r="BZ43" s="659">
        <f>入力シート!BZ45</f>
        <v>0</v>
      </c>
      <c r="CA43" s="694"/>
      <c r="CB43" s="44"/>
      <c r="CC43" s="44"/>
      <c r="CD43" s="678">
        <v>21</v>
      </c>
      <c r="CE43" s="679"/>
      <c r="CF43" s="680" t="e">
        <f>VLOOKUP(21,WORK1!A4:B53,2,FALSE)</f>
        <v>#N/A</v>
      </c>
      <c r="CG43" s="680"/>
      <c r="CH43" s="680"/>
      <c r="CI43" s="680"/>
      <c r="CJ43" s="680"/>
      <c r="CK43" s="680"/>
      <c r="CL43" s="681"/>
      <c r="CM43" s="678">
        <v>21</v>
      </c>
      <c r="CN43" s="679"/>
      <c r="CO43" s="680" t="e">
        <f>VLOOKUP(21,WORK1!D4:E53,2,FALSE)</f>
        <v>#N/A</v>
      </c>
      <c r="CP43" s="680"/>
      <c r="CQ43" s="680"/>
      <c r="CR43" s="680"/>
      <c r="CS43" s="680"/>
      <c r="CT43" s="680"/>
      <c r="CU43" s="607"/>
      <c r="CV43" s="669"/>
      <c r="CW43" s="48" t="s">
        <v>179</v>
      </c>
      <c r="CX43" s="607" t="e">
        <f>VLOOKUP("7R",WORK1!I4:J53,2,FALSE)</f>
        <v>#N/A</v>
      </c>
      <c r="CY43" s="608"/>
      <c r="CZ43" s="608"/>
      <c r="DA43" s="608"/>
      <c r="DB43" s="608"/>
      <c r="DC43" s="608"/>
      <c r="DD43" s="609"/>
      <c r="DE43" s="669"/>
      <c r="DF43" s="48" t="s">
        <v>13</v>
      </c>
      <c r="DG43" s="607" t="e">
        <f>VLOOKUP("7R",WORK1!N4:O53,2,FALSE)</f>
        <v>#N/A</v>
      </c>
      <c r="DH43" s="608"/>
      <c r="DI43" s="608"/>
      <c r="DJ43" s="608"/>
      <c r="DK43" s="608"/>
      <c r="DL43" s="608"/>
      <c r="DM43" s="608"/>
      <c r="DN43" s="668" t="s">
        <v>180</v>
      </c>
      <c r="DO43" s="114">
        <v>1</v>
      </c>
      <c r="DP43" s="601" t="e">
        <f>VLOOKUP("C1",WORK1!S4:T53,2,FALSE)</f>
        <v>#N/A</v>
      </c>
      <c r="DQ43" s="602"/>
      <c r="DR43" s="602"/>
      <c r="DS43" s="602"/>
      <c r="DT43" s="602"/>
      <c r="DU43" s="602"/>
      <c r="DV43" s="603"/>
      <c r="DW43" s="668" t="s">
        <v>180</v>
      </c>
      <c r="DX43" s="144">
        <v>1</v>
      </c>
      <c r="DY43" s="601" t="e">
        <f>VLOOKUP("C1",WORK1!X4:Y53,2,FALSE)</f>
        <v>#N/A</v>
      </c>
      <c r="DZ43" s="602"/>
      <c r="EA43" s="602"/>
      <c r="EB43" s="602"/>
      <c r="EC43" s="602"/>
      <c r="ED43" s="602"/>
      <c r="EE43" s="603"/>
      <c r="EF43" s="621"/>
      <c r="EG43" s="114">
        <v>9</v>
      </c>
      <c r="EH43" s="601" t="e">
        <f>VLOOKUP("B9",WORK1!AC4:AD53,2,FALSE)</f>
        <v>#N/A</v>
      </c>
      <c r="EI43" s="602"/>
      <c r="EJ43" s="602"/>
      <c r="EK43" s="602"/>
      <c r="EL43" s="602"/>
      <c r="EM43" s="602"/>
      <c r="EN43" s="602"/>
      <c r="EO43" s="605"/>
      <c r="EP43" s="114">
        <v>9</v>
      </c>
      <c r="EQ43" s="601" t="e">
        <f>VLOOKUP("B9",WORK1!AH4:AI53,2,FALSE)</f>
        <v>#N/A</v>
      </c>
      <c r="ER43" s="602"/>
      <c r="ES43" s="602"/>
      <c r="ET43" s="602"/>
      <c r="EU43" s="602"/>
      <c r="EV43" s="602"/>
      <c r="EW43" s="603"/>
    </row>
    <row r="44" spans="1:153" x14ac:dyDescent="0.2">
      <c r="A44" s="709">
        <v>20</v>
      </c>
      <c r="B44" s="710"/>
      <c r="C44" s="689">
        <f>入力シート!C46</f>
        <v>0</v>
      </c>
      <c r="D44" s="659"/>
      <c r="E44" s="659"/>
      <c r="F44" s="659"/>
      <c r="G44" s="658">
        <f>入力シート!G46</f>
        <v>0</v>
      </c>
      <c r="H44" s="659"/>
      <c r="I44" s="659"/>
      <c r="J44" s="659"/>
      <c r="K44" s="658">
        <f>入力シート!K46</f>
        <v>0</v>
      </c>
      <c r="L44" s="659"/>
      <c r="M44" s="659"/>
      <c r="N44" s="659"/>
      <c r="O44" s="660"/>
      <c r="P44" s="715">
        <f>入力シート!P46</f>
        <v>0</v>
      </c>
      <c r="Q44" s="716"/>
      <c r="R44" s="716"/>
      <c r="S44" s="716"/>
      <c r="T44" s="716"/>
      <c r="U44" s="716"/>
      <c r="V44" s="716"/>
      <c r="W44" s="712">
        <f>入力シート!W46</f>
        <v>0</v>
      </c>
      <c r="X44" s="713"/>
      <c r="Y44" s="713"/>
      <c r="Z44" s="713"/>
      <c r="AA44" s="713"/>
      <c r="AB44" s="713"/>
      <c r="AC44" s="713"/>
      <c r="AD44" s="713"/>
      <c r="AE44" s="714"/>
      <c r="AF44" s="715">
        <f>入力シート!AF46</f>
        <v>0</v>
      </c>
      <c r="AG44" s="716"/>
      <c r="AH44" s="716"/>
      <c r="AI44" s="716"/>
      <c r="AJ44" s="716"/>
      <c r="AK44" s="716"/>
      <c r="AL44" s="716"/>
      <c r="AM44" s="716"/>
      <c r="AN44" s="717"/>
      <c r="AO44" s="729">
        <f>入力シート!AO46</f>
        <v>0</v>
      </c>
      <c r="AP44" s="660"/>
      <c r="AQ44" s="689">
        <f>入力シート!AQ46</f>
        <v>0</v>
      </c>
      <c r="AR44" s="659"/>
      <c r="AS44" s="659"/>
      <c r="AT44" s="658">
        <f>入力シート!AT46</f>
        <v>0</v>
      </c>
      <c r="AU44" s="659"/>
      <c r="AV44" s="658">
        <f>入力シート!AV46</f>
        <v>0</v>
      </c>
      <c r="AW44" s="660"/>
      <c r="AX44" s="535">
        <f>入力シート!AX46</f>
        <v>0</v>
      </c>
      <c r="AY44" s="537"/>
      <c r="AZ44" s="692">
        <f>入力シート!AZ46</f>
        <v>0</v>
      </c>
      <c r="BA44" s="693"/>
      <c r="BB44" s="692">
        <f>入力シート!BB46</f>
        <v>0</v>
      </c>
      <c r="BC44" s="693"/>
      <c r="BD44" s="705">
        <f>入力シート!BD46</f>
        <v>0</v>
      </c>
      <c r="BE44" s="659"/>
      <c r="BF44" s="659">
        <f>入力シート!BF46</f>
        <v>0</v>
      </c>
      <c r="BG44" s="660"/>
      <c r="BH44" s="730">
        <f>入力シート!BH46</f>
        <v>0</v>
      </c>
      <c r="BI44" s="659"/>
      <c r="BJ44" s="659">
        <f>入力シート!BJ46</f>
        <v>0</v>
      </c>
      <c r="BK44" s="735"/>
      <c r="BL44" s="705">
        <f>入力シート!BL46</f>
        <v>0</v>
      </c>
      <c r="BM44" s="659"/>
      <c r="BN44" s="659">
        <f>入力シート!BN46</f>
        <v>0</v>
      </c>
      <c r="BO44" s="660"/>
      <c r="BP44" s="705">
        <f>入力シート!BP46</f>
        <v>0</v>
      </c>
      <c r="BQ44" s="659"/>
      <c r="BR44" s="659">
        <f>入力シート!BR46</f>
        <v>0</v>
      </c>
      <c r="BS44" s="660"/>
      <c r="BT44" s="718">
        <f>入力シート!BT46</f>
        <v>0</v>
      </c>
      <c r="BU44" s="719"/>
      <c r="BV44" s="659">
        <f>入力シート!BV46</f>
        <v>0</v>
      </c>
      <c r="BW44" s="660"/>
      <c r="BX44" s="720">
        <f>入力シート!BX46</f>
        <v>0</v>
      </c>
      <c r="BY44" s="719"/>
      <c r="BZ44" s="659">
        <f>入力シート!BZ46</f>
        <v>0</v>
      </c>
      <c r="CA44" s="694"/>
      <c r="CB44" s="44"/>
      <c r="CC44" s="44"/>
      <c r="CD44" s="678">
        <v>22</v>
      </c>
      <c r="CE44" s="679"/>
      <c r="CF44" s="680" t="e">
        <f>VLOOKUP(22,WORK1!A4:B53,2,FALSE)</f>
        <v>#N/A</v>
      </c>
      <c r="CG44" s="680"/>
      <c r="CH44" s="680"/>
      <c r="CI44" s="680"/>
      <c r="CJ44" s="680"/>
      <c r="CK44" s="680"/>
      <c r="CL44" s="681"/>
      <c r="CM44" s="678">
        <v>22</v>
      </c>
      <c r="CN44" s="679"/>
      <c r="CO44" s="680" t="e">
        <f>VLOOKUP(22,WORK1!D4:E53,2,FALSE)</f>
        <v>#N/A</v>
      </c>
      <c r="CP44" s="680"/>
      <c r="CQ44" s="680"/>
      <c r="CR44" s="680"/>
      <c r="CS44" s="680"/>
      <c r="CT44" s="680"/>
      <c r="CU44" s="607"/>
      <c r="CV44" s="617">
        <v>8</v>
      </c>
      <c r="CW44" s="50">
        <v>1</v>
      </c>
      <c r="CX44" s="732" t="e">
        <f>VLOOKUP("81",WORK1!I4:J53,2,FALSE)</f>
        <v>#N/A</v>
      </c>
      <c r="CY44" s="733"/>
      <c r="CZ44" s="733"/>
      <c r="DA44" s="733"/>
      <c r="DB44" s="733"/>
      <c r="DC44" s="733"/>
      <c r="DD44" s="734"/>
      <c r="DE44" s="617">
        <v>8</v>
      </c>
      <c r="DF44" s="50">
        <v>1</v>
      </c>
      <c r="DG44" s="732" t="e">
        <f>VLOOKUP("81",WORK1!N4:O53,2,FALSE)</f>
        <v>#N/A</v>
      </c>
      <c r="DH44" s="733"/>
      <c r="DI44" s="733"/>
      <c r="DJ44" s="733"/>
      <c r="DK44" s="733"/>
      <c r="DL44" s="733"/>
      <c r="DM44" s="733"/>
      <c r="DN44" s="617"/>
      <c r="DO44" s="114">
        <v>2</v>
      </c>
      <c r="DP44" s="601" t="e">
        <f>VLOOKUP("C2",WORK1!S4:T53,2,FALSE)</f>
        <v>#N/A</v>
      </c>
      <c r="DQ44" s="602"/>
      <c r="DR44" s="602"/>
      <c r="DS44" s="602"/>
      <c r="DT44" s="602"/>
      <c r="DU44" s="602"/>
      <c r="DV44" s="603"/>
      <c r="DW44" s="617"/>
      <c r="DX44" s="144">
        <v>2</v>
      </c>
      <c r="DY44" s="601" t="e">
        <f>VLOOKUP("C2",WORK1!X4:Y53,2,FALSE)</f>
        <v>#N/A</v>
      </c>
      <c r="DZ44" s="602"/>
      <c r="EA44" s="602"/>
      <c r="EB44" s="602"/>
      <c r="EC44" s="602"/>
      <c r="ED44" s="602"/>
      <c r="EE44" s="603"/>
      <c r="EF44" s="621"/>
      <c r="EG44" s="64">
        <v>10</v>
      </c>
      <c r="EH44" s="601" t="e">
        <f>VLOOKUP("B10",WORK1!AC4:AD53,2,FALSE)</f>
        <v>#N/A</v>
      </c>
      <c r="EI44" s="602"/>
      <c r="EJ44" s="602"/>
      <c r="EK44" s="602"/>
      <c r="EL44" s="602"/>
      <c r="EM44" s="602"/>
      <c r="EN44" s="602"/>
      <c r="EO44" s="605"/>
      <c r="EP44" s="64">
        <v>10</v>
      </c>
      <c r="EQ44" s="601" t="e">
        <f>VLOOKUP("B10",WORK1!AH4:AI53,2,FALSE)</f>
        <v>#N/A</v>
      </c>
      <c r="ER44" s="602"/>
      <c r="ES44" s="602"/>
      <c r="ET44" s="602"/>
      <c r="EU44" s="602"/>
      <c r="EV44" s="602"/>
      <c r="EW44" s="603"/>
    </row>
    <row r="45" spans="1:153" x14ac:dyDescent="0.2">
      <c r="A45" s="709">
        <v>21</v>
      </c>
      <c r="B45" s="710"/>
      <c r="C45" s="689">
        <f>入力シート!C47</f>
        <v>0</v>
      </c>
      <c r="D45" s="659"/>
      <c r="E45" s="659"/>
      <c r="F45" s="659"/>
      <c r="G45" s="658">
        <f>入力シート!G47</f>
        <v>0</v>
      </c>
      <c r="H45" s="659"/>
      <c r="I45" s="659"/>
      <c r="J45" s="659"/>
      <c r="K45" s="658">
        <f>入力シート!K47</f>
        <v>0</v>
      </c>
      <c r="L45" s="659"/>
      <c r="M45" s="659"/>
      <c r="N45" s="659"/>
      <c r="O45" s="660"/>
      <c r="P45" s="715">
        <f>入力シート!P47</f>
        <v>0</v>
      </c>
      <c r="Q45" s="716"/>
      <c r="R45" s="716"/>
      <c r="S45" s="716"/>
      <c r="T45" s="716"/>
      <c r="U45" s="716"/>
      <c r="V45" s="716"/>
      <c r="W45" s="712">
        <f>入力シート!W47</f>
        <v>0</v>
      </c>
      <c r="X45" s="713"/>
      <c r="Y45" s="713"/>
      <c r="Z45" s="713"/>
      <c r="AA45" s="713"/>
      <c r="AB45" s="713"/>
      <c r="AC45" s="713"/>
      <c r="AD45" s="713"/>
      <c r="AE45" s="714"/>
      <c r="AF45" s="715">
        <f>入力シート!AF47</f>
        <v>0</v>
      </c>
      <c r="AG45" s="716"/>
      <c r="AH45" s="716"/>
      <c r="AI45" s="716"/>
      <c r="AJ45" s="716"/>
      <c r="AK45" s="716"/>
      <c r="AL45" s="716"/>
      <c r="AM45" s="716"/>
      <c r="AN45" s="717"/>
      <c r="AO45" s="729">
        <f>入力シート!AO47</f>
        <v>0</v>
      </c>
      <c r="AP45" s="660"/>
      <c r="AQ45" s="689">
        <f>入力シート!AQ47</f>
        <v>0</v>
      </c>
      <c r="AR45" s="659"/>
      <c r="AS45" s="659"/>
      <c r="AT45" s="658">
        <f>入力シート!AT47</f>
        <v>0</v>
      </c>
      <c r="AU45" s="659"/>
      <c r="AV45" s="658">
        <f>入力シート!AV47</f>
        <v>0</v>
      </c>
      <c r="AW45" s="660"/>
      <c r="AX45" s="535">
        <f>入力シート!AX47</f>
        <v>0</v>
      </c>
      <c r="AY45" s="537"/>
      <c r="AZ45" s="692">
        <f>入力シート!AZ47</f>
        <v>0</v>
      </c>
      <c r="BA45" s="693"/>
      <c r="BB45" s="692">
        <f>入力シート!BB47</f>
        <v>0</v>
      </c>
      <c r="BC45" s="693"/>
      <c r="BD45" s="705">
        <f>入力シート!BD47</f>
        <v>0</v>
      </c>
      <c r="BE45" s="659"/>
      <c r="BF45" s="659">
        <f>入力シート!BF47</f>
        <v>0</v>
      </c>
      <c r="BG45" s="660"/>
      <c r="BH45" s="730">
        <f>入力シート!BH47</f>
        <v>0</v>
      </c>
      <c r="BI45" s="659"/>
      <c r="BJ45" s="659">
        <f>入力シート!BJ47</f>
        <v>0</v>
      </c>
      <c r="BK45" s="735"/>
      <c r="BL45" s="705">
        <f>入力シート!BL47</f>
        <v>0</v>
      </c>
      <c r="BM45" s="659"/>
      <c r="BN45" s="659">
        <f>入力シート!BN47</f>
        <v>0</v>
      </c>
      <c r="BO45" s="660"/>
      <c r="BP45" s="705">
        <f>入力シート!BP47</f>
        <v>0</v>
      </c>
      <c r="BQ45" s="659"/>
      <c r="BR45" s="659">
        <f>入力シート!BR47</f>
        <v>0</v>
      </c>
      <c r="BS45" s="660"/>
      <c r="BT45" s="718">
        <f>入力シート!BT47</f>
        <v>0</v>
      </c>
      <c r="BU45" s="719"/>
      <c r="BV45" s="659">
        <f>入力シート!BV47</f>
        <v>0</v>
      </c>
      <c r="BW45" s="660"/>
      <c r="BX45" s="720">
        <f>入力シート!BX47</f>
        <v>0</v>
      </c>
      <c r="BY45" s="719"/>
      <c r="BZ45" s="659">
        <f>入力シート!BZ47</f>
        <v>0</v>
      </c>
      <c r="CA45" s="694"/>
      <c r="CB45" s="44"/>
      <c r="CC45" s="44"/>
      <c r="CD45" s="678">
        <v>23</v>
      </c>
      <c r="CE45" s="679"/>
      <c r="CF45" s="680" t="e">
        <f>VLOOKUP(23,WORK1!A4:B53,2,FALSE)</f>
        <v>#N/A</v>
      </c>
      <c r="CG45" s="680"/>
      <c r="CH45" s="680"/>
      <c r="CI45" s="680"/>
      <c r="CJ45" s="680"/>
      <c r="CK45" s="680"/>
      <c r="CL45" s="681"/>
      <c r="CM45" s="678">
        <v>23</v>
      </c>
      <c r="CN45" s="679"/>
      <c r="CO45" s="680" t="e">
        <f>VLOOKUP(23,WORK1!D4:E53,2,FALSE)</f>
        <v>#N/A</v>
      </c>
      <c r="CP45" s="680"/>
      <c r="CQ45" s="680"/>
      <c r="CR45" s="680"/>
      <c r="CS45" s="680"/>
      <c r="CT45" s="680"/>
      <c r="CU45" s="607"/>
      <c r="CV45" s="617"/>
      <c r="CW45" s="114">
        <v>2</v>
      </c>
      <c r="CX45" s="607" t="e">
        <f>VLOOKUP("82",WORK1!I4:J53,2,FALSE)</f>
        <v>#N/A</v>
      </c>
      <c r="CY45" s="608"/>
      <c r="CZ45" s="608"/>
      <c r="DA45" s="608"/>
      <c r="DB45" s="608"/>
      <c r="DC45" s="608"/>
      <c r="DD45" s="609"/>
      <c r="DE45" s="617"/>
      <c r="DF45" s="114">
        <v>2</v>
      </c>
      <c r="DG45" s="607" t="e">
        <f>VLOOKUP("82",WORK1!N4:O53,2,FALSE)</f>
        <v>#N/A</v>
      </c>
      <c r="DH45" s="608"/>
      <c r="DI45" s="608"/>
      <c r="DJ45" s="608"/>
      <c r="DK45" s="608"/>
      <c r="DL45" s="608"/>
      <c r="DM45" s="608"/>
      <c r="DN45" s="617"/>
      <c r="DO45" s="114">
        <v>3</v>
      </c>
      <c r="DP45" s="601" t="e">
        <f>VLOOKUP("C3",WORK1!S4:T53,2,FALSE)</f>
        <v>#N/A</v>
      </c>
      <c r="DQ45" s="602"/>
      <c r="DR45" s="602"/>
      <c r="DS45" s="602"/>
      <c r="DT45" s="602"/>
      <c r="DU45" s="602"/>
      <c r="DV45" s="603"/>
      <c r="DW45" s="617"/>
      <c r="DX45" s="144">
        <v>3</v>
      </c>
      <c r="DY45" s="601" t="e">
        <f>VLOOKUP("C3",WORK1!X4:Y53,2,FALSE)</f>
        <v>#N/A</v>
      </c>
      <c r="DZ45" s="602"/>
      <c r="EA45" s="602"/>
      <c r="EB45" s="602"/>
      <c r="EC45" s="602"/>
      <c r="ED45" s="602"/>
      <c r="EE45" s="603"/>
      <c r="EF45" s="621"/>
      <c r="EG45" s="65" t="s">
        <v>11</v>
      </c>
      <c r="EH45" s="601" t="e">
        <f>VLOOKUP("BR1",WORK1!AC4:AD53,2,FALSE)</f>
        <v>#N/A</v>
      </c>
      <c r="EI45" s="602"/>
      <c r="EJ45" s="602"/>
      <c r="EK45" s="602"/>
      <c r="EL45" s="602"/>
      <c r="EM45" s="602"/>
      <c r="EN45" s="602"/>
      <c r="EO45" s="605"/>
      <c r="EP45" s="65" t="s">
        <v>199</v>
      </c>
      <c r="EQ45" s="601" t="e">
        <f>VLOOKUP("BR1",WORK1!AH4:AI53,2,FALSE)</f>
        <v>#N/A</v>
      </c>
      <c r="ER45" s="602"/>
      <c r="ES45" s="602"/>
      <c r="ET45" s="602"/>
      <c r="EU45" s="602"/>
      <c r="EV45" s="602"/>
      <c r="EW45" s="603"/>
    </row>
    <row r="46" spans="1:153" x14ac:dyDescent="0.2">
      <c r="A46" s="709">
        <v>22</v>
      </c>
      <c r="B46" s="710"/>
      <c r="C46" s="689">
        <f>入力シート!C48</f>
        <v>0</v>
      </c>
      <c r="D46" s="659"/>
      <c r="E46" s="659"/>
      <c r="F46" s="659"/>
      <c r="G46" s="658">
        <f>入力シート!G48</f>
        <v>0</v>
      </c>
      <c r="H46" s="659"/>
      <c r="I46" s="659"/>
      <c r="J46" s="659"/>
      <c r="K46" s="658">
        <f>入力シート!K48</f>
        <v>0</v>
      </c>
      <c r="L46" s="659"/>
      <c r="M46" s="659"/>
      <c r="N46" s="659"/>
      <c r="O46" s="660"/>
      <c r="P46" s="715">
        <f>入力シート!P48</f>
        <v>0</v>
      </c>
      <c r="Q46" s="716"/>
      <c r="R46" s="716"/>
      <c r="S46" s="716"/>
      <c r="T46" s="716"/>
      <c r="U46" s="716"/>
      <c r="V46" s="716"/>
      <c r="W46" s="712">
        <f>入力シート!W48</f>
        <v>0</v>
      </c>
      <c r="X46" s="713"/>
      <c r="Y46" s="713"/>
      <c r="Z46" s="713"/>
      <c r="AA46" s="713"/>
      <c r="AB46" s="713"/>
      <c r="AC46" s="713"/>
      <c r="AD46" s="713"/>
      <c r="AE46" s="714"/>
      <c r="AF46" s="715">
        <f>入力シート!AF48</f>
        <v>0</v>
      </c>
      <c r="AG46" s="716"/>
      <c r="AH46" s="716"/>
      <c r="AI46" s="716"/>
      <c r="AJ46" s="716"/>
      <c r="AK46" s="716"/>
      <c r="AL46" s="716"/>
      <c r="AM46" s="716"/>
      <c r="AN46" s="717"/>
      <c r="AO46" s="729">
        <f>入力シート!AO48</f>
        <v>0</v>
      </c>
      <c r="AP46" s="660"/>
      <c r="AQ46" s="689">
        <f>入力シート!AQ48</f>
        <v>0</v>
      </c>
      <c r="AR46" s="659"/>
      <c r="AS46" s="659"/>
      <c r="AT46" s="658">
        <f>入力シート!AT48</f>
        <v>0</v>
      </c>
      <c r="AU46" s="659"/>
      <c r="AV46" s="658">
        <f>入力シート!AV48</f>
        <v>0</v>
      </c>
      <c r="AW46" s="660"/>
      <c r="AX46" s="535">
        <f>入力シート!AX48</f>
        <v>0</v>
      </c>
      <c r="AY46" s="537"/>
      <c r="AZ46" s="692">
        <f>入力シート!AZ48</f>
        <v>0</v>
      </c>
      <c r="BA46" s="693"/>
      <c r="BB46" s="692">
        <f>入力シート!BB48</f>
        <v>0</v>
      </c>
      <c r="BC46" s="693"/>
      <c r="BD46" s="705">
        <f>入力シート!BD48</f>
        <v>0</v>
      </c>
      <c r="BE46" s="659"/>
      <c r="BF46" s="659">
        <f>入力シート!BF48</f>
        <v>0</v>
      </c>
      <c r="BG46" s="660"/>
      <c r="BH46" s="730">
        <f>入力シート!BH48</f>
        <v>0</v>
      </c>
      <c r="BI46" s="659"/>
      <c r="BJ46" s="659">
        <f>入力シート!BJ48</f>
        <v>0</v>
      </c>
      <c r="BK46" s="735"/>
      <c r="BL46" s="705">
        <f>入力シート!BL48</f>
        <v>0</v>
      </c>
      <c r="BM46" s="659"/>
      <c r="BN46" s="659">
        <f>入力シート!BN48</f>
        <v>0</v>
      </c>
      <c r="BO46" s="660"/>
      <c r="BP46" s="705">
        <f>入力シート!BP48</f>
        <v>0</v>
      </c>
      <c r="BQ46" s="659"/>
      <c r="BR46" s="659">
        <f>入力シート!BR48</f>
        <v>0</v>
      </c>
      <c r="BS46" s="660"/>
      <c r="BT46" s="718">
        <f>入力シート!BT48</f>
        <v>0</v>
      </c>
      <c r="BU46" s="719"/>
      <c r="BV46" s="659">
        <f>入力シート!BV48</f>
        <v>0</v>
      </c>
      <c r="BW46" s="660"/>
      <c r="BX46" s="720">
        <f>入力シート!BX48</f>
        <v>0</v>
      </c>
      <c r="BY46" s="719"/>
      <c r="BZ46" s="659">
        <f>入力シート!BZ48</f>
        <v>0</v>
      </c>
      <c r="CA46" s="694"/>
      <c r="CB46" s="44"/>
      <c r="CC46" s="44"/>
      <c r="CD46" s="678">
        <v>24</v>
      </c>
      <c r="CE46" s="679"/>
      <c r="CF46" s="680" t="e">
        <f>VLOOKUP(24,WORK1!A4:B53,2,FALSE)</f>
        <v>#N/A</v>
      </c>
      <c r="CG46" s="680"/>
      <c r="CH46" s="680"/>
      <c r="CI46" s="680"/>
      <c r="CJ46" s="680"/>
      <c r="CK46" s="680"/>
      <c r="CL46" s="681"/>
      <c r="CM46" s="678">
        <v>24</v>
      </c>
      <c r="CN46" s="679"/>
      <c r="CO46" s="680" t="e">
        <f>VLOOKUP(24,WORK1!D4:E53,2,FALSE)</f>
        <v>#N/A</v>
      </c>
      <c r="CP46" s="680"/>
      <c r="CQ46" s="680"/>
      <c r="CR46" s="680"/>
      <c r="CS46" s="680"/>
      <c r="CT46" s="680"/>
      <c r="CU46" s="607"/>
      <c r="CV46" s="669"/>
      <c r="CW46" s="48" t="s">
        <v>13</v>
      </c>
      <c r="CX46" s="607" t="e">
        <f>VLOOKUP("8R",WORK1!I4:J53,2,FALSE)</f>
        <v>#N/A</v>
      </c>
      <c r="CY46" s="608"/>
      <c r="CZ46" s="608"/>
      <c r="DA46" s="608"/>
      <c r="DB46" s="608"/>
      <c r="DC46" s="608"/>
      <c r="DD46" s="609"/>
      <c r="DE46" s="669"/>
      <c r="DF46" s="48" t="s">
        <v>13</v>
      </c>
      <c r="DG46" s="607" t="e">
        <f>VLOOKUP("8R",WORK1!N4:O53,2,FALSE)</f>
        <v>#N/A</v>
      </c>
      <c r="DH46" s="608"/>
      <c r="DI46" s="608"/>
      <c r="DJ46" s="608"/>
      <c r="DK46" s="608"/>
      <c r="DL46" s="608"/>
      <c r="DM46" s="608"/>
      <c r="DN46" s="617"/>
      <c r="DO46" s="114">
        <v>4</v>
      </c>
      <c r="DP46" s="601" t="e">
        <f>VLOOKUP("C4",WORK1!S4:T53,2,FALSE)</f>
        <v>#N/A</v>
      </c>
      <c r="DQ46" s="602"/>
      <c r="DR46" s="602"/>
      <c r="DS46" s="602"/>
      <c r="DT46" s="602"/>
      <c r="DU46" s="602"/>
      <c r="DV46" s="603"/>
      <c r="DW46" s="617"/>
      <c r="DX46" s="144">
        <v>4</v>
      </c>
      <c r="DY46" s="601" t="e">
        <f>VLOOKUP("C4",WORK1!X4:Y53,2,FALSE)</f>
        <v>#N/A</v>
      </c>
      <c r="DZ46" s="602"/>
      <c r="EA46" s="602"/>
      <c r="EB46" s="602"/>
      <c r="EC46" s="602"/>
      <c r="ED46" s="602"/>
      <c r="EE46" s="603"/>
      <c r="EF46" s="622"/>
      <c r="EG46" s="65" t="s">
        <v>12</v>
      </c>
      <c r="EH46" s="601" t="e">
        <f>VLOOKUP("BR2",WORK1!AC4:AD53,2,FALSE)</f>
        <v>#N/A</v>
      </c>
      <c r="EI46" s="602"/>
      <c r="EJ46" s="602"/>
      <c r="EK46" s="602"/>
      <c r="EL46" s="602"/>
      <c r="EM46" s="602"/>
      <c r="EN46" s="602"/>
      <c r="EO46" s="606"/>
      <c r="EP46" s="65" t="s">
        <v>200</v>
      </c>
      <c r="EQ46" s="601" t="e">
        <f>VLOOKUP("BR2",WORK1!AH4:AI53,2,FALSE)</f>
        <v>#N/A</v>
      </c>
      <c r="ER46" s="602"/>
      <c r="ES46" s="602"/>
      <c r="ET46" s="602"/>
      <c r="EU46" s="602"/>
      <c r="EV46" s="602"/>
      <c r="EW46" s="603"/>
    </row>
    <row r="47" spans="1:153" x14ac:dyDescent="0.2">
      <c r="A47" s="709">
        <v>23</v>
      </c>
      <c r="B47" s="710"/>
      <c r="C47" s="689">
        <f>入力シート!C49</f>
        <v>0</v>
      </c>
      <c r="D47" s="659"/>
      <c r="E47" s="659"/>
      <c r="F47" s="659"/>
      <c r="G47" s="658">
        <f>入力シート!G49</f>
        <v>0</v>
      </c>
      <c r="H47" s="659"/>
      <c r="I47" s="659"/>
      <c r="J47" s="659"/>
      <c r="K47" s="658">
        <f>入力シート!K49</f>
        <v>0</v>
      </c>
      <c r="L47" s="659"/>
      <c r="M47" s="659"/>
      <c r="N47" s="659"/>
      <c r="O47" s="660"/>
      <c r="P47" s="715">
        <f>入力シート!P49</f>
        <v>0</v>
      </c>
      <c r="Q47" s="716"/>
      <c r="R47" s="716"/>
      <c r="S47" s="716"/>
      <c r="T47" s="716"/>
      <c r="U47" s="716"/>
      <c r="V47" s="716"/>
      <c r="W47" s="712">
        <f>入力シート!W49</f>
        <v>0</v>
      </c>
      <c r="X47" s="713"/>
      <c r="Y47" s="713"/>
      <c r="Z47" s="713"/>
      <c r="AA47" s="713"/>
      <c r="AB47" s="713"/>
      <c r="AC47" s="713"/>
      <c r="AD47" s="713"/>
      <c r="AE47" s="714"/>
      <c r="AF47" s="715">
        <f>入力シート!AF49</f>
        <v>0</v>
      </c>
      <c r="AG47" s="716"/>
      <c r="AH47" s="716"/>
      <c r="AI47" s="716"/>
      <c r="AJ47" s="716"/>
      <c r="AK47" s="716"/>
      <c r="AL47" s="716"/>
      <c r="AM47" s="716"/>
      <c r="AN47" s="717"/>
      <c r="AO47" s="729">
        <f>入力シート!AO49</f>
        <v>0</v>
      </c>
      <c r="AP47" s="660"/>
      <c r="AQ47" s="689">
        <f>入力シート!AQ49</f>
        <v>0</v>
      </c>
      <c r="AR47" s="659"/>
      <c r="AS47" s="659"/>
      <c r="AT47" s="658">
        <f>入力シート!AT49</f>
        <v>0</v>
      </c>
      <c r="AU47" s="659"/>
      <c r="AV47" s="658">
        <f>入力シート!AV49</f>
        <v>0</v>
      </c>
      <c r="AW47" s="660"/>
      <c r="AX47" s="535">
        <f>入力シート!AX49</f>
        <v>0</v>
      </c>
      <c r="AY47" s="537"/>
      <c r="AZ47" s="692">
        <f>入力シート!AZ49</f>
        <v>0</v>
      </c>
      <c r="BA47" s="693"/>
      <c r="BB47" s="692">
        <f>入力シート!BB49</f>
        <v>0</v>
      </c>
      <c r="BC47" s="693"/>
      <c r="BD47" s="705">
        <f>入力シート!BD49</f>
        <v>0</v>
      </c>
      <c r="BE47" s="659"/>
      <c r="BF47" s="659">
        <f>入力シート!BF49</f>
        <v>0</v>
      </c>
      <c r="BG47" s="660"/>
      <c r="BH47" s="730">
        <f>入力シート!BH49</f>
        <v>0</v>
      </c>
      <c r="BI47" s="659"/>
      <c r="BJ47" s="659">
        <f>入力シート!BJ49</f>
        <v>0</v>
      </c>
      <c r="BK47" s="735"/>
      <c r="BL47" s="705">
        <f>入力シート!BL49</f>
        <v>0</v>
      </c>
      <c r="BM47" s="659"/>
      <c r="BN47" s="659">
        <f>入力シート!BN49</f>
        <v>0</v>
      </c>
      <c r="BO47" s="660"/>
      <c r="BP47" s="705">
        <f>入力シート!BP49</f>
        <v>0</v>
      </c>
      <c r="BQ47" s="659"/>
      <c r="BR47" s="659">
        <f>入力シート!BR49</f>
        <v>0</v>
      </c>
      <c r="BS47" s="660"/>
      <c r="BT47" s="718">
        <f>入力シート!BT49</f>
        <v>0</v>
      </c>
      <c r="BU47" s="719"/>
      <c r="BV47" s="659">
        <f>入力シート!BV49</f>
        <v>0</v>
      </c>
      <c r="BW47" s="660"/>
      <c r="BX47" s="720">
        <f>入力シート!BX49</f>
        <v>0</v>
      </c>
      <c r="BY47" s="719"/>
      <c r="BZ47" s="659">
        <f>入力シート!BZ49</f>
        <v>0</v>
      </c>
      <c r="CA47" s="694"/>
      <c r="CB47" s="44"/>
      <c r="CC47" s="44"/>
      <c r="CD47" s="678">
        <v>25</v>
      </c>
      <c r="CE47" s="679"/>
      <c r="CF47" s="680" t="e">
        <f>VLOOKUP(25,WORK1!A4:B53,2,FALSE)</f>
        <v>#N/A</v>
      </c>
      <c r="CG47" s="680"/>
      <c r="CH47" s="680"/>
      <c r="CI47" s="680"/>
      <c r="CJ47" s="680"/>
      <c r="CK47" s="680"/>
      <c r="CL47" s="681"/>
      <c r="CM47" s="678">
        <v>25</v>
      </c>
      <c r="CN47" s="679"/>
      <c r="CO47" s="680" t="e">
        <f>VLOOKUP(25,WORK1!D4:E53,2,FALSE)</f>
        <v>#N/A</v>
      </c>
      <c r="CP47" s="680"/>
      <c r="CQ47" s="680"/>
      <c r="CR47" s="680"/>
      <c r="CS47" s="680"/>
      <c r="CT47" s="680"/>
      <c r="CU47" s="607"/>
      <c r="CV47" s="668">
        <v>9</v>
      </c>
      <c r="CW47" s="114">
        <v>1</v>
      </c>
      <c r="CX47" s="607" t="e">
        <f>VLOOKUP("91",WORK1!I4:J53,2,FALSE)</f>
        <v>#N/A</v>
      </c>
      <c r="CY47" s="608"/>
      <c r="CZ47" s="608"/>
      <c r="DA47" s="608"/>
      <c r="DB47" s="608"/>
      <c r="DC47" s="608"/>
      <c r="DD47" s="609"/>
      <c r="DE47" s="668">
        <v>9</v>
      </c>
      <c r="DF47" s="114">
        <v>1</v>
      </c>
      <c r="DG47" s="607" t="e">
        <f>VLOOKUP("91",WORK1!N4:O53,2,FALSE)</f>
        <v>#N/A</v>
      </c>
      <c r="DH47" s="608"/>
      <c r="DI47" s="608"/>
      <c r="DJ47" s="608"/>
      <c r="DK47" s="608"/>
      <c r="DL47" s="608"/>
      <c r="DM47" s="608"/>
      <c r="DN47" s="617"/>
      <c r="DO47" s="114">
        <v>5</v>
      </c>
      <c r="DP47" s="601" t="e">
        <f>VLOOKUP("C5",WORK1!S4:T53,2,FALSE)</f>
        <v>#N/A</v>
      </c>
      <c r="DQ47" s="602"/>
      <c r="DR47" s="602"/>
      <c r="DS47" s="602"/>
      <c r="DT47" s="602"/>
      <c r="DU47" s="602"/>
      <c r="DV47" s="603"/>
      <c r="DW47" s="617"/>
      <c r="DX47" s="144">
        <v>5</v>
      </c>
      <c r="DY47" s="601" t="e">
        <f>VLOOKUP("C5",WORK1!X4:Y53,2,FALSE)</f>
        <v>#N/A</v>
      </c>
      <c r="DZ47" s="602"/>
      <c r="EA47" s="602"/>
      <c r="EB47" s="602"/>
      <c r="EC47" s="602"/>
      <c r="ED47" s="602"/>
      <c r="EE47" s="603"/>
      <c r="EF47" s="767" t="s">
        <v>198</v>
      </c>
      <c r="EG47" s="114">
        <v>1</v>
      </c>
      <c r="EH47" s="601" t="e">
        <f>VLOOKUP("C1",WORK1!AC4:AD53,2,FALSE)</f>
        <v>#N/A</v>
      </c>
      <c r="EI47" s="602"/>
      <c r="EJ47" s="602"/>
      <c r="EK47" s="602"/>
      <c r="EL47" s="602"/>
      <c r="EM47" s="602"/>
      <c r="EN47" s="602"/>
      <c r="EO47" s="664" t="s">
        <v>198</v>
      </c>
      <c r="EP47" s="114">
        <v>1</v>
      </c>
      <c r="EQ47" s="601" t="e">
        <f>VLOOKUP("C1",WORK1!AH4:AI53,2,FALSE)</f>
        <v>#N/A</v>
      </c>
      <c r="ER47" s="602"/>
      <c r="ES47" s="602"/>
      <c r="ET47" s="602"/>
      <c r="EU47" s="602"/>
      <c r="EV47" s="602"/>
      <c r="EW47" s="603"/>
    </row>
    <row r="48" spans="1:153" x14ac:dyDescent="0.2">
      <c r="A48" s="709">
        <v>24</v>
      </c>
      <c r="B48" s="710"/>
      <c r="C48" s="689">
        <f>入力シート!C50</f>
        <v>0</v>
      </c>
      <c r="D48" s="659"/>
      <c r="E48" s="659"/>
      <c r="F48" s="659"/>
      <c r="G48" s="658">
        <f>入力シート!G50</f>
        <v>0</v>
      </c>
      <c r="H48" s="659"/>
      <c r="I48" s="659"/>
      <c r="J48" s="659"/>
      <c r="K48" s="658">
        <f>入力シート!K50</f>
        <v>0</v>
      </c>
      <c r="L48" s="659"/>
      <c r="M48" s="659"/>
      <c r="N48" s="659"/>
      <c r="O48" s="660"/>
      <c r="P48" s="715">
        <f>入力シート!P50</f>
        <v>0</v>
      </c>
      <c r="Q48" s="716"/>
      <c r="R48" s="716"/>
      <c r="S48" s="716"/>
      <c r="T48" s="716"/>
      <c r="U48" s="716"/>
      <c r="V48" s="716"/>
      <c r="W48" s="712">
        <f>入力シート!W50</f>
        <v>0</v>
      </c>
      <c r="X48" s="713"/>
      <c r="Y48" s="713"/>
      <c r="Z48" s="713"/>
      <c r="AA48" s="713"/>
      <c r="AB48" s="713"/>
      <c r="AC48" s="713"/>
      <c r="AD48" s="713"/>
      <c r="AE48" s="714"/>
      <c r="AF48" s="715">
        <f>入力シート!AF50</f>
        <v>0</v>
      </c>
      <c r="AG48" s="716"/>
      <c r="AH48" s="716"/>
      <c r="AI48" s="716"/>
      <c r="AJ48" s="716"/>
      <c r="AK48" s="716"/>
      <c r="AL48" s="716"/>
      <c r="AM48" s="716"/>
      <c r="AN48" s="717"/>
      <c r="AO48" s="729">
        <f>入力シート!AO50</f>
        <v>0</v>
      </c>
      <c r="AP48" s="660"/>
      <c r="AQ48" s="689">
        <f>入力シート!AQ50</f>
        <v>0</v>
      </c>
      <c r="AR48" s="659"/>
      <c r="AS48" s="659"/>
      <c r="AT48" s="658">
        <f>入力シート!AT50</f>
        <v>0</v>
      </c>
      <c r="AU48" s="659"/>
      <c r="AV48" s="658">
        <f>入力シート!AV50</f>
        <v>0</v>
      </c>
      <c r="AW48" s="660"/>
      <c r="AX48" s="535">
        <f>入力シート!AX50</f>
        <v>0</v>
      </c>
      <c r="AY48" s="537"/>
      <c r="AZ48" s="692">
        <f>入力シート!AZ50</f>
        <v>0</v>
      </c>
      <c r="BA48" s="693"/>
      <c r="BB48" s="692">
        <f>入力シート!BB50</f>
        <v>0</v>
      </c>
      <c r="BC48" s="693"/>
      <c r="BD48" s="705">
        <f>入力シート!BD50</f>
        <v>0</v>
      </c>
      <c r="BE48" s="659"/>
      <c r="BF48" s="659">
        <f>入力シート!BF50</f>
        <v>0</v>
      </c>
      <c r="BG48" s="660"/>
      <c r="BH48" s="730">
        <f>入力シート!BH50</f>
        <v>0</v>
      </c>
      <c r="BI48" s="659"/>
      <c r="BJ48" s="659">
        <f>入力シート!BJ50</f>
        <v>0</v>
      </c>
      <c r="BK48" s="735"/>
      <c r="BL48" s="705">
        <f>入力シート!BL50</f>
        <v>0</v>
      </c>
      <c r="BM48" s="659"/>
      <c r="BN48" s="659">
        <f>入力シート!BN50</f>
        <v>0</v>
      </c>
      <c r="BO48" s="660"/>
      <c r="BP48" s="705">
        <f>入力シート!BP50</f>
        <v>0</v>
      </c>
      <c r="BQ48" s="659"/>
      <c r="BR48" s="659">
        <f>入力シート!BR50</f>
        <v>0</v>
      </c>
      <c r="BS48" s="660"/>
      <c r="BT48" s="718">
        <f>入力シート!BT50</f>
        <v>0</v>
      </c>
      <c r="BU48" s="719"/>
      <c r="BV48" s="659">
        <f>入力シート!BV50</f>
        <v>0</v>
      </c>
      <c r="BW48" s="660"/>
      <c r="BX48" s="720">
        <f>入力シート!BX50</f>
        <v>0</v>
      </c>
      <c r="BY48" s="719"/>
      <c r="BZ48" s="659">
        <f>入力シート!BZ50</f>
        <v>0</v>
      </c>
      <c r="CA48" s="694"/>
      <c r="CB48" s="44"/>
      <c r="CC48" s="44"/>
      <c r="CD48" s="678">
        <v>26</v>
      </c>
      <c r="CE48" s="679"/>
      <c r="CF48" s="680" t="e">
        <f>VLOOKUP(26,WORK1!A4:B53,2,FALSE)</f>
        <v>#N/A</v>
      </c>
      <c r="CG48" s="680"/>
      <c r="CH48" s="680"/>
      <c r="CI48" s="680"/>
      <c r="CJ48" s="680"/>
      <c r="CK48" s="680"/>
      <c r="CL48" s="681"/>
      <c r="CM48" s="678">
        <v>26</v>
      </c>
      <c r="CN48" s="679"/>
      <c r="CO48" s="680" t="e">
        <f>VLOOKUP(26,WORK1!D4:E53,2,FALSE)</f>
        <v>#N/A</v>
      </c>
      <c r="CP48" s="680"/>
      <c r="CQ48" s="680"/>
      <c r="CR48" s="680"/>
      <c r="CS48" s="680"/>
      <c r="CT48" s="680"/>
      <c r="CU48" s="607"/>
      <c r="CV48" s="617"/>
      <c r="CW48" s="114">
        <v>2</v>
      </c>
      <c r="CX48" s="607" t="e">
        <f>VLOOKUP("92",WORK1!I4:J53,2,FALSE)</f>
        <v>#N/A</v>
      </c>
      <c r="CY48" s="608"/>
      <c r="CZ48" s="608"/>
      <c r="DA48" s="608"/>
      <c r="DB48" s="608"/>
      <c r="DC48" s="608"/>
      <c r="DD48" s="609"/>
      <c r="DE48" s="617"/>
      <c r="DF48" s="114">
        <v>2</v>
      </c>
      <c r="DG48" s="607" t="e">
        <f>VLOOKUP("92",WORK1!N4:O53,2,FALSE)</f>
        <v>#N/A</v>
      </c>
      <c r="DH48" s="608"/>
      <c r="DI48" s="608"/>
      <c r="DJ48" s="608"/>
      <c r="DK48" s="608"/>
      <c r="DL48" s="608"/>
      <c r="DM48" s="608"/>
      <c r="DN48" s="617"/>
      <c r="DO48" s="114">
        <v>6</v>
      </c>
      <c r="DP48" s="601" t="e">
        <f>VLOOKUP("C6",WORK1!S4:T53,2,FALSE)</f>
        <v>#N/A</v>
      </c>
      <c r="DQ48" s="602"/>
      <c r="DR48" s="602"/>
      <c r="DS48" s="602"/>
      <c r="DT48" s="602"/>
      <c r="DU48" s="602"/>
      <c r="DV48" s="603"/>
      <c r="DW48" s="617"/>
      <c r="DX48" s="144">
        <v>6</v>
      </c>
      <c r="DY48" s="601" t="e">
        <f>VLOOKUP("C6",WORK1!X4:Y53,2,FALSE)</f>
        <v>#N/A</v>
      </c>
      <c r="DZ48" s="602"/>
      <c r="EA48" s="602"/>
      <c r="EB48" s="602"/>
      <c r="EC48" s="602"/>
      <c r="ED48" s="602"/>
      <c r="EE48" s="603"/>
      <c r="EF48" s="621"/>
      <c r="EG48" s="114">
        <v>2</v>
      </c>
      <c r="EH48" s="601" t="e">
        <f>VLOOKUP("C2",WORK1!AC4:AD53,2,FALSE)</f>
        <v>#N/A</v>
      </c>
      <c r="EI48" s="602"/>
      <c r="EJ48" s="602"/>
      <c r="EK48" s="602"/>
      <c r="EL48" s="602"/>
      <c r="EM48" s="602"/>
      <c r="EN48" s="602"/>
      <c r="EO48" s="605"/>
      <c r="EP48" s="114">
        <v>2</v>
      </c>
      <c r="EQ48" s="601" t="e">
        <f>VLOOKUP("C2",WORK1!AH4:AI53,2,FALSE)</f>
        <v>#N/A</v>
      </c>
      <c r="ER48" s="602"/>
      <c r="ES48" s="602"/>
      <c r="ET48" s="602"/>
      <c r="EU48" s="602"/>
      <c r="EV48" s="602"/>
      <c r="EW48" s="603"/>
    </row>
    <row r="49" spans="1:153" x14ac:dyDescent="0.2">
      <c r="A49" s="709">
        <v>25</v>
      </c>
      <c r="B49" s="710"/>
      <c r="C49" s="689">
        <f>入力シート!C51</f>
        <v>0</v>
      </c>
      <c r="D49" s="659"/>
      <c r="E49" s="659"/>
      <c r="F49" s="659"/>
      <c r="G49" s="658">
        <f>入力シート!G51</f>
        <v>0</v>
      </c>
      <c r="H49" s="659"/>
      <c r="I49" s="659"/>
      <c r="J49" s="659"/>
      <c r="K49" s="658">
        <f>入力シート!K51</f>
        <v>0</v>
      </c>
      <c r="L49" s="659"/>
      <c r="M49" s="659"/>
      <c r="N49" s="659"/>
      <c r="O49" s="660"/>
      <c r="P49" s="715">
        <f>入力シート!P51</f>
        <v>0</v>
      </c>
      <c r="Q49" s="716"/>
      <c r="R49" s="716"/>
      <c r="S49" s="716"/>
      <c r="T49" s="716"/>
      <c r="U49" s="716"/>
      <c r="V49" s="716"/>
      <c r="W49" s="712">
        <f>入力シート!W51</f>
        <v>0</v>
      </c>
      <c r="X49" s="713"/>
      <c r="Y49" s="713"/>
      <c r="Z49" s="713"/>
      <c r="AA49" s="713"/>
      <c r="AB49" s="713"/>
      <c r="AC49" s="713"/>
      <c r="AD49" s="713"/>
      <c r="AE49" s="714"/>
      <c r="AF49" s="715">
        <f>入力シート!AF51</f>
        <v>0</v>
      </c>
      <c r="AG49" s="716"/>
      <c r="AH49" s="716"/>
      <c r="AI49" s="716"/>
      <c r="AJ49" s="716"/>
      <c r="AK49" s="716"/>
      <c r="AL49" s="716"/>
      <c r="AM49" s="716"/>
      <c r="AN49" s="717"/>
      <c r="AO49" s="729">
        <f>入力シート!AO51</f>
        <v>0</v>
      </c>
      <c r="AP49" s="660"/>
      <c r="AQ49" s="689">
        <f>入力シート!AQ51</f>
        <v>0</v>
      </c>
      <c r="AR49" s="659"/>
      <c r="AS49" s="659"/>
      <c r="AT49" s="658">
        <f>入力シート!AT51</f>
        <v>0</v>
      </c>
      <c r="AU49" s="659"/>
      <c r="AV49" s="658">
        <f>入力シート!AV51</f>
        <v>0</v>
      </c>
      <c r="AW49" s="660"/>
      <c r="AX49" s="535">
        <f>入力シート!AX51</f>
        <v>0</v>
      </c>
      <c r="AY49" s="537"/>
      <c r="AZ49" s="692">
        <f>入力シート!AZ51</f>
        <v>0</v>
      </c>
      <c r="BA49" s="693"/>
      <c r="BB49" s="692">
        <f>入力シート!BB51</f>
        <v>0</v>
      </c>
      <c r="BC49" s="693"/>
      <c r="BD49" s="705">
        <f>入力シート!BD51</f>
        <v>0</v>
      </c>
      <c r="BE49" s="659"/>
      <c r="BF49" s="659">
        <f>入力シート!BF51</f>
        <v>0</v>
      </c>
      <c r="BG49" s="660"/>
      <c r="BH49" s="730">
        <f>入力シート!BH51</f>
        <v>0</v>
      </c>
      <c r="BI49" s="659"/>
      <c r="BJ49" s="659">
        <f>入力シート!BJ51</f>
        <v>0</v>
      </c>
      <c r="BK49" s="735"/>
      <c r="BL49" s="705">
        <f>入力シート!BL51</f>
        <v>0</v>
      </c>
      <c r="BM49" s="659"/>
      <c r="BN49" s="659">
        <f>入力シート!BN51</f>
        <v>0</v>
      </c>
      <c r="BO49" s="660"/>
      <c r="BP49" s="705">
        <f>入力シート!BP51</f>
        <v>0</v>
      </c>
      <c r="BQ49" s="659"/>
      <c r="BR49" s="659">
        <f>入力シート!BR51</f>
        <v>0</v>
      </c>
      <c r="BS49" s="660"/>
      <c r="BT49" s="718">
        <f>入力シート!BT51</f>
        <v>0</v>
      </c>
      <c r="BU49" s="719"/>
      <c r="BV49" s="659">
        <f>入力シート!BV51</f>
        <v>0</v>
      </c>
      <c r="BW49" s="660"/>
      <c r="BX49" s="720">
        <f>入力シート!BX51</f>
        <v>0</v>
      </c>
      <c r="BY49" s="719"/>
      <c r="BZ49" s="659">
        <f>入力シート!BZ51</f>
        <v>0</v>
      </c>
      <c r="CA49" s="694"/>
      <c r="CB49" s="44"/>
      <c r="CC49" s="44"/>
      <c r="CD49" s="678">
        <v>27</v>
      </c>
      <c r="CE49" s="679"/>
      <c r="CF49" s="680" t="e">
        <f>VLOOKUP(27,WORK1!A4:B53,2,FALSE)</f>
        <v>#N/A</v>
      </c>
      <c r="CG49" s="680"/>
      <c r="CH49" s="680"/>
      <c r="CI49" s="680"/>
      <c r="CJ49" s="680"/>
      <c r="CK49" s="680"/>
      <c r="CL49" s="681"/>
      <c r="CM49" s="678">
        <v>27</v>
      </c>
      <c r="CN49" s="679"/>
      <c r="CO49" s="680" t="e">
        <f>VLOOKUP(27,WORK1!D4:E53,2,FALSE)</f>
        <v>#N/A</v>
      </c>
      <c r="CP49" s="680"/>
      <c r="CQ49" s="680"/>
      <c r="CR49" s="680"/>
      <c r="CS49" s="680"/>
      <c r="CT49" s="680"/>
      <c r="CU49" s="607"/>
      <c r="CV49" s="669"/>
      <c r="CW49" s="48" t="s">
        <v>13</v>
      </c>
      <c r="CX49" s="607" t="e">
        <f>VLOOKUP("9R",WORK1!I4:J53,2,FALSE)</f>
        <v>#N/A</v>
      </c>
      <c r="CY49" s="608"/>
      <c r="CZ49" s="608"/>
      <c r="DA49" s="608"/>
      <c r="DB49" s="608"/>
      <c r="DC49" s="608"/>
      <c r="DD49" s="609"/>
      <c r="DE49" s="669"/>
      <c r="DF49" s="48" t="s">
        <v>13</v>
      </c>
      <c r="DG49" s="607" t="e">
        <f>VLOOKUP("9R",WORK1!N4:O53,2,FALSE)</f>
        <v>#N/A</v>
      </c>
      <c r="DH49" s="608"/>
      <c r="DI49" s="608"/>
      <c r="DJ49" s="608"/>
      <c r="DK49" s="608"/>
      <c r="DL49" s="608"/>
      <c r="DM49" s="608"/>
      <c r="DN49" s="617"/>
      <c r="DO49" s="114">
        <v>7</v>
      </c>
      <c r="DP49" s="601" t="e">
        <f>VLOOKUP("C7",WORK1!S4:T53,2,FALSE)</f>
        <v>#N/A</v>
      </c>
      <c r="DQ49" s="602"/>
      <c r="DR49" s="602"/>
      <c r="DS49" s="602"/>
      <c r="DT49" s="602"/>
      <c r="DU49" s="602"/>
      <c r="DV49" s="603"/>
      <c r="DW49" s="617"/>
      <c r="DX49" s="144">
        <v>7</v>
      </c>
      <c r="DY49" s="601" t="e">
        <f>VLOOKUP("C7",WORK1!X4:Y53,2,FALSE)</f>
        <v>#N/A</v>
      </c>
      <c r="DZ49" s="602"/>
      <c r="EA49" s="602"/>
      <c r="EB49" s="602"/>
      <c r="EC49" s="602"/>
      <c r="ED49" s="602"/>
      <c r="EE49" s="603"/>
      <c r="EF49" s="621"/>
      <c r="EG49" s="114">
        <v>3</v>
      </c>
      <c r="EH49" s="601" t="e">
        <f>VLOOKUP("C3",WORK1!AC4:AD53,2,FALSE)</f>
        <v>#N/A</v>
      </c>
      <c r="EI49" s="602"/>
      <c r="EJ49" s="602"/>
      <c r="EK49" s="602"/>
      <c r="EL49" s="602"/>
      <c r="EM49" s="602"/>
      <c r="EN49" s="602"/>
      <c r="EO49" s="605"/>
      <c r="EP49" s="114">
        <v>3</v>
      </c>
      <c r="EQ49" s="601" t="e">
        <f>VLOOKUP("C3",WORK1!AH4:AI53,2,FALSE)</f>
        <v>#N/A</v>
      </c>
      <c r="ER49" s="602"/>
      <c r="ES49" s="602"/>
      <c r="ET49" s="602"/>
      <c r="EU49" s="602"/>
      <c r="EV49" s="602"/>
      <c r="EW49" s="603"/>
    </row>
    <row r="50" spans="1:153" x14ac:dyDescent="0.2">
      <c r="A50" s="709">
        <v>26</v>
      </c>
      <c r="B50" s="710"/>
      <c r="C50" s="689">
        <f>入力シート!C52</f>
        <v>0</v>
      </c>
      <c r="D50" s="659"/>
      <c r="E50" s="659"/>
      <c r="F50" s="659"/>
      <c r="G50" s="658">
        <f>入力シート!G52</f>
        <v>0</v>
      </c>
      <c r="H50" s="659"/>
      <c r="I50" s="659"/>
      <c r="J50" s="659"/>
      <c r="K50" s="658">
        <f>入力シート!K52</f>
        <v>0</v>
      </c>
      <c r="L50" s="659"/>
      <c r="M50" s="659"/>
      <c r="N50" s="659"/>
      <c r="O50" s="660"/>
      <c r="P50" s="715">
        <f>入力シート!P52</f>
        <v>0</v>
      </c>
      <c r="Q50" s="716"/>
      <c r="R50" s="716"/>
      <c r="S50" s="716"/>
      <c r="T50" s="716"/>
      <c r="U50" s="716"/>
      <c r="V50" s="716"/>
      <c r="W50" s="712">
        <f>入力シート!W52</f>
        <v>0</v>
      </c>
      <c r="X50" s="713"/>
      <c r="Y50" s="713"/>
      <c r="Z50" s="713"/>
      <c r="AA50" s="713"/>
      <c r="AB50" s="713"/>
      <c r="AC50" s="713"/>
      <c r="AD50" s="713"/>
      <c r="AE50" s="714"/>
      <c r="AF50" s="715">
        <f>入力シート!AF52</f>
        <v>0</v>
      </c>
      <c r="AG50" s="716"/>
      <c r="AH50" s="716"/>
      <c r="AI50" s="716"/>
      <c r="AJ50" s="716"/>
      <c r="AK50" s="716"/>
      <c r="AL50" s="716"/>
      <c r="AM50" s="716"/>
      <c r="AN50" s="717"/>
      <c r="AO50" s="729">
        <f>入力シート!AO52</f>
        <v>0</v>
      </c>
      <c r="AP50" s="660"/>
      <c r="AQ50" s="689">
        <f>入力シート!AQ52</f>
        <v>0</v>
      </c>
      <c r="AR50" s="659"/>
      <c r="AS50" s="659"/>
      <c r="AT50" s="658">
        <f>入力シート!AT52</f>
        <v>0</v>
      </c>
      <c r="AU50" s="659"/>
      <c r="AV50" s="658">
        <f>入力シート!AV52</f>
        <v>0</v>
      </c>
      <c r="AW50" s="660"/>
      <c r="AX50" s="535">
        <f>入力シート!AX52</f>
        <v>0</v>
      </c>
      <c r="AY50" s="537"/>
      <c r="AZ50" s="692">
        <f>入力シート!AZ52</f>
        <v>0</v>
      </c>
      <c r="BA50" s="693"/>
      <c r="BB50" s="692">
        <f>入力シート!BB52</f>
        <v>0</v>
      </c>
      <c r="BC50" s="693"/>
      <c r="BD50" s="705">
        <f>入力シート!BD52</f>
        <v>0</v>
      </c>
      <c r="BE50" s="659"/>
      <c r="BF50" s="659">
        <f>入力シート!BF52</f>
        <v>0</v>
      </c>
      <c r="BG50" s="660"/>
      <c r="BH50" s="730">
        <f>入力シート!BH52</f>
        <v>0</v>
      </c>
      <c r="BI50" s="659"/>
      <c r="BJ50" s="659">
        <f>入力シート!BJ52</f>
        <v>0</v>
      </c>
      <c r="BK50" s="735"/>
      <c r="BL50" s="705">
        <f>入力シート!BL52</f>
        <v>0</v>
      </c>
      <c r="BM50" s="659"/>
      <c r="BN50" s="659">
        <f>入力シート!BN52</f>
        <v>0</v>
      </c>
      <c r="BO50" s="660"/>
      <c r="BP50" s="705">
        <f>入力シート!BP52</f>
        <v>0</v>
      </c>
      <c r="BQ50" s="659"/>
      <c r="BR50" s="659">
        <f>入力シート!BR52</f>
        <v>0</v>
      </c>
      <c r="BS50" s="660"/>
      <c r="BT50" s="718">
        <f>入力シート!BT52</f>
        <v>0</v>
      </c>
      <c r="BU50" s="719"/>
      <c r="BV50" s="659">
        <f>入力シート!BV52</f>
        <v>0</v>
      </c>
      <c r="BW50" s="660"/>
      <c r="BX50" s="720">
        <f>入力シート!BX52</f>
        <v>0</v>
      </c>
      <c r="BY50" s="719"/>
      <c r="BZ50" s="659">
        <f>入力シート!BZ52</f>
        <v>0</v>
      </c>
      <c r="CA50" s="694"/>
      <c r="CB50" s="44"/>
      <c r="CC50" s="44"/>
      <c r="CD50" s="678">
        <v>28</v>
      </c>
      <c r="CE50" s="679"/>
      <c r="CF50" s="680" t="e">
        <f>VLOOKUP(28,WORK1!A4:B53,2,FALSE)</f>
        <v>#N/A</v>
      </c>
      <c r="CG50" s="680"/>
      <c r="CH50" s="680"/>
      <c r="CI50" s="680"/>
      <c r="CJ50" s="680"/>
      <c r="CK50" s="680"/>
      <c r="CL50" s="681"/>
      <c r="CM50" s="678">
        <v>28</v>
      </c>
      <c r="CN50" s="679"/>
      <c r="CO50" s="680" t="e">
        <f>VLOOKUP(28,WORK1!D4:E53,2,FALSE)</f>
        <v>#N/A</v>
      </c>
      <c r="CP50" s="680"/>
      <c r="CQ50" s="680"/>
      <c r="CR50" s="680"/>
      <c r="CS50" s="680"/>
      <c r="CT50" s="680"/>
      <c r="CU50" s="607"/>
      <c r="CV50" s="613">
        <v>10</v>
      </c>
      <c r="CW50" s="114">
        <v>1</v>
      </c>
      <c r="CX50" s="607" t="e">
        <f>VLOOKUP("101",WORK1!I4:J53,2,FALSE)</f>
        <v>#N/A</v>
      </c>
      <c r="CY50" s="608"/>
      <c r="CZ50" s="608"/>
      <c r="DA50" s="608"/>
      <c r="DB50" s="608"/>
      <c r="DC50" s="608"/>
      <c r="DD50" s="609"/>
      <c r="DE50" s="613">
        <v>10</v>
      </c>
      <c r="DF50" s="114">
        <v>1</v>
      </c>
      <c r="DG50" s="607" t="e">
        <f>VLOOKUP("101",WORK1!N4:O53,2,FALSE)</f>
        <v>#N/A</v>
      </c>
      <c r="DH50" s="608"/>
      <c r="DI50" s="608"/>
      <c r="DJ50" s="608"/>
      <c r="DK50" s="608"/>
      <c r="DL50" s="608"/>
      <c r="DM50" s="608"/>
      <c r="DN50" s="617"/>
      <c r="DO50" s="114">
        <v>8</v>
      </c>
      <c r="DP50" s="601" t="e">
        <f>VLOOKUP("C8",WORK1!S4:T53,2,FALSE)</f>
        <v>#N/A</v>
      </c>
      <c r="DQ50" s="602"/>
      <c r="DR50" s="602"/>
      <c r="DS50" s="602"/>
      <c r="DT50" s="602"/>
      <c r="DU50" s="602"/>
      <c r="DV50" s="603"/>
      <c r="DW50" s="617"/>
      <c r="DX50" s="144">
        <v>8</v>
      </c>
      <c r="DY50" s="601" t="e">
        <f>VLOOKUP("C8",WORK1!X4:Y53,2,FALSE)</f>
        <v>#N/A</v>
      </c>
      <c r="DZ50" s="602"/>
      <c r="EA50" s="602"/>
      <c r="EB50" s="602"/>
      <c r="EC50" s="602"/>
      <c r="ED50" s="602"/>
      <c r="EE50" s="603"/>
      <c r="EF50" s="621"/>
      <c r="EG50" s="114">
        <v>4</v>
      </c>
      <c r="EH50" s="601" t="e">
        <f>VLOOKUP("C4",WORK1!AC4:AD53,2,FALSE)</f>
        <v>#N/A</v>
      </c>
      <c r="EI50" s="602"/>
      <c r="EJ50" s="602"/>
      <c r="EK50" s="602"/>
      <c r="EL50" s="602"/>
      <c r="EM50" s="602"/>
      <c r="EN50" s="602"/>
      <c r="EO50" s="605"/>
      <c r="EP50" s="114">
        <v>4</v>
      </c>
      <c r="EQ50" s="601" t="e">
        <f>VLOOKUP("C4",WORK1!AH4:AI53,2,FALSE)</f>
        <v>#N/A</v>
      </c>
      <c r="ER50" s="602"/>
      <c r="ES50" s="602"/>
      <c r="ET50" s="602"/>
      <c r="EU50" s="602"/>
      <c r="EV50" s="602"/>
      <c r="EW50" s="603"/>
    </row>
    <row r="51" spans="1:153" x14ac:dyDescent="0.2">
      <c r="A51" s="709">
        <v>27</v>
      </c>
      <c r="B51" s="710"/>
      <c r="C51" s="689">
        <f>入力シート!C53</f>
        <v>0</v>
      </c>
      <c r="D51" s="659"/>
      <c r="E51" s="659"/>
      <c r="F51" s="659"/>
      <c r="G51" s="658">
        <f>入力シート!G53</f>
        <v>0</v>
      </c>
      <c r="H51" s="659"/>
      <c r="I51" s="659"/>
      <c r="J51" s="659"/>
      <c r="K51" s="658">
        <f>入力シート!K53</f>
        <v>0</v>
      </c>
      <c r="L51" s="659"/>
      <c r="M51" s="659"/>
      <c r="N51" s="659"/>
      <c r="O51" s="660"/>
      <c r="P51" s="715">
        <f>入力シート!P53</f>
        <v>0</v>
      </c>
      <c r="Q51" s="716"/>
      <c r="R51" s="716"/>
      <c r="S51" s="716"/>
      <c r="T51" s="716"/>
      <c r="U51" s="716"/>
      <c r="V51" s="716"/>
      <c r="W51" s="712">
        <f>入力シート!W53</f>
        <v>0</v>
      </c>
      <c r="X51" s="713"/>
      <c r="Y51" s="713"/>
      <c r="Z51" s="713"/>
      <c r="AA51" s="713"/>
      <c r="AB51" s="713"/>
      <c r="AC51" s="713"/>
      <c r="AD51" s="713"/>
      <c r="AE51" s="714"/>
      <c r="AF51" s="715">
        <f>入力シート!AF53</f>
        <v>0</v>
      </c>
      <c r="AG51" s="716"/>
      <c r="AH51" s="716"/>
      <c r="AI51" s="716"/>
      <c r="AJ51" s="716"/>
      <c r="AK51" s="716"/>
      <c r="AL51" s="716"/>
      <c r="AM51" s="716"/>
      <c r="AN51" s="717"/>
      <c r="AO51" s="729">
        <f>入力シート!AO53</f>
        <v>0</v>
      </c>
      <c r="AP51" s="660"/>
      <c r="AQ51" s="689">
        <f>入力シート!AQ53</f>
        <v>0</v>
      </c>
      <c r="AR51" s="659"/>
      <c r="AS51" s="659"/>
      <c r="AT51" s="658">
        <f>入力シート!AT53</f>
        <v>0</v>
      </c>
      <c r="AU51" s="659"/>
      <c r="AV51" s="658">
        <f>入力シート!AV53</f>
        <v>0</v>
      </c>
      <c r="AW51" s="660"/>
      <c r="AX51" s="535">
        <f>入力シート!AX53</f>
        <v>0</v>
      </c>
      <c r="AY51" s="537"/>
      <c r="AZ51" s="692">
        <f>入力シート!AZ53</f>
        <v>0</v>
      </c>
      <c r="BA51" s="693"/>
      <c r="BB51" s="692">
        <f>入力シート!BB53</f>
        <v>0</v>
      </c>
      <c r="BC51" s="693"/>
      <c r="BD51" s="705">
        <f>入力シート!BD53</f>
        <v>0</v>
      </c>
      <c r="BE51" s="659"/>
      <c r="BF51" s="659">
        <f>入力シート!BF53</f>
        <v>0</v>
      </c>
      <c r="BG51" s="660"/>
      <c r="BH51" s="730">
        <f>入力シート!BH53</f>
        <v>0</v>
      </c>
      <c r="BI51" s="659"/>
      <c r="BJ51" s="659">
        <f>入力シート!BJ53</f>
        <v>0</v>
      </c>
      <c r="BK51" s="735"/>
      <c r="BL51" s="705">
        <f>入力シート!BL53</f>
        <v>0</v>
      </c>
      <c r="BM51" s="659"/>
      <c r="BN51" s="659">
        <f>入力シート!BN53</f>
        <v>0</v>
      </c>
      <c r="BO51" s="660"/>
      <c r="BP51" s="705">
        <f>入力シート!BP53</f>
        <v>0</v>
      </c>
      <c r="BQ51" s="659"/>
      <c r="BR51" s="659">
        <f>入力シート!BR53</f>
        <v>0</v>
      </c>
      <c r="BS51" s="660"/>
      <c r="BT51" s="718">
        <f>入力シート!BT53</f>
        <v>0</v>
      </c>
      <c r="BU51" s="719"/>
      <c r="BV51" s="659">
        <f>入力シート!BV53</f>
        <v>0</v>
      </c>
      <c r="BW51" s="660"/>
      <c r="BX51" s="720">
        <f>入力シート!BX53</f>
        <v>0</v>
      </c>
      <c r="BY51" s="719"/>
      <c r="BZ51" s="659">
        <f>入力シート!BZ53</f>
        <v>0</v>
      </c>
      <c r="CA51" s="694"/>
      <c r="CB51" s="44"/>
      <c r="CC51" s="44"/>
      <c r="CD51" s="678">
        <v>29</v>
      </c>
      <c r="CE51" s="679"/>
      <c r="CF51" s="680" t="e">
        <f>VLOOKUP(29,WORK1!A4:B53,2,FALSE)</f>
        <v>#N/A</v>
      </c>
      <c r="CG51" s="680"/>
      <c r="CH51" s="680"/>
      <c r="CI51" s="680"/>
      <c r="CJ51" s="680"/>
      <c r="CK51" s="680"/>
      <c r="CL51" s="681"/>
      <c r="CM51" s="678">
        <v>29</v>
      </c>
      <c r="CN51" s="679"/>
      <c r="CO51" s="680" t="e">
        <f>VLOOKUP(29,WORK1!D4:E53,2,FALSE)</f>
        <v>#N/A</v>
      </c>
      <c r="CP51" s="680"/>
      <c r="CQ51" s="680"/>
      <c r="CR51" s="680"/>
      <c r="CS51" s="680"/>
      <c r="CT51" s="680"/>
      <c r="CU51" s="607"/>
      <c r="CV51" s="614"/>
      <c r="CW51" s="114">
        <v>2</v>
      </c>
      <c r="CX51" s="607" t="e">
        <f>VLOOKUP("102",WORK1!I4:J53,2,FALSE)</f>
        <v>#N/A</v>
      </c>
      <c r="CY51" s="608"/>
      <c r="CZ51" s="608"/>
      <c r="DA51" s="608"/>
      <c r="DB51" s="608"/>
      <c r="DC51" s="608"/>
      <c r="DD51" s="609"/>
      <c r="DE51" s="614"/>
      <c r="DF51" s="114">
        <v>2</v>
      </c>
      <c r="DG51" s="607" t="e">
        <f>VLOOKUP("102",WORK1!N4:O53,2,FALSE)</f>
        <v>#N/A</v>
      </c>
      <c r="DH51" s="608"/>
      <c r="DI51" s="608"/>
      <c r="DJ51" s="608"/>
      <c r="DK51" s="608"/>
      <c r="DL51" s="608"/>
      <c r="DM51" s="608"/>
      <c r="DN51" s="617"/>
      <c r="DO51" s="49" t="s">
        <v>11</v>
      </c>
      <c r="DP51" s="601" t="e">
        <f>VLOOKUP("CR1",WORK1!S4:T53,2,FALSE)</f>
        <v>#N/A</v>
      </c>
      <c r="DQ51" s="602"/>
      <c r="DR51" s="602"/>
      <c r="DS51" s="602"/>
      <c r="DT51" s="602"/>
      <c r="DU51" s="602"/>
      <c r="DV51" s="603"/>
      <c r="DW51" s="617"/>
      <c r="DX51" s="49" t="s">
        <v>11</v>
      </c>
      <c r="DY51" s="601" t="e">
        <f>VLOOKUP("CR1",WORK1!X4:Y53,2,FALSE)</f>
        <v>#N/A</v>
      </c>
      <c r="DZ51" s="602"/>
      <c r="EA51" s="602"/>
      <c r="EB51" s="602"/>
      <c r="EC51" s="602"/>
      <c r="ED51" s="602"/>
      <c r="EE51" s="603"/>
      <c r="EF51" s="621"/>
      <c r="EG51" s="114">
        <v>5</v>
      </c>
      <c r="EH51" s="601" t="e">
        <f>VLOOKUP("C5",WORK1!AC4:AD53,2,FALSE)</f>
        <v>#N/A</v>
      </c>
      <c r="EI51" s="602"/>
      <c r="EJ51" s="602"/>
      <c r="EK51" s="602"/>
      <c r="EL51" s="602"/>
      <c r="EM51" s="602"/>
      <c r="EN51" s="602"/>
      <c r="EO51" s="605"/>
      <c r="EP51" s="114">
        <v>5</v>
      </c>
      <c r="EQ51" s="601" t="e">
        <f>VLOOKUP("C5",WORK1!AH4:AI53,2,FALSE)</f>
        <v>#N/A</v>
      </c>
      <c r="ER51" s="602"/>
      <c r="ES51" s="602"/>
      <c r="ET51" s="602"/>
      <c r="EU51" s="602"/>
      <c r="EV51" s="602"/>
      <c r="EW51" s="603"/>
    </row>
    <row r="52" spans="1:153" ht="13.5" thickBot="1" x14ac:dyDescent="0.25">
      <c r="A52" s="709">
        <v>28</v>
      </c>
      <c r="B52" s="710"/>
      <c r="C52" s="689">
        <f>入力シート!C54</f>
        <v>0</v>
      </c>
      <c r="D52" s="659"/>
      <c r="E52" s="659"/>
      <c r="F52" s="659"/>
      <c r="G52" s="658">
        <f>入力シート!G54</f>
        <v>0</v>
      </c>
      <c r="H52" s="659"/>
      <c r="I52" s="659"/>
      <c r="J52" s="659"/>
      <c r="K52" s="658">
        <f>入力シート!K54</f>
        <v>0</v>
      </c>
      <c r="L52" s="659"/>
      <c r="M52" s="659"/>
      <c r="N52" s="659"/>
      <c r="O52" s="660"/>
      <c r="P52" s="715">
        <f>入力シート!P54</f>
        <v>0</v>
      </c>
      <c r="Q52" s="716"/>
      <c r="R52" s="716"/>
      <c r="S52" s="716"/>
      <c r="T52" s="716"/>
      <c r="U52" s="716"/>
      <c r="V52" s="716"/>
      <c r="W52" s="712">
        <f>入力シート!W54</f>
        <v>0</v>
      </c>
      <c r="X52" s="713"/>
      <c r="Y52" s="713"/>
      <c r="Z52" s="713"/>
      <c r="AA52" s="713"/>
      <c r="AB52" s="713"/>
      <c r="AC52" s="713"/>
      <c r="AD52" s="713"/>
      <c r="AE52" s="714"/>
      <c r="AF52" s="715">
        <f>入力シート!AF54</f>
        <v>0</v>
      </c>
      <c r="AG52" s="716"/>
      <c r="AH52" s="716"/>
      <c r="AI52" s="716"/>
      <c r="AJ52" s="716"/>
      <c r="AK52" s="716"/>
      <c r="AL52" s="716"/>
      <c r="AM52" s="716"/>
      <c r="AN52" s="717"/>
      <c r="AO52" s="729">
        <f>入力シート!AO54</f>
        <v>0</v>
      </c>
      <c r="AP52" s="660"/>
      <c r="AQ52" s="689">
        <f>入力シート!AQ54</f>
        <v>0</v>
      </c>
      <c r="AR52" s="659"/>
      <c r="AS52" s="659"/>
      <c r="AT52" s="658">
        <f>入力シート!AT54</f>
        <v>0</v>
      </c>
      <c r="AU52" s="659"/>
      <c r="AV52" s="658">
        <f>入力シート!AV54</f>
        <v>0</v>
      </c>
      <c r="AW52" s="660"/>
      <c r="AX52" s="535">
        <f>入力シート!AX54</f>
        <v>0</v>
      </c>
      <c r="AY52" s="537"/>
      <c r="AZ52" s="692">
        <f>入力シート!AZ54</f>
        <v>0</v>
      </c>
      <c r="BA52" s="693"/>
      <c r="BB52" s="692">
        <f>入力シート!BB54</f>
        <v>0</v>
      </c>
      <c r="BC52" s="693"/>
      <c r="BD52" s="705">
        <f>入力シート!BD54</f>
        <v>0</v>
      </c>
      <c r="BE52" s="659"/>
      <c r="BF52" s="659">
        <f>入力シート!BF54</f>
        <v>0</v>
      </c>
      <c r="BG52" s="660"/>
      <c r="BH52" s="730">
        <f>入力シート!BH54</f>
        <v>0</v>
      </c>
      <c r="BI52" s="659"/>
      <c r="BJ52" s="659">
        <f>入力シート!BJ54</f>
        <v>0</v>
      </c>
      <c r="BK52" s="735"/>
      <c r="BL52" s="705">
        <f>入力シート!BL54</f>
        <v>0</v>
      </c>
      <c r="BM52" s="659"/>
      <c r="BN52" s="659">
        <f>入力シート!BN54</f>
        <v>0</v>
      </c>
      <c r="BO52" s="660"/>
      <c r="BP52" s="705">
        <f>入力シート!BP54</f>
        <v>0</v>
      </c>
      <c r="BQ52" s="659"/>
      <c r="BR52" s="659">
        <f>入力シート!BR54</f>
        <v>0</v>
      </c>
      <c r="BS52" s="660"/>
      <c r="BT52" s="718">
        <f>入力シート!BT54</f>
        <v>0</v>
      </c>
      <c r="BU52" s="719"/>
      <c r="BV52" s="659">
        <f>入力シート!BV54</f>
        <v>0</v>
      </c>
      <c r="BW52" s="660"/>
      <c r="BX52" s="720">
        <f>入力シート!BX54</f>
        <v>0</v>
      </c>
      <c r="BY52" s="719"/>
      <c r="BZ52" s="659">
        <f>入力シート!BZ54</f>
        <v>0</v>
      </c>
      <c r="CA52" s="694"/>
      <c r="CB52" s="44"/>
      <c r="CC52" s="44"/>
      <c r="CD52" s="765">
        <v>30</v>
      </c>
      <c r="CE52" s="766"/>
      <c r="CF52" s="759" t="e">
        <f>VLOOKUP(30,WORK1!A4:B53,2,FALSE)</f>
        <v>#N/A</v>
      </c>
      <c r="CG52" s="759"/>
      <c r="CH52" s="759"/>
      <c r="CI52" s="759"/>
      <c r="CJ52" s="759"/>
      <c r="CK52" s="759"/>
      <c r="CL52" s="760"/>
      <c r="CM52" s="765">
        <v>30</v>
      </c>
      <c r="CN52" s="766"/>
      <c r="CO52" s="759" t="e">
        <f>VLOOKUP(30,WORK1!D4:E53,2,FALSE)</f>
        <v>#N/A</v>
      </c>
      <c r="CP52" s="759"/>
      <c r="CQ52" s="759"/>
      <c r="CR52" s="759"/>
      <c r="CS52" s="759"/>
      <c r="CT52" s="759"/>
      <c r="CU52" s="610"/>
      <c r="CV52" s="615"/>
      <c r="CW52" s="51" t="s">
        <v>13</v>
      </c>
      <c r="CX52" s="610" t="e">
        <f>VLOOKUP("10R",WORK1!I4:J53,2,FALSE)</f>
        <v>#N/A</v>
      </c>
      <c r="CY52" s="611"/>
      <c r="CZ52" s="611"/>
      <c r="DA52" s="611"/>
      <c r="DB52" s="611"/>
      <c r="DC52" s="611"/>
      <c r="DD52" s="612"/>
      <c r="DE52" s="615"/>
      <c r="DF52" s="51" t="s">
        <v>13</v>
      </c>
      <c r="DG52" s="610" t="e">
        <f>VLOOKUP("10R",WORK1!N4:O53,2,FALSE)</f>
        <v>#N/A</v>
      </c>
      <c r="DH52" s="611"/>
      <c r="DI52" s="611"/>
      <c r="DJ52" s="611"/>
      <c r="DK52" s="611"/>
      <c r="DL52" s="611"/>
      <c r="DM52" s="611"/>
      <c r="DN52" s="669"/>
      <c r="DO52" s="49" t="s">
        <v>12</v>
      </c>
      <c r="DP52" s="601" t="e">
        <f>VLOOKUP("CR2",WORK1!S4:T53,2,FALSE)</f>
        <v>#N/A</v>
      </c>
      <c r="DQ52" s="602"/>
      <c r="DR52" s="602"/>
      <c r="DS52" s="602"/>
      <c r="DT52" s="602"/>
      <c r="DU52" s="602"/>
      <c r="DV52" s="603"/>
      <c r="DW52" s="669"/>
      <c r="DX52" s="49" t="s">
        <v>12</v>
      </c>
      <c r="DY52" s="601" t="e">
        <f>VLOOKUP("CR2",WORK1!X4:Y53,2,FALSE)</f>
        <v>#N/A</v>
      </c>
      <c r="DZ52" s="602"/>
      <c r="EA52" s="602"/>
      <c r="EB52" s="602"/>
      <c r="EC52" s="602"/>
      <c r="ED52" s="602"/>
      <c r="EE52" s="603"/>
      <c r="EF52" s="621"/>
      <c r="EG52" s="114">
        <v>6</v>
      </c>
      <c r="EH52" s="601" t="e">
        <f>VLOOKUP("C6",WORK1!AC4:AD53,2,FALSE)</f>
        <v>#N/A</v>
      </c>
      <c r="EI52" s="602"/>
      <c r="EJ52" s="602"/>
      <c r="EK52" s="602"/>
      <c r="EL52" s="602"/>
      <c r="EM52" s="602"/>
      <c r="EN52" s="602"/>
      <c r="EO52" s="605"/>
      <c r="EP52" s="114">
        <v>6</v>
      </c>
      <c r="EQ52" s="601" t="e">
        <f>VLOOKUP("C6",WORK1!AH4:AI53,2,FALSE)</f>
        <v>#N/A</v>
      </c>
      <c r="ER52" s="602"/>
      <c r="ES52" s="602"/>
      <c r="ET52" s="602"/>
      <c r="EU52" s="602"/>
      <c r="EV52" s="602"/>
      <c r="EW52" s="603"/>
    </row>
    <row r="53" spans="1:153" x14ac:dyDescent="0.2">
      <c r="A53" s="709">
        <v>29</v>
      </c>
      <c r="B53" s="710"/>
      <c r="C53" s="689">
        <f>入力シート!C55</f>
        <v>0</v>
      </c>
      <c r="D53" s="659"/>
      <c r="E53" s="659"/>
      <c r="F53" s="659"/>
      <c r="G53" s="658">
        <f>入力シート!G55</f>
        <v>0</v>
      </c>
      <c r="H53" s="659"/>
      <c r="I53" s="659"/>
      <c r="J53" s="659"/>
      <c r="K53" s="658">
        <f>入力シート!K55</f>
        <v>0</v>
      </c>
      <c r="L53" s="659"/>
      <c r="M53" s="659"/>
      <c r="N53" s="659"/>
      <c r="O53" s="660"/>
      <c r="P53" s="715">
        <f>入力シート!P55</f>
        <v>0</v>
      </c>
      <c r="Q53" s="716"/>
      <c r="R53" s="716"/>
      <c r="S53" s="716"/>
      <c r="T53" s="716"/>
      <c r="U53" s="716"/>
      <c r="V53" s="716"/>
      <c r="W53" s="712">
        <f>入力シート!W55</f>
        <v>0</v>
      </c>
      <c r="X53" s="713"/>
      <c r="Y53" s="713"/>
      <c r="Z53" s="713"/>
      <c r="AA53" s="713"/>
      <c r="AB53" s="713"/>
      <c r="AC53" s="713"/>
      <c r="AD53" s="713"/>
      <c r="AE53" s="714"/>
      <c r="AF53" s="715">
        <f>入力シート!AF55</f>
        <v>0</v>
      </c>
      <c r="AG53" s="716"/>
      <c r="AH53" s="716"/>
      <c r="AI53" s="716"/>
      <c r="AJ53" s="716"/>
      <c r="AK53" s="716"/>
      <c r="AL53" s="716"/>
      <c r="AM53" s="716"/>
      <c r="AN53" s="717"/>
      <c r="AO53" s="729">
        <f>入力シート!AO55</f>
        <v>0</v>
      </c>
      <c r="AP53" s="660"/>
      <c r="AQ53" s="689">
        <f>入力シート!AQ55</f>
        <v>0</v>
      </c>
      <c r="AR53" s="659"/>
      <c r="AS53" s="659"/>
      <c r="AT53" s="658">
        <f>入力シート!AT55</f>
        <v>0</v>
      </c>
      <c r="AU53" s="659"/>
      <c r="AV53" s="658">
        <f>入力シート!AV55</f>
        <v>0</v>
      </c>
      <c r="AW53" s="660"/>
      <c r="AX53" s="535">
        <f>入力シート!AX55</f>
        <v>0</v>
      </c>
      <c r="AY53" s="537"/>
      <c r="AZ53" s="692">
        <f>入力シート!AZ55</f>
        <v>0</v>
      </c>
      <c r="BA53" s="693"/>
      <c r="BB53" s="692">
        <f>入力シート!BB55</f>
        <v>0</v>
      </c>
      <c r="BC53" s="693"/>
      <c r="BD53" s="705">
        <f>入力シート!BD55</f>
        <v>0</v>
      </c>
      <c r="BE53" s="659"/>
      <c r="BF53" s="659">
        <f>入力シート!BF55</f>
        <v>0</v>
      </c>
      <c r="BG53" s="660"/>
      <c r="BH53" s="730">
        <f>入力シート!BH55</f>
        <v>0</v>
      </c>
      <c r="BI53" s="659"/>
      <c r="BJ53" s="659">
        <f>入力シート!BJ55</f>
        <v>0</v>
      </c>
      <c r="BK53" s="735"/>
      <c r="BL53" s="705">
        <f>入力シート!BL55</f>
        <v>0</v>
      </c>
      <c r="BM53" s="659"/>
      <c r="BN53" s="659">
        <f>入力シート!BN55</f>
        <v>0</v>
      </c>
      <c r="BO53" s="660"/>
      <c r="BP53" s="705">
        <f>入力シート!BP55</f>
        <v>0</v>
      </c>
      <c r="BQ53" s="659"/>
      <c r="BR53" s="659">
        <f>入力シート!BR55</f>
        <v>0</v>
      </c>
      <c r="BS53" s="660"/>
      <c r="BT53" s="718">
        <f>入力シート!BT55</f>
        <v>0</v>
      </c>
      <c r="BU53" s="719"/>
      <c r="BV53" s="659">
        <f>入力シート!BV55</f>
        <v>0</v>
      </c>
      <c r="BW53" s="660"/>
      <c r="BX53" s="720">
        <f>入力シート!BX55</f>
        <v>0</v>
      </c>
      <c r="BY53" s="719"/>
      <c r="BZ53" s="659">
        <f>入力シート!BZ55</f>
        <v>0</v>
      </c>
      <c r="CA53" s="69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617" t="s">
        <v>14</v>
      </c>
      <c r="DO53" s="50">
        <v>1</v>
      </c>
      <c r="DP53" s="762" t="e">
        <f>VLOOKUP("D1",WORK1!S4:T53,2,FALSE)</f>
        <v>#N/A</v>
      </c>
      <c r="DQ53" s="763"/>
      <c r="DR53" s="763"/>
      <c r="DS53" s="763"/>
      <c r="DT53" s="763"/>
      <c r="DU53" s="763"/>
      <c r="DV53" s="764"/>
      <c r="DW53" s="617" t="s">
        <v>14</v>
      </c>
      <c r="DX53" s="50">
        <v>1</v>
      </c>
      <c r="DY53" s="762" t="e">
        <f>VLOOKUP("D1",WORK1!X4:Y53,2,FALSE)</f>
        <v>#N/A</v>
      </c>
      <c r="DZ53" s="763"/>
      <c r="EA53" s="763"/>
      <c r="EB53" s="763"/>
      <c r="EC53" s="763"/>
      <c r="ED53" s="763"/>
      <c r="EE53" s="764"/>
      <c r="EF53" s="621"/>
      <c r="EG53" s="114">
        <v>7</v>
      </c>
      <c r="EH53" s="601" t="e">
        <f>VLOOKUP("C7",WORK1!AC4:AD53,2,FALSE)</f>
        <v>#N/A</v>
      </c>
      <c r="EI53" s="602"/>
      <c r="EJ53" s="602"/>
      <c r="EK53" s="602"/>
      <c r="EL53" s="602"/>
      <c r="EM53" s="602"/>
      <c r="EN53" s="602"/>
      <c r="EO53" s="605"/>
      <c r="EP53" s="114">
        <v>7</v>
      </c>
      <c r="EQ53" s="601" t="e">
        <f>VLOOKUP("C7",WORK1!AH4:AI53,2,FALSE)</f>
        <v>#N/A</v>
      </c>
      <c r="ER53" s="602"/>
      <c r="ES53" s="602"/>
      <c r="ET53" s="602"/>
      <c r="EU53" s="602"/>
      <c r="EV53" s="602"/>
      <c r="EW53" s="603"/>
    </row>
    <row r="54" spans="1:153" x14ac:dyDescent="0.2">
      <c r="A54" s="709">
        <v>30</v>
      </c>
      <c r="B54" s="710"/>
      <c r="C54" s="689">
        <f>入力シート!C56</f>
        <v>0</v>
      </c>
      <c r="D54" s="659"/>
      <c r="E54" s="659"/>
      <c r="F54" s="659"/>
      <c r="G54" s="658">
        <f>入力シート!G56</f>
        <v>0</v>
      </c>
      <c r="H54" s="659"/>
      <c r="I54" s="659"/>
      <c r="J54" s="659"/>
      <c r="K54" s="658">
        <f>入力シート!K56</f>
        <v>0</v>
      </c>
      <c r="L54" s="659"/>
      <c r="M54" s="659"/>
      <c r="N54" s="659"/>
      <c r="O54" s="660"/>
      <c r="P54" s="715">
        <f>入力シート!P56</f>
        <v>0</v>
      </c>
      <c r="Q54" s="716"/>
      <c r="R54" s="716"/>
      <c r="S54" s="716"/>
      <c r="T54" s="716"/>
      <c r="U54" s="716"/>
      <c r="V54" s="716"/>
      <c r="W54" s="712">
        <f>入力シート!W56</f>
        <v>0</v>
      </c>
      <c r="X54" s="713"/>
      <c r="Y54" s="713"/>
      <c r="Z54" s="713"/>
      <c r="AA54" s="713"/>
      <c r="AB54" s="713"/>
      <c r="AC54" s="713"/>
      <c r="AD54" s="713"/>
      <c r="AE54" s="714"/>
      <c r="AF54" s="715">
        <f>入力シート!AF56</f>
        <v>0</v>
      </c>
      <c r="AG54" s="716"/>
      <c r="AH54" s="716"/>
      <c r="AI54" s="716"/>
      <c r="AJ54" s="716"/>
      <c r="AK54" s="716"/>
      <c r="AL54" s="716"/>
      <c r="AM54" s="716"/>
      <c r="AN54" s="717"/>
      <c r="AO54" s="729">
        <f>入力シート!AO56</f>
        <v>0</v>
      </c>
      <c r="AP54" s="660"/>
      <c r="AQ54" s="689">
        <f>入力シート!AQ56</f>
        <v>0</v>
      </c>
      <c r="AR54" s="659"/>
      <c r="AS54" s="659"/>
      <c r="AT54" s="658">
        <f>入力シート!AT56</f>
        <v>0</v>
      </c>
      <c r="AU54" s="659"/>
      <c r="AV54" s="658">
        <f>入力シート!AV56</f>
        <v>0</v>
      </c>
      <c r="AW54" s="660"/>
      <c r="AX54" s="535">
        <f>入力シート!AX56</f>
        <v>0</v>
      </c>
      <c r="AY54" s="537"/>
      <c r="AZ54" s="692">
        <f>入力シート!AZ56</f>
        <v>0</v>
      </c>
      <c r="BA54" s="693"/>
      <c r="BB54" s="692">
        <f>入力シート!BB56</f>
        <v>0</v>
      </c>
      <c r="BC54" s="693"/>
      <c r="BD54" s="705">
        <f>入力シート!BD56</f>
        <v>0</v>
      </c>
      <c r="BE54" s="659"/>
      <c r="BF54" s="659">
        <f>入力シート!BF56</f>
        <v>0</v>
      </c>
      <c r="BG54" s="660"/>
      <c r="BH54" s="730">
        <f>入力シート!BH56</f>
        <v>0</v>
      </c>
      <c r="BI54" s="659"/>
      <c r="BJ54" s="659">
        <f>入力シート!BJ56</f>
        <v>0</v>
      </c>
      <c r="BK54" s="735"/>
      <c r="BL54" s="705">
        <f>入力シート!BL56</f>
        <v>0</v>
      </c>
      <c r="BM54" s="659"/>
      <c r="BN54" s="659">
        <f>入力シート!BN56</f>
        <v>0</v>
      </c>
      <c r="BO54" s="660"/>
      <c r="BP54" s="705">
        <f>入力シート!BP56</f>
        <v>0</v>
      </c>
      <c r="BQ54" s="659"/>
      <c r="BR54" s="659">
        <f>入力シート!BR56</f>
        <v>0</v>
      </c>
      <c r="BS54" s="660"/>
      <c r="BT54" s="718">
        <f>入力シート!BT56</f>
        <v>0</v>
      </c>
      <c r="BU54" s="719"/>
      <c r="BV54" s="659">
        <f>入力シート!BV56</f>
        <v>0</v>
      </c>
      <c r="BW54" s="660"/>
      <c r="BX54" s="720">
        <f>入力シート!BX56</f>
        <v>0</v>
      </c>
      <c r="BY54" s="719"/>
      <c r="BZ54" s="659">
        <f>入力シート!BZ56</f>
        <v>0</v>
      </c>
      <c r="CA54" s="69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617"/>
      <c r="DO54" s="114">
        <v>2</v>
      </c>
      <c r="DP54" s="601" t="e">
        <f>VLOOKUP("D2",WORK1!S4:T53,2,FALSE)</f>
        <v>#N/A</v>
      </c>
      <c r="DQ54" s="602"/>
      <c r="DR54" s="602"/>
      <c r="DS54" s="602"/>
      <c r="DT54" s="602"/>
      <c r="DU54" s="602"/>
      <c r="DV54" s="603"/>
      <c r="DW54" s="617"/>
      <c r="DX54" s="144">
        <v>2</v>
      </c>
      <c r="DY54" s="601" t="e">
        <f>VLOOKUP("D2",WORK1!X4:Y53,2,FALSE)</f>
        <v>#N/A</v>
      </c>
      <c r="DZ54" s="602"/>
      <c r="EA54" s="602"/>
      <c r="EB54" s="602"/>
      <c r="EC54" s="602"/>
      <c r="ED54" s="602"/>
      <c r="EE54" s="603"/>
      <c r="EF54" s="621"/>
      <c r="EG54" s="114">
        <v>8</v>
      </c>
      <c r="EH54" s="601" t="e">
        <f>VLOOKUP("C8",WORK1!AC4:AD53,2,FALSE)</f>
        <v>#N/A</v>
      </c>
      <c r="EI54" s="602"/>
      <c r="EJ54" s="602"/>
      <c r="EK54" s="602"/>
      <c r="EL54" s="602"/>
      <c r="EM54" s="602"/>
      <c r="EN54" s="602"/>
      <c r="EO54" s="605"/>
      <c r="EP54" s="114">
        <v>8</v>
      </c>
      <c r="EQ54" s="601" t="e">
        <f>VLOOKUP("C8",WORK1!AH4:AI53,2,FALSE)</f>
        <v>#N/A</v>
      </c>
      <c r="ER54" s="602"/>
      <c r="ES54" s="602"/>
      <c r="ET54" s="602"/>
      <c r="EU54" s="602"/>
      <c r="EV54" s="602"/>
      <c r="EW54" s="603"/>
    </row>
    <row r="55" spans="1:153" x14ac:dyDescent="0.2">
      <c r="A55" s="709">
        <v>31</v>
      </c>
      <c r="B55" s="710"/>
      <c r="C55" s="689">
        <f>入力シート!C57</f>
        <v>0</v>
      </c>
      <c r="D55" s="659"/>
      <c r="E55" s="659"/>
      <c r="F55" s="659"/>
      <c r="G55" s="658">
        <f>入力シート!G57</f>
        <v>0</v>
      </c>
      <c r="H55" s="659"/>
      <c r="I55" s="659"/>
      <c r="J55" s="659"/>
      <c r="K55" s="658">
        <f>入力シート!K57</f>
        <v>0</v>
      </c>
      <c r="L55" s="659"/>
      <c r="M55" s="659"/>
      <c r="N55" s="659"/>
      <c r="O55" s="660"/>
      <c r="P55" s="715">
        <f>入力シート!P57</f>
        <v>0</v>
      </c>
      <c r="Q55" s="716"/>
      <c r="R55" s="716"/>
      <c r="S55" s="716"/>
      <c r="T55" s="716"/>
      <c r="U55" s="716"/>
      <c r="V55" s="716"/>
      <c r="W55" s="712">
        <f>入力シート!W57</f>
        <v>0</v>
      </c>
      <c r="X55" s="713"/>
      <c r="Y55" s="713"/>
      <c r="Z55" s="713"/>
      <c r="AA55" s="713"/>
      <c r="AB55" s="713"/>
      <c r="AC55" s="713"/>
      <c r="AD55" s="713"/>
      <c r="AE55" s="714"/>
      <c r="AF55" s="715">
        <f>入力シート!AF57</f>
        <v>0</v>
      </c>
      <c r="AG55" s="716"/>
      <c r="AH55" s="716"/>
      <c r="AI55" s="716"/>
      <c r="AJ55" s="716"/>
      <c r="AK55" s="716"/>
      <c r="AL55" s="716"/>
      <c r="AM55" s="716"/>
      <c r="AN55" s="717"/>
      <c r="AO55" s="729">
        <f>入力シート!AO57</f>
        <v>0</v>
      </c>
      <c r="AP55" s="660"/>
      <c r="AQ55" s="689">
        <f>入力シート!AQ57</f>
        <v>0</v>
      </c>
      <c r="AR55" s="659"/>
      <c r="AS55" s="659"/>
      <c r="AT55" s="658">
        <f>入力シート!AT57</f>
        <v>0</v>
      </c>
      <c r="AU55" s="659"/>
      <c r="AV55" s="658">
        <f>入力シート!AV57</f>
        <v>0</v>
      </c>
      <c r="AW55" s="660"/>
      <c r="AX55" s="535">
        <f>入力シート!AX57</f>
        <v>0</v>
      </c>
      <c r="AY55" s="537"/>
      <c r="AZ55" s="692">
        <f>入力シート!AZ57</f>
        <v>0</v>
      </c>
      <c r="BA55" s="693"/>
      <c r="BB55" s="692">
        <f>入力シート!BB57</f>
        <v>0</v>
      </c>
      <c r="BC55" s="693"/>
      <c r="BD55" s="705">
        <f>入力シート!BD57</f>
        <v>0</v>
      </c>
      <c r="BE55" s="659"/>
      <c r="BF55" s="659">
        <f>入力シート!BF57</f>
        <v>0</v>
      </c>
      <c r="BG55" s="660"/>
      <c r="BH55" s="730">
        <f>入力シート!BH57</f>
        <v>0</v>
      </c>
      <c r="BI55" s="659"/>
      <c r="BJ55" s="659">
        <f>入力シート!BJ57</f>
        <v>0</v>
      </c>
      <c r="BK55" s="735"/>
      <c r="BL55" s="705">
        <f>入力シート!BL57</f>
        <v>0</v>
      </c>
      <c r="BM55" s="659"/>
      <c r="BN55" s="659">
        <f>入力シート!BN57</f>
        <v>0</v>
      </c>
      <c r="BO55" s="660"/>
      <c r="BP55" s="705">
        <f>入力シート!BP57</f>
        <v>0</v>
      </c>
      <c r="BQ55" s="659"/>
      <c r="BR55" s="659">
        <f>入力シート!BR57</f>
        <v>0</v>
      </c>
      <c r="BS55" s="660"/>
      <c r="BT55" s="718">
        <f>入力シート!BT57</f>
        <v>0</v>
      </c>
      <c r="BU55" s="719"/>
      <c r="BV55" s="659">
        <f>入力シート!BV57</f>
        <v>0</v>
      </c>
      <c r="BW55" s="660"/>
      <c r="BX55" s="720">
        <f>入力シート!BX57</f>
        <v>0</v>
      </c>
      <c r="BY55" s="719"/>
      <c r="BZ55" s="659">
        <f>入力シート!BZ57</f>
        <v>0</v>
      </c>
      <c r="CA55" s="69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617"/>
      <c r="DO55" s="114">
        <v>3</v>
      </c>
      <c r="DP55" s="601" t="e">
        <f>VLOOKUP("D3",WORK1!S4:T53,2,FALSE)</f>
        <v>#N/A</v>
      </c>
      <c r="DQ55" s="602"/>
      <c r="DR55" s="602"/>
      <c r="DS55" s="602"/>
      <c r="DT55" s="602"/>
      <c r="DU55" s="602"/>
      <c r="DV55" s="603"/>
      <c r="DW55" s="617"/>
      <c r="DX55" s="144">
        <v>3</v>
      </c>
      <c r="DY55" s="601" t="e">
        <f>VLOOKUP("D3",WORK1!X4:Y53,2,FALSE)</f>
        <v>#N/A</v>
      </c>
      <c r="DZ55" s="602"/>
      <c r="EA55" s="602"/>
      <c r="EB55" s="602"/>
      <c r="EC55" s="602"/>
      <c r="ED55" s="602"/>
      <c r="EE55" s="603"/>
      <c r="EF55" s="621"/>
      <c r="EG55" s="114">
        <v>9</v>
      </c>
      <c r="EH55" s="601" t="e">
        <f>VLOOKUP("C9",WORK1!AC4:AD53,2,FALSE)</f>
        <v>#N/A</v>
      </c>
      <c r="EI55" s="602"/>
      <c r="EJ55" s="602"/>
      <c r="EK55" s="602"/>
      <c r="EL55" s="602"/>
      <c r="EM55" s="602"/>
      <c r="EN55" s="602"/>
      <c r="EO55" s="605"/>
      <c r="EP55" s="114">
        <v>9</v>
      </c>
      <c r="EQ55" s="601" t="e">
        <f>VLOOKUP("C9",WORK1!AH4:AI53,2,FALSE)</f>
        <v>#N/A</v>
      </c>
      <c r="ER55" s="602"/>
      <c r="ES55" s="602"/>
      <c r="ET55" s="602"/>
      <c r="EU55" s="602"/>
      <c r="EV55" s="602"/>
      <c r="EW55" s="603"/>
    </row>
    <row r="56" spans="1:153" x14ac:dyDescent="0.2">
      <c r="A56" s="709">
        <v>32</v>
      </c>
      <c r="B56" s="710"/>
      <c r="C56" s="689">
        <f>入力シート!C58</f>
        <v>0</v>
      </c>
      <c r="D56" s="659"/>
      <c r="E56" s="659"/>
      <c r="F56" s="659"/>
      <c r="G56" s="658">
        <f>入力シート!G58</f>
        <v>0</v>
      </c>
      <c r="H56" s="659"/>
      <c r="I56" s="659"/>
      <c r="J56" s="659"/>
      <c r="K56" s="658">
        <f>入力シート!K58</f>
        <v>0</v>
      </c>
      <c r="L56" s="659"/>
      <c r="M56" s="659"/>
      <c r="N56" s="659"/>
      <c r="O56" s="660"/>
      <c r="P56" s="715">
        <f>入力シート!P58</f>
        <v>0</v>
      </c>
      <c r="Q56" s="716"/>
      <c r="R56" s="716"/>
      <c r="S56" s="716"/>
      <c r="T56" s="716"/>
      <c r="U56" s="716"/>
      <c r="V56" s="716"/>
      <c r="W56" s="712">
        <f>入力シート!W58</f>
        <v>0</v>
      </c>
      <c r="X56" s="713"/>
      <c r="Y56" s="713"/>
      <c r="Z56" s="713"/>
      <c r="AA56" s="713"/>
      <c r="AB56" s="713"/>
      <c r="AC56" s="713"/>
      <c r="AD56" s="713"/>
      <c r="AE56" s="714"/>
      <c r="AF56" s="715">
        <f>入力シート!AF58</f>
        <v>0</v>
      </c>
      <c r="AG56" s="716"/>
      <c r="AH56" s="716"/>
      <c r="AI56" s="716"/>
      <c r="AJ56" s="716"/>
      <c r="AK56" s="716"/>
      <c r="AL56" s="716"/>
      <c r="AM56" s="716"/>
      <c r="AN56" s="717"/>
      <c r="AO56" s="729">
        <f>入力シート!AO58</f>
        <v>0</v>
      </c>
      <c r="AP56" s="660"/>
      <c r="AQ56" s="689">
        <f>入力シート!AQ58</f>
        <v>0</v>
      </c>
      <c r="AR56" s="659"/>
      <c r="AS56" s="659"/>
      <c r="AT56" s="658">
        <f>入力シート!AT58</f>
        <v>0</v>
      </c>
      <c r="AU56" s="659"/>
      <c r="AV56" s="658">
        <f>入力シート!AV58</f>
        <v>0</v>
      </c>
      <c r="AW56" s="660"/>
      <c r="AX56" s="535">
        <f>入力シート!AX58</f>
        <v>0</v>
      </c>
      <c r="AY56" s="537"/>
      <c r="AZ56" s="692">
        <f>入力シート!AZ58</f>
        <v>0</v>
      </c>
      <c r="BA56" s="693"/>
      <c r="BB56" s="692">
        <f>入力シート!BB58</f>
        <v>0</v>
      </c>
      <c r="BC56" s="693"/>
      <c r="BD56" s="705">
        <f>入力シート!BD58</f>
        <v>0</v>
      </c>
      <c r="BE56" s="659"/>
      <c r="BF56" s="659">
        <f>入力シート!BF58</f>
        <v>0</v>
      </c>
      <c r="BG56" s="660"/>
      <c r="BH56" s="730">
        <f>入力シート!BH58</f>
        <v>0</v>
      </c>
      <c r="BI56" s="659"/>
      <c r="BJ56" s="659">
        <f>入力シート!BJ58</f>
        <v>0</v>
      </c>
      <c r="BK56" s="735"/>
      <c r="BL56" s="705">
        <f>入力シート!BL58</f>
        <v>0</v>
      </c>
      <c r="BM56" s="659"/>
      <c r="BN56" s="659">
        <f>入力シート!BN58</f>
        <v>0</v>
      </c>
      <c r="BO56" s="660"/>
      <c r="BP56" s="705">
        <f>入力シート!BP58</f>
        <v>0</v>
      </c>
      <c r="BQ56" s="659"/>
      <c r="BR56" s="659">
        <f>入力シート!BR58</f>
        <v>0</v>
      </c>
      <c r="BS56" s="660"/>
      <c r="BT56" s="718">
        <f>入力シート!BT58</f>
        <v>0</v>
      </c>
      <c r="BU56" s="719"/>
      <c r="BV56" s="659">
        <f>入力シート!BV58</f>
        <v>0</v>
      </c>
      <c r="BW56" s="660"/>
      <c r="BX56" s="720">
        <f>入力シート!BX58</f>
        <v>0</v>
      </c>
      <c r="BY56" s="719"/>
      <c r="BZ56" s="659">
        <f>入力シート!BZ58</f>
        <v>0</v>
      </c>
      <c r="CA56" s="69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617"/>
      <c r="DO56" s="114">
        <v>4</v>
      </c>
      <c r="DP56" s="601" t="e">
        <f>VLOOKUP("D4",WORK1!S4:T53,2,FALSE)</f>
        <v>#N/A</v>
      </c>
      <c r="DQ56" s="602"/>
      <c r="DR56" s="602"/>
      <c r="DS56" s="602"/>
      <c r="DT56" s="602"/>
      <c r="DU56" s="602"/>
      <c r="DV56" s="603"/>
      <c r="DW56" s="617"/>
      <c r="DX56" s="144">
        <v>4</v>
      </c>
      <c r="DY56" s="601" t="e">
        <f>VLOOKUP("D4",WORK1!X4:Y53,2,FALSE)</f>
        <v>#N/A</v>
      </c>
      <c r="DZ56" s="602"/>
      <c r="EA56" s="602"/>
      <c r="EB56" s="602"/>
      <c r="EC56" s="602"/>
      <c r="ED56" s="602"/>
      <c r="EE56" s="603"/>
      <c r="EF56" s="621"/>
      <c r="EG56" s="64">
        <v>10</v>
      </c>
      <c r="EH56" s="601" t="e">
        <f>VLOOKUP("C10",WORK1!AC4:AD53,2,FALSE)</f>
        <v>#N/A</v>
      </c>
      <c r="EI56" s="602"/>
      <c r="EJ56" s="602"/>
      <c r="EK56" s="602"/>
      <c r="EL56" s="602"/>
      <c r="EM56" s="602"/>
      <c r="EN56" s="602"/>
      <c r="EO56" s="605"/>
      <c r="EP56" s="64">
        <v>10</v>
      </c>
      <c r="EQ56" s="601" t="e">
        <f>VLOOKUP("C10",WORK1!AH4:AI53,2,FALSE)</f>
        <v>#N/A</v>
      </c>
      <c r="ER56" s="602"/>
      <c r="ES56" s="602"/>
      <c r="ET56" s="602"/>
      <c r="EU56" s="602"/>
      <c r="EV56" s="602"/>
      <c r="EW56" s="603"/>
    </row>
    <row r="57" spans="1:153" x14ac:dyDescent="0.2">
      <c r="A57" s="709">
        <v>33</v>
      </c>
      <c r="B57" s="710"/>
      <c r="C57" s="689">
        <f>入力シート!C59</f>
        <v>0</v>
      </c>
      <c r="D57" s="659"/>
      <c r="E57" s="659"/>
      <c r="F57" s="659"/>
      <c r="G57" s="658">
        <f>入力シート!G59</f>
        <v>0</v>
      </c>
      <c r="H57" s="659"/>
      <c r="I57" s="659"/>
      <c r="J57" s="659"/>
      <c r="K57" s="658">
        <f>入力シート!K59</f>
        <v>0</v>
      </c>
      <c r="L57" s="659"/>
      <c r="M57" s="659"/>
      <c r="N57" s="659"/>
      <c r="O57" s="660"/>
      <c r="P57" s="715">
        <f>入力シート!P59</f>
        <v>0</v>
      </c>
      <c r="Q57" s="716"/>
      <c r="R57" s="716"/>
      <c r="S57" s="716"/>
      <c r="T57" s="716"/>
      <c r="U57" s="716"/>
      <c r="V57" s="716"/>
      <c r="W57" s="712">
        <f>入力シート!W59</f>
        <v>0</v>
      </c>
      <c r="X57" s="713"/>
      <c r="Y57" s="713"/>
      <c r="Z57" s="713"/>
      <c r="AA57" s="713"/>
      <c r="AB57" s="713"/>
      <c r="AC57" s="713"/>
      <c r="AD57" s="713"/>
      <c r="AE57" s="714"/>
      <c r="AF57" s="715">
        <f>入力シート!AF59</f>
        <v>0</v>
      </c>
      <c r="AG57" s="716"/>
      <c r="AH57" s="716"/>
      <c r="AI57" s="716"/>
      <c r="AJ57" s="716"/>
      <c r="AK57" s="716"/>
      <c r="AL57" s="716"/>
      <c r="AM57" s="716"/>
      <c r="AN57" s="717"/>
      <c r="AO57" s="729">
        <f>入力シート!AO59</f>
        <v>0</v>
      </c>
      <c r="AP57" s="660"/>
      <c r="AQ57" s="689">
        <f>入力シート!AQ59</f>
        <v>0</v>
      </c>
      <c r="AR57" s="659"/>
      <c r="AS57" s="659"/>
      <c r="AT57" s="658">
        <f>入力シート!AT59</f>
        <v>0</v>
      </c>
      <c r="AU57" s="659"/>
      <c r="AV57" s="658">
        <f>入力シート!AV59</f>
        <v>0</v>
      </c>
      <c r="AW57" s="660"/>
      <c r="AX57" s="535">
        <f>入力シート!AX59</f>
        <v>0</v>
      </c>
      <c r="AY57" s="537"/>
      <c r="AZ57" s="692">
        <f>入力シート!AZ59</f>
        <v>0</v>
      </c>
      <c r="BA57" s="693"/>
      <c r="BB57" s="692">
        <f>入力シート!BB59</f>
        <v>0</v>
      </c>
      <c r="BC57" s="693"/>
      <c r="BD57" s="705">
        <f>入力シート!BD59</f>
        <v>0</v>
      </c>
      <c r="BE57" s="659"/>
      <c r="BF57" s="659">
        <f>入力シート!BF59</f>
        <v>0</v>
      </c>
      <c r="BG57" s="660"/>
      <c r="BH57" s="730">
        <f>入力シート!BH59</f>
        <v>0</v>
      </c>
      <c r="BI57" s="659"/>
      <c r="BJ57" s="659">
        <f>入力シート!BJ59</f>
        <v>0</v>
      </c>
      <c r="BK57" s="735"/>
      <c r="BL57" s="705">
        <f>入力シート!BL59</f>
        <v>0</v>
      </c>
      <c r="BM57" s="659"/>
      <c r="BN57" s="659">
        <f>入力シート!BN59</f>
        <v>0</v>
      </c>
      <c r="BO57" s="660"/>
      <c r="BP57" s="705">
        <f>入力シート!BP59</f>
        <v>0</v>
      </c>
      <c r="BQ57" s="659"/>
      <c r="BR57" s="659">
        <f>入力シート!BR59</f>
        <v>0</v>
      </c>
      <c r="BS57" s="660"/>
      <c r="BT57" s="718">
        <f>入力シート!BT59</f>
        <v>0</v>
      </c>
      <c r="BU57" s="719"/>
      <c r="BV57" s="659">
        <f>入力シート!BV59</f>
        <v>0</v>
      </c>
      <c r="BW57" s="660"/>
      <c r="BX57" s="720">
        <f>入力シート!BX59</f>
        <v>0</v>
      </c>
      <c r="BY57" s="719"/>
      <c r="BZ57" s="659">
        <f>入力シート!BZ59</f>
        <v>0</v>
      </c>
      <c r="CA57" s="69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617"/>
      <c r="DO57" s="114">
        <v>5</v>
      </c>
      <c r="DP57" s="601" t="e">
        <f>VLOOKUP("D5",WORK1!S4:T53,2,FALSE)</f>
        <v>#N/A</v>
      </c>
      <c r="DQ57" s="602"/>
      <c r="DR57" s="602"/>
      <c r="DS57" s="602"/>
      <c r="DT57" s="602"/>
      <c r="DU57" s="602"/>
      <c r="DV57" s="603"/>
      <c r="DW57" s="617"/>
      <c r="DX57" s="144">
        <v>5</v>
      </c>
      <c r="DY57" s="601" t="e">
        <f>VLOOKUP("D5",WORK1!X4:Y53,2,FALSE)</f>
        <v>#N/A</v>
      </c>
      <c r="DZ57" s="602"/>
      <c r="EA57" s="602"/>
      <c r="EB57" s="602"/>
      <c r="EC57" s="602"/>
      <c r="ED57" s="602"/>
      <c r="EE57" s="603"/>
      <c r="EF57" s="621"/>
      <c r="EG57" s="65" t="s">
        <v>11</v>
      </c>
      <c r="EH57" s="601" t="e">
        <f>VLOOKUP("CR1",WORK1!AC4:AD53,2,FALSE)</f>
        <v>#N/A</v>
      </c>
      <c r="EI57" s="602"/>
      <c r="EJ57" s="602"/>
      <c r="EK57" s="602"/>
      <c r="EL57" s="602"/>
      <c r="EM57" s="602"/>
      <c r="EN57" s="602"/>
      <c r="EO57" s="605"/>
      <c r="EP57" s="65" t="s">
        <v>199</v>
      </c>
      <c r="EQ57" s="601" t="e">
        <f>VLOOKUP("CR1",WORK1!AH4:AI53,2,FALSE)</f>
        <v>#N/A</v>
      </c>
      <c r="ER57" s="602"/>
      <c r="ES57" s="602"/>
      <c r="ET57" s="602"/>
      <c r="EU57" s="602"/>
      <c r="EV57" s="602"/>
      <c r="EW57" s="603"/>
    </row>
    <row r="58" spans="1:153" ht="13.5" thickBot="1" x14ac:dyDescent="0.25">
      <c r="A58" s="709">
        <v>34</v>
      </c>
      <c r="B58" s="710"/>
      <c r="C58" s="689">
        <f>入力シート!C60</f>
        <v>0</v>
      </c>
      <c r="D58" s="659"/>
      <c r="E58" s="659"/>
      <c r="F58" s="659"/>
      <c r="G58" s="658">
        <f>入力シート!G60</f>
        <v>0</v>
      </c>
      <c r="H58" s="659"/>
      <c r="I58" s="659"/>
      <c r="J58" s="659"/>
      <c r="K58" s="658">
        <f>入力シート!K60</f>
        <v>0</v>
      </c>
      <c r="L58" s="659"/>
      <c r="M58" s="659"/>
      <c r="N58" s="659"/>
      <c r="O58" s="660"/>
      <c r="P58" s="715">
        <f>入力シート!P60</f>
        <v>0</v>
      </c>
      <c r="Q58" s="716"/>
      <c r="R58" s="716"/>
      <c r="S58" s="716"/>
      <c r="T58" s="716"/>
      <c r="U58" s="716"/>
      <c r="V58" s="716"/>
      <c r="W58" s="712">
        <f>入力シート!W60</f>
        <v>0</v>
      </c>
      <c r="X58" s="713"/>
      <c r="Y58" s="713"/>
      <c r="Z58" s="713"/>
      <c r="AA58" s="713"/>
      <c r="AB58" s="713"/>
      <c r="AC58" s="713"/>
      <c r="AD58" s="713"/>
      <c r="AE58" s="714"/>
      <c r="AF58" s="715">
        <f>入力シート!AF60</f>
        <v>0</v>
      </c>
      <c r="AG58" s="716"/>
      <c r="AH58" s="716"/>
      <c r="AI58" s="716"/>
      <c r="AJ58" s="716"/>
      <c r="AK58" s="716"/>
      <c r="AL58" s="716"/>
      <c r="AM58" s="716"/>
      <c r="AN58" s="717"/>
      <c r="AO58" s="729">
        <f>入力シート!AO60</f>
        <v>0</v>
      </c>
      <c r="AP58" s="660"/>
      <c r="AQ58" s="689">
        <f>入力シート!AQ60</f>
        <v>0</v>
      </c>
      <c r="AR58" s="659"/>
      <c r="AS58" s="659"/>
      <c r="AT58" s="658">
        <f>入力シート!AT60</f>
        <v>0</v>
      </c>
      <c r="AU58" s="659"/>
      <c r="AV58" s="658">
        <f>入力シート!AV60</f>
        <v>0</v>
      </c>
      <c r="AW58" s="660"/>
      <c r="AX58" s="535">
        <f>入力シート!AX60</f>
        <v>0</v>
      </c>
      <c r="AY58" s="537"/>
      <c r="AZ58" s="692">
        <f>入力シート!AZ60</f>
        <v>0</v>
      </c>
      <c r="BA58" s="693"/>
      <c r="BB58" s="692">
        <f>入力シート!BB60</f>
        <v>0</v>
      </c>
      <c r="BC58" s="693"/>
      <c r="BD58" s="705">
        <f>入力シート!BD60</f>
        <v>0</v>
      </c>
      <c r="BE58" s="659"/>
      <c r="BF58" s="659">
        <f>入力シート!BF60</f>
        <v>0</v>
      </c>
      <c r="BG58" s="660"/>
      <c r="BH58" s="730">
        <f>入力シート!BH60</f>
        <v>0</v>
      </c>
      <c r="BI58" s="659"/>
      <c r="BJ58" s="659">
        <f>入力シート!BJ60</f>
        <v>0</v>
      </c>
      <c r="BK58" s="735"/>
      <c r="BL58" s="705">
        <f>入力シート!BL60</f>
        <v>0</v>
      </c>
      <c r="BM58" s="659"/>
      <c r="BN58" s="659">
        <f>入力シート!BN60</f>
        <v>0</v>
      </c>
      <c r="BO58" s="660"/>
      <c r="BP58" s="705">
        <f>入力シート!BP60</f>
        <v>0</v>
      </c>
      <c r="BQ58" s="659"/>
      <c r="BR58" s="659">
        <f>入力シート!BR60</f>
        <v>0</v>
      </c>
      <c r="BS58" s="660"/>
      <c r="BT58" s="718">
        <f>入力シート!BT60</f>
        <v>0</v>
      </c>
      <c r="BU58" s="719"/>
      <c r="BV58" s="659">
        <f>入力シート!BV60</f>
        <v>0</v>
      </c>
      <c r="BW58" s="660"/>
      <c r="BX58" s="720">
        <f>入力シート!BX60</f>
        <v>0</v>
      </c>
      <c r="BY58" s="719"/>
      <c r="BZ58" s="659">
        <f>入力シート!BZ60</f>
        <v>0</v>
      </c>
      <c r="CA58" s="69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617"/>
      <c r="DO58" s="114">
        <v>6</v>
      </c>
      <c r="DP58" s="601" t="e">
        <f>VLOOKUP("D6",WORK1!S4:T53,2,FALSE)</f>
        <v>#N/A</v>
      </c>
      <c r="DQ58" s="602"/>
      <c r="DR58" s="602"/>
      <c r="DS58" s="602"/>
      <c r="DT58" s="602"/>
      <c r="DU58" s="602"/>
      <c r="DV58" s="603"/>
      <c r="DW58" s="617"/>
      <c r="DX58" s="144">
        <v>6</v>
      </c>
      <c r="DY58" s="601" t="e">
        <f>VLOOKUP("D6",WORK1!X4:Y53,2,FALSE)</f>
        <v>#N/A</v>
      </c>
      <c r="DZ58" s="602"/>
      <c r="EA58" s="602"/>
      <c r="EB58" s="602"/>
      <c r="EC58" s="602"/>
      <c r="ED58" s="602"/>
      <c r="EE58" s="603"/>
      <c r="EF58" s="768"/>
      <c r="EG58" s="66" t="s">
        <v>12</v>
      </c>
      <c r="EH58" s="598" t="e">
        <f>VLOOKUP("CR2",WORK1!AC4:AD53,2,FALSE)</f>
        <v>#N/A</v>
      </c>
      <c r="EI58" s="599"/>
      <c r="EJ58" s="599"/>
      <c r="EK58" s="599"/>
      <c r="EL58" s="599"/>
      <c r="EM58" s="599"/>
      <c r="EN58" s="599"/>
      <c r="EO58" s="665"/>
      <c r="EP58" s="66" t="s">
        <v>200</v>
      </c>
      <c r="EQ58" s="598" t="e">
        <f>VLOOKUP("CR2",WORK1!AH4:AI53,2,FALSE)</f>
        <v>#N/A</v>
      </c>
      <c r="ER58" s="599"/>
      <c r="ES58" s="599"/>
      <c r="ET58" s="599"/>
      <c r="EU58" s="599"/>
      <c r="EV58" s="599"/>
      <c r="EW58" s="600"/>
    </row>
    <row r="59" spans="1:153" x14ac:dyDescent="0.2">
      <c r="A59" s="709">
        <v>35</v>
      </c>
      <c r="B59" s="710"/>
      <c r="C59" s="689">
        <f>入力シート!C61</f>
        <v>0</v>
      </c>
      <c r="D59" s="659"/>
      <c r="E59" s="659"/>
      <c r="F59" s="659"/>
      <c r="G59" s="658">
        <f>入力シート!G61</f>
        <v>0</v>
      </c>
      <c r="H59" s="659"/>
      <c r="I59" s="659"/>
      <c r="J59" s="659"/>
      <c r="K59" s="658">
        <f>入力シート!K61</f>
        <v>0</v>
      </c>
      <c r="L59" s="659"/>
      <c r="M59" s="659"/>
      <c r="N59" s="659"/>
      <c r="O59" s="660"/>
      <c r="P59" s="715">
        <f>入力シート!P61</f>
        <v>0</v>
      </c>
      <c r="Q59" s="716"/>
      <c r="R59" s="716"/>
      <c r="S59" s="716"/>
      <c r="T59" s="716"/>
      <c r="U59" s="716"/>
      <c r="V59" s="716"/>
      <c r="W59" s="712">
        <f>入力シート!W61</f>
        <v>0</v>
      </c>
      <c r="X59" s="713"/>
      <c r="Y59" s="713"/>
      <c r="Z59" s="713"/>
      <c r="AA59" s="713"/>
      <c r="AB59" s="713"/>
      <c r="AC59" s="713"/>
      <c r="AD59" s="713"/>
      <c r="AE59" s="714"/>
      <c r="AF59" s="715">
        <f>入力シート!AF61</f>
        <v>0</v>
      </c>
      <c r="AG59" s="716"/>
      <c r="AH59" s="716"/>
      <c r="AI59" s="716"/>
      <c r="AJ59" s="716"/>
      <c r="AK59" s="716"/>
      <c r="AL59" s="716"/>
      <c r="AM59" s="716"/>
      <c r="AN59" s="717"/>
      <c r="AO59" s="729">
        <f>入力シート!AO61</f>
        <v>0</v>
      </c>
      <c r="AP59" s="660"/>
      <c r="AQ59" s="689">
        <f>入力シート!AQ61</f>
        <v>0</v>
      </c>
      <c r="AR59" s="659"/>
      <c r="AS59" s="659"/>
      <c r="AT59" s="658">
        <f>入力シート!AT61</f>
        <v>0</v>
      </c>
      <c r="AU59" s="659"/>
      <c r="AV59" s="658">
        <f>入力シート!AV61</f>
        <v>0</v>
      </c>
      <c r="AW59" s="660"/>
      <c r="AX59" s="535">
        <f>入力シート!AX61</f>
        <v>0</v>
      </c>
      <c r="AY59" s="537"/>
      <c r="AZ59" s="692">
        <f>入力シート!AZ61</f>
        <v>0</v>
      </c>
      <c r="BA59" s="693"/>
      <c r="BB59" s="692">
        <f>入力シート!BB61</f>
        <v>0</v>
      </c>
      <c r="BC59" s="693"/>
      <c r="BD59" s="705">
        <f>入力シート!BD61</f>
        <v>0</v>
      </c>
      <c r="BE59" s="659"/>
      <c r="BF59" s="659">
        <f>入力シート!BF61</f>
        <v>0</v>
      </c>
      <c r="BG59" s="660"/>
      <c r="BH59" s="730">
        <f>入力シート!BH61</f>
        <v>0</v>
      </c>
      <c r="BI59" s="659"/>
      <c r="BJ59" s="659">
        <f>入力シート!BJ61</f>
        <v>0</v>
      </c>
      <c r="BK59" s="735"/>
      <c r="BL59" s="705">
        <f>入力シート!BL61</f>
        <v>0</v>
      </c>
      <c r="BM59" s="659"/>
      <c r="BN59" s="659">
        <f>入力シート!BN61</f>
        <v>0</v>
      </c>
      <c r="BO59" s="660"/>
      <c r="BP59" s="705">
        <f>入力シート!BP61</f>
        <v>0</v>
      </c>
      <c r="BQ59" s="659"/>
      <c r="BR59" s="659">
        <f>入力シート!BR61</f>
        <v>0</v>
      </c>
      <c r="BS59" s="660"/>
      <c r="BT59" s="718">
        <f>入力シート!BT61</f>
        <v>0</v>
      </c>
      <c r="BU59" s="719"/>
      <c r="BV59" s="659">
        <f>入力シート!BV61</f>
        <v>0</v>
      </c>
      <c r="BW59" s="660"/>
      <c r="BX59" s="720">
        <f>入力シート!BX61</f>
        <v>0</v>
      </c>
      <c r="BY59" s="719"/>
      <c r="BZ59" s="659">
        <f>入力シート!BZ61</f>
        <v>0</v>
      </c>
      <c r="CA59" s="69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617"/>
      <c r="DO59" s="114">
        <v>7</v>
      </c>
      <c r="DP59" s="601" t="e">
        <f>VLOOKUP("D7",WORK1!S4:T53,2,FALSE)</f>
        <v>#N/A</v>
      </c>
      <c r="DQ59" s="602"/>
      <c r="DR59" s="602"/>
      <c r="DS59" s="602"/>
      <c r="DT59" s="602"/>
      <c r="DU59" s="602"/>
      <c r="DV59" s="603"/>
      <c r="DW59" s="617"/>
      <c r="DX59" s="144">
        <v>7</v>
      </c>
      <c r="DY59" s="601" t="e">
        <f>VLOOKUP("D7",WORK1!X4:Y53,2,FALSE)</f>
        <v>#N/A</v>
      </c>
      <c r="DZ59" s="602"/>
      <c r="EA59" s="602"/>
      <c r="EB59" s="602"/>
      <c r="EC59" s="602"/>
      <c r="ED59" s="602"/>
      <c r="EE59" s="603"/>
      <c r="EF59" s="44"/>
      <c r="EG59" s="44"/>
      <c r="EH59" s="44"/>
      <c r="EI59" s="44"/>
      <c r="EJ59" s="44"/>
      <c r="EK59" s="44"/>
      <c r="EL59" s="44"/>
      <c r="EM59" s="44"/>
      <c r="EN59" s="44"/>
      <c r="EO59" s="44"/>
      <c r="EP59" s="44"/>
      <c r="EQ59" s="44"/>
      <c r="ER59" s="44"/>
      <c r="ES59" s="44"/>
      <c r="ET59" s="44"/>
      <c r="EU59" s="44"/>
      <c r="EV59" s="44"/>
      <c r="EW59" s="44"/>
    </row>
    <row r="60" spans="1:153" x14ac:dyDescent="0.2">
      <c r="A60" s="709">
        <v>36</v>
      </c>
      <c r="B60" s="710"/>
      <c r="C60" s="689">
        <f>入力シート!C62</f>
        <v>0</v>
      </c>
      <c r="D60" s="659"/>
      <c r="E60" s="659"/>
      <c r="F60" s="659"/>
      <c r="G60" s="658">
        <f>入力シート!G62</f>
        <v>0</v>
      </c>
      <c r="H60" s="659"/>
      <c r="I60" s="659"/>
      <c r="J60" s="659"/>
      <c r="K60" s="658">
        <f>入力シート!K62</f>
        <v>0</v>
      </c>
      <c r="L60" s="659"/>
      <c r="M60" s="659"/>
      <c r="N60" s="659"/>
      <c r="O60" s="660"/>
      <c r="P60" s="715">
        <f>入力シート!P62</f>
        <v>0</v>
      </c>
      <c r="Q60" s="716"/>
      <c r="R60" s="716"/>
      <c r="S60" s="716"/>
      <c r="T60" s="716"/>
      <c r="U60" s="716"/>
      <c r="V60" s="716"/>
      <c r="W60" s="712">
        <f>入力シート!W62</f>
        <v>0</v>
      </c>
      <c r="X60" s="713"/>
      <c r="Y60" s="713"/>
      <c r="Z60" s="713"/>
      <c r="AA60" s="713"/>
      <c r="AB60" s="713"/>
      <c r="AC60" s="713"/>
      <c r="AD60" s="713"/>
      <c r="AE60" s="714"/>
      <c r="AF60" s="715">
        <f>入力シート!AF62</f>
        <v>0</v>
      </c>
      <c r="AG60" s="716"/>
      <c r="AH60" s="716"/>
      <c r="AI60" s="716"/>
      <c r="AJ60" s="716"/>
      <c r="AK60" s="716"/>
      <c r="AL60" s="716"/>
      <c r="AM60" s="716"/>
      <c r="AN60" s="717"/>
      <c r="AO60" s="729">
        <f>入力シート!AO62</f>
        <v>0</v>
      </c>
      <c r="AP60" s="660"/>
      <c r="AQ60" s="689">
        <f>入力シート!AQ62</f>
        <v>0</v>
      </c>
      <c r="AR60" s="659"/>
      <c r="AS60" s="659"/>
      <c r="AT60" s="658">
        <f>入力シート!AT62</f>
        <v>0</v>
      </c>
      <c r="AU60" s="659"/>
      <c r="AV60" s="658">
        <f>入力シート!AV62</f>
        <v>0</v>
      </c>
      <c r="AW60" s="660"/>
      <c r="AX60" s="535">
        <f>入力シート!AX62</f>
        <v>0</v>
      </c>
      <c r="AY60" s="537"/>
      <c r="AZ60" s="692">
        <f>入力シート!AZ62</f>
        <v>0</v>
      </c>
      <c r="BA60" s="693"/>
      <c r="BB60" s="692">
        <f>入力シート!BB62</f>
        <v>0</v>
      </c>
      <c r="BC60" s="693"/>
      <c r="BD60" s="705">
        <f>入力シート!BD62</f>
        <v>0</v>
      </c>
      <c r="BE60" s="659"/>
      <c r="BF60" s="659">
        <f>入力シート!BF62</f>
        <v>0</v>
      </c>
      <c r="BG60" s="660"/>
      <c r="BH60" s="730">
        <f>入力シート!BH62</f>
        <v>0</v>
      </c>
      <c r="BI60" s="659"/>
      <c r="BJ60" s="659">
        <f>入力シート!BJ62</f>
        <v>0</v>
      </c>
      <c r="BK60" s="735"/>
      <c r="BL60" s="705">
        <f>入力シート!BL62</f>
        <v>0</v>
      </c>
      <c r="BM60" s="659"/>
      <c r="BN60" s="659">
        <f>入力シート!BN62</f>
        <v>0</v>
      </c>
      <c r="BO60" s="660"/>
      <c r="BP60" s="705">
        <f>入力シート!BP62</f>
        <v>0</v>
      </c>
      <c r="BQ60" s="659"/>
      <c r="BR60" s="659">
        <f>入力シート!BR62</f>
        <v>0</v>
      </c>
      <c r="BS60" s="660"/>
      <c r="BT60" s="718">
        <f>入力シート!BT62</f>
        <v>0</v>
      </c>
      <c r="BU60" s="719"/>
      <c r="BV60" s="659">
        <f>入力シート!BV62</f>
        <v>0</v>
      </c>
      <c r="BW60" s="660"/>
      <c r="BX60" s="720">
        <f>入力シート!BX62</f>
        <v>0</v>
      </c>
      <c r="BY60" s="719"/>
      <c r="BZ60" s="659">
        <f>入力シート!BZ62</f>
        <v>0</v>
      </c>
      <c r="CA60" s="69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617"/>
      <c r="DO60" s="114">
        <v>8</v>
      </c>
      <c r="DP60" s="601" t="e">
        <f>VLOOKUP("D8",WORK1!S4:T53,2,FALSE)</f>
        <v>#N/A</v>
      </c>
      <c r="DQ60" s="602"/>
      <c r="DR60" s="602"/>
      <c r="DS60" s="602"/>
      <c r="DT60" s="602"/>
      <c r="DU60" s="602"/>
      <c r="DV60" s="603"/>
      <c r="DW60" s="617"/>
      <c r="DX60" s="144">
        <v>8</v>
      </c>
      <c r="DY60" s="601" t="e">
        <f>VLOOKUP("D8",WORK1!X4:Y53,2,FALSE)</f>
        <v>#N/A</v>
      </c>
      <c r="DZ60" s="602"/>
      <c r="EA60" s="602"/>
      <c r="EB60" s="602"/>
      <c r="EC60" s="602"/>
      <c r="ED60" s="602"/>
      <c r="EE60" s="603"/>
      <c r="EF60" s="44"/>
      <c r="EG60" s="44"/>
      <c r="EH60" s="44"/>
      <c r="EI60" s="44"/>
      <c r="EJ60" s="44"/>
      <c r="EK60" s="44"/>
      <c r="EL60" s="44"/>
      <c r="EM60" s="44"/>
      <c r="EN60" s="44"/>
      <c r="EO60" s="44"/>
      <c r="EP60" s="44"/>
      <c r="EQ60" s="44"/>
      <c r="ER60" s="44"/>
      <c r="ES60" s="44"/>
      <c r="ET60" s="44"/>
      <c r="EU60" s="44"/>
      <c r="EV60" s="44"/>
      <c r="EW60" s="44"/>
    </row>
    <row r="61" spans="1:153" x14ac:dyDescent="0.2">
      <c r="A61" s="709">
        <v>37</v>
      </c>
      <c r="B61" s="710"/>
      <c r="C61" s="689">
        <f>入力シート!C63</f>
        <v>0</v>
      </c>
      <c r="D61" s="659"/>
      <c r="E61" s="659"/>
      <c r="F61" s="659"/>
      <c r="G61" s="658">
        <f>入力シート!G63</f>
        <v>0</v>
      </c>
      <c r="H61" s="659"/>
      <c r="I61" s="659"/>
      <c r="J61" s="659"/>
      <c r="K61" s="658">
        <f>入力シート!K63</f>
        <v>0</v>
      </c>
      <c r="L61" s="659"/>
      <c r="M61" s="659"/>
      <c r="N61" s="659"/>
      <c r="O61" s="660"/>
      <c r="P61" s="715">
        <f>入力シート!P63</f>
        <v>0</v>
      </c>
      <c r="Q61" s="716"/>
      <c r="R61" s="716"/>
      <c r="S61" s="716"/>
      <c r="T61" s="716"/>
      <c r="U61" s="716"/>
      <c r="V61" s="716"/>
      <c r="W61" s="712">
        <f>入力シート!W63</f>
        <v>0</v>
      </c>
      <c r="X61" s="713"/>
      <c r="Y61" s="713"/>
      <c r="Z61" s="713"/>
      <c r="AA61" s="713"/>
      <c r="AB61" s="713"/>
      <c r="AC61" s="713"/>
      <c r="AD61" s="713"/>
      <c r="AE61" s="714"/>
      <c r="AF61" s="715">
        <f>入力シート!AF63</f>
        <v>0</v>
      </c>
      <c r="AG61" s="716"/>
      <c r="AH61" s="716"/>
      <c r="AI61" s="716"/>
      <c r="AJ61" s="716"/>
      <c r="AK61" s="716"/>
      <c r="AL61" s="716"/>
      <c r="AM61" s="716"/>
      <c r="AN61" s="717"/>
      <c r="AO61" s="729">
        <f>入力シート!AO63</f>
        <v>0</v>
      </c>
      <c r="AP61" s="660"/>
      <c r="AQ61" s="689">
        <f>入力シート!AQ63</f>
        <v>0</v>
      </c>
      <c r="AR61" s="659"/>
      <c r="AS61" s="659"/>
      <c r="AT61" s="658">
        <f>入力シート!AT63</f>
        <v>0</v>
      </c>
      <c r="AU61" s="659"/>
      <c r="AV61" s="658">
        <f>入力シート!AV63</f>
        <v>0</v>
      </c>
      <c r="AW61" s="660"/>
      <c r="AX61" s="535">
        <f>入力シート!AX63</f>
        <v>0</v>
      </c>
      <c r="AY61" s="537"/>
      <c r="AZ61" s="692">
        <f>入力シート!AZ63</f>
        <v>0</v>
      </c>
      <c r="BA61" s="693"/>
      <c r="BB61" s="692">
        <f>入力シート!BB63</f>
        <v>0</v>
      </c>
      <c r="BC61" s="693"/>
      <c r="BD61" s="705">
        <f>入力シート!BD63</f>
        <v>0</v>
      </c>
      <c r="BE61" s="659"/>
      <c r="BF61" s="659">
        <f>入力シート!BF63</f>
        <v>0</v>
      </c>
      <c r="BG61" s="660"/>
      <c r="BH61" s="730">
        <f>入力シート!BH63</f>
        <v>0</v>
      </c>
      <c r="BI61" s="659"/>
      <c r="BJ61" s="659">
        <f>入力シート!BJ63</f>
        <v>0</v>
      </c>
      <c r="BK61" s="735"/>
      <c r="BL61" s="705">
        <f>入力シート!BL63</f>
        <v>0</v>
      </c>
      <c r="BM61" s="659"/>
      <c r="BN61" s="659">
        <f>入力シート!BN63</f>
        <v>0</v>
      </c>
      <c r="BO61" s="660"/>
      <c r="BP61" s="705">
        <f>入力シート!BP63</f>
        <v>0</v>
      </c>
      <c r="BQ61" s="659"/>
      <c r="BR61" s="659">
        <f>入力シート!BR63</f>
        <v>0</v>
      </c>
      <c r="BS61" s="660"/>
      <c r="BT61" s="718">
        <f>入力シート!BT63</f>
        <v>0</v>
      </c>
      <c r="BU61" s="719"/>
      <c r="BV61" s="659">
        <f>入力シート!BV63</f>
        <v>0</v>
      </c>
      <c r="BW61" s="660"/>
      <c r="BX61" s="720">
        <f>入力シート!BX63</f>
        <v>0</v>
      </c>
      <c r="BY61" s="719"/>
      <c r="BZ61" s="659">
        <f>入力シート!BZ63</f>
        <v>0</v>
      </c>
      <c r="CA61" s="69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617"/>
      <c r="DO61" s="49" t="s">
        <v>11</v>
      </c>
      <c r="DP61" s="601" t="e">
        <f>VLOOKUP("DR1",WORK1!S4:T53,2,FALSE)</f>
        <v>#N/A</v>
      </c>
      <c r="DQ61" s="602"/>
      <c r="DR61" s="602"/>
      <c r="DS61" s="602"/>
      <c r="DT61" s="602"/>
      <c r="DU61" s="602"/>
      <c r="DV61" s="603"/>
      <c r="DW61" s="617"/>
      <c r="DX61" s="49" t="s">
        <v>11</v>
      </c>
      <c r="DY61" s="601" t="e">
        <f>VLOOKUP("DR1",WORK1!X4:Y53,2,FALSE)</f>
        <v>#N/A</v>
      </c>
      <c r="DZ61" s="602"/>
      <c r="EA61" s="602"/>
      <c r="EB61" s="602"/>
      <c r="EC61" s="602"/>
      <c r="ED61" s="602"/>
      <c r="EE61" s="603"/>
      <c r="EF61" s="44"/>
      <c r="EG61" s="44"/>
      <c r="EH61" s="44"/>
      <c r="EI61" s="44"/>
      <c r="EJ61" s="44"/>
      <c r="EK61" s="44"/>
      <c r="EL61" s="44"/>
      <c r="EM61" s="44"/>
      <c r="EN61" s="44"/>
      <c r="EO61" s="44"/>
      <c r="EP61" s="44"/>
      <c r="EQ61" s="44"/>
      <c r="ER61" s="44"/>
      <c r="ES61" s="44"/>
      <c r="ET61" s="44"/>
      <c r="EU61" s="44"/>
      <c r="EV61" s="44"/>
      <c r="EW61" s="44"/>
    </row>
    <row r="62" spans="1:153" ht="13.5" thickBot="1" x14ac:dyDescent="0.25">
      <c r="A62" s="709">
        <v>38</v>
      </c>
      <c r="B62" s="710"/>
      <c r="C62" s="689">
        <f>入力シート!C64</f>
        <v>0</v>
      </c>
      <c r="D62" s="659"/>
      <c r="E62" s="659"/>
      <c r="F62" s="659"/>
      <c r="G62" s="658">
        <f>入力シート!G64</f>
        <v>0</v>
      </c>
      <c r="H62" s="659"/>
      <c r="I62" s="659"/>
      <c r="J62" s="659"/>
      <c r="K62" s="658">
        <f>入力シート!K64</f>
        <v>0</v>
      </c>
      <c r="L62" s="659"/>
      <c r="M62" s="659"/>
      <c r="N62" s="659"/>
      <c r="O62" s="660"/>
      <c r="P62" s="715">
        <f>入力シート!P64</f>
        <v>0</v>
      </c>
      <c r="Q62" s="716"/>
      <c r="R62" s="716"/>
      <c r="S62" s="716"/>
      <c r="T62" s="716"/>
      <c r="U62" s="716"/>
      <c r="V62" s="716"/>
      <c r="W62" s="712">
        <f>入力シート!W64</f>
        <v>0</v>
      </c>
      <c r="X62" s="713"/>
      <c r="Y62" s="713"/>
      <c r="Z62" s="713"/>
      <c r="AA62" s="713"/>
      <c r="AB62" s="713"/>
      <c r="AC62" s="713"/>
      <c r="AD62" s="713"/>
      <c r="AE62" s="714"/>
      <c r="AF62" s="715">
        <f>入力シート!AF64</f>
        <v>0</v>
      </c>
      <c r="AG62" s="716"/>
      <c r="AH62" s="716"/>
      <c r="AI62" s="716"/>
      <c r="AJ62" s="716"/>
      <c r="AK62" s="716"/>
      <c r="AL62" s="716"/>
      <c r="AM62" s="716"/>
      <c r="AN62" s="717"/>
      <c r="AO62" s="729">
        <f>入力シート!AO64</f>
        <v>0</v>
      </c>
      <c r="AP62" s="660"/>
      <c r="AQ62" s="689">
        <f>入力シート!AQ64</f>
        <v>0</v>
      </c>
      <c r="AR62" s="659"/>
      <c r="AS62" s="659"/>
      <c r="AT62" s="658">
        <f>入力シート!AT64</f>
        <v>0</v>
      </c>
      <c r="AU62" s="659"/>
      <c r="AV62" s="658">
        <f>入力シート!AV64</f>
        <v>0</v>
      </c>
      <c r="AW62" s="660"/>
      <c r="AX62" s="535">
        <f>入力シート!AX64</f>
        <v>0</v>
      </c>
      <c r="AY62" s="537"/>
      <c r="AZ62" s="692">
        <f>入力シート!AZ64</f>
        <v>0</v>
      </c>
      <c r="BA62" s="693"/>
      <c r="BB62" s="692">
        <f>入力シート!BB64</f>
        <v>0</v>
      </c>
      <c r="BC62" s="693"/>
      <c r="BD62" s="705">
        <f>入力シート!BD64</f>
        <v>0</v>
      </c>
      <c r="BE62" s="659"/>
      <c r="BF62" s="659">
        <f>入力シート!BF64</f>
        <v>0</v>
      </c>
      <c r="BG62" s="660"/>
      <c r="BH62" s="730">
        <f>入力シート!BH64</f>
        <v>0</v>
      </c>
      <c r="BI62" s="659"/>
      <c r="BJ62" s="659">
        <f>入力シート!BJ64</f>
        <v>0</v>
      </c>
      <c r="BK62" s="735"/>
      <c r="BL62" s="705">
        <f>入力シート!BL64</f>
        <v>0</v>
      </c>
      <c r="BM62" s="659"/>
      <c r="BN62" s="659">
        <f>入力シート!BN64</f>
        <v>0</v>
      </c>
      <c r="BO62" s="660"/>
      <c r="BP62" s="705">
        <f>入力シート!BP64</f>
        <v>0</v>
      </c>
      <c r="BQ62" s="659"/>
      <c r="BR62" s="659">
        <f>入力シート!BR64</f>
        <v>0</v>
      </c>
      <c r="BS62" s="660"/>
      <c r="BT62" s="718">
        <f>入力シート!BT64</f>
        <v>0</v>
      </c>
      <c r="BU62" s="719"/>
      <c r="BV62" s="659">
        <f>入力シート!BV64</f>
        <v>0</v>
      </c>
      <c r="BW62" s="660"/>
      <c r="BX62" s="720">
        <f>入力シート!BX64</f>
        <v>0</v>
      </c>
      <c r="BY62" s="719"/>
      <c r="BZ62" s="659">
        <f>入力シート!BZ64</f>
        <v>0</v>
      </c>
      <c r="CA62" s="69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761"/>
      <c r="DO62" s="52" t="s">
        <v>12</v>
      </c>
      <c r="DP62" s="598" t="e">
        <f>VLOOKUP("DR2",WORK1!S4:T53,2,FALSE)</f>
        <v>#N/A</v>
      </c>
      <c r="DQ62" s="599"/>
      <c r="DR62" s="599"/>
      <c r="DS62" s="599"/>
      <c r="DT62" s="599"/>
      <c r="DU62" s="599"/>
      <c r="DV62" s="600"/>
      <c r="DW62" s="761"/>
      <c r="DX62" s="52" t="s">
        <v>12</v>
      </c>
      <c r="DY62" s="598" t="e">
        <f>VLOOKUP("DR2",WORK1!X4:Y53,2,FALSE)</f>
        <v>#N/A</v>
      </c>
      <c r="DZ62" s="599"/>
      <c r="EA62" s="599"/>
      <c r="EB62" s="599"/>
      <c r="EC62" s="599"/>
      <c r="ED62" s="599"/>
      <c r="EE62" s="600"/>
      <c r="EF62" s="44"/>
      <c r="EG62" s="44"/>
      <c r="EH62" s="44"/>
      <c r="EI62" s="44"/>
      <c r="EJ62" s="44"/>
      <c r="EK62" s="44"/>
      <c r="EL62" s="44"/>
      <c r="EM62" s="44"/>
      <c r="EN62" s="44"/>
      <c r="EO62" s="44"/>
      <c r="EP62" s="44"/>
      <c r="EQ62" s="44"/>
      <c r="ER62" s="44"/>
      <c r="ES62" s="44"/>
      <c r="ET62" s="44"/>
      <c r="EU62" s="44"/>
      <c r="EV62" s="44"/>
      <c r="EW62" s="44"/>
    </row>
    <row r="63" spans="1:153" x14ac:dyDescent="0.2">
      <c r="A63" s="709">
        <v>39</v>
      </c>
      <c r="B63" s="710"/>
      <c r="C63" s="689">
        <f>入力シート!C65</f>
        <v>0</v>
      </c>
      <c r="D63" s="659"/>
      <c r="E63" s="659"/>
      <c r="F63" s="659"/>
      <c r="G63" s="658">
        <f>入力シート!G65</f>
        <v>0</v>
      </c>
      <c r="H63" s="659"/>
      <c r="I63" s="659"/>
      <c r="J63" s="659"/>
      <c r="K63" s="658">
        <f>入力シート!K65</f>
        <v>0</v>
      </c>
      <c r="L63" s="659"/>
      <c r="M63" s="659"/>
      <c r="N63" s="659"/>
      <c r="O63" s="660"/>
      <c r="P63" s="715">
        <f>入力シート!P65</f>
        <v>0</v>
      </c>
      <c r="Q63" s="716"/>
      <c r="R63" s="716"/>
      <c r="S63" s="716"/>
      <c r="T63" s="716"/>
      <c r="U63" s="716"/>
      <c r="V63" s="716"/>
      <c r="W63" s="712">
        <f>入力シート!W65</f>
        <v>0</v>
      </c>
      <c r="X63" s="713"/>
      <c r="Y63" s="713"/>
      <c r="Z63" s="713"/>
      <c r="AA63" s="713"/>
      <c r="AB63" s="713"/>
      <c r="AC63" s="713"/>
      <c r="AD63" s="713"/>
      <c r="AE63" s="714"/>
      <c r="AF63" s="715">
        <f>入力シート!AF65</f>
        <v>0</v>
      </c>
      <c r="AG63" s="716"/>
      <c r="AH63" s="716"/>
      <c r="AI63" s="716"/>
      <c r="AJ63" s="716"/>
      <c r="AK63" s="716"/>
      <c r="AL63" s="716"/>
      <c r="AM63" s="716"/>
      <c r="AN63" s="717"/>
      <c r="AO63" s="729">
        <f>入力シート!AO65</f>
        <v>0</v>
      </c>
      <c r="AP63" s="660"/>
      <c r="AQ63" s="689">
        <f>入力シート!AQ65</f>
        <v>0</v>
      </c>
      <c r="AR63" s="659"/>
      <c r="AS63" s="659"/>
      <c r="AT63" s="658">
        <f>入力シート!AT65</f>
        <v>0</v>
      </c>
      <c r="AU63" s="659"/>
      <c r="AV63" s="658">
        <f>入力シート!AV65</f>
        <v>0</v>
      </c>
      <c r="AW63" s="660"/>
      <c r="AX63" s="535">
        <f>入力シート!AX65</f>
        <v>0</v>
      </c>
      <c r="AY63" s="537"/>
      <c r="AZ63" s="692">
        <f>入力シート!AZ65</f>
        <v>0</v>
      </c>
      <c r="BA63" s="693"/>
      <c r="BB63" s="692">
        <f>入力シート!BB65</f>
        <v>0</v>
      </c>
      <c r="BC63" s="693"/>
      <c r="BD63" s="705">
        <f>入力シート!BD65</f>
        <v>0</v>
      </c>
      <c r="BE63" s="659"/>
      <c r="BF63" s="659">
        <f>入力シート!BF65</f>
        <v>0</v>
      </c>
      <c r="BG63" s="660"/>
      <c r="BH63" s="730">
        <f>入力シート!BH65</f>
        <v>0</v>
      </c>
      <c r="BI63" s="659"/>
      <c r="BJ63" s="659">
        <f>入力シート!BJ65</f>
        <v>0</v>
      </c>
      <c r="BK63" s="735"/>
      <c r="BL63" s="705">
        <f>入力シート!BL65</f>
        <v>0</v>
      </c>
      <c r="BM63" s="659"/>
      <c r="BN63" s="659">
        <f>入力シート!BN65</f>
        <v>0</v>
      </c>
      <c r="BO63" s="660"/>
      <c r="BP63" s="705">
        <f>入力シート!BP65</f>
        <v>0</v>
      </c>
      <c r="BQ63" s="659"/>
      <c r="BR63" s="659">
        <f>入力シート!BR65</f>
        <v>0</v>
      </c>
      <c r="BS63" s="660"/>
      <c r="BT63" s="718">
        <f>入力シート!BT65</f>
        <v>0</v>
      </c>
      <c r="BU63" s="719"/>
      <c r="BV63" s="659">
        <f>入力シート!BV65</f>
        <v>0</v>
      </c>
      <c r="BW63" s="660"/>
      <c r="BX63" s="720">
        <f>入力シート!BX65</f>
        <v>0</v>
      </c>
      <c r="BY63" s="719"/>
      <c r="BZ63" s="659">
        <f>入力シート!BZ65</f>
        <v>0</v>
      </c>
      <c r="CA63" s="69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row>
    <row r="64" spans="1:153" x14ac:dyDescent="0.2">
      <c r="A64" s="709">
        <v>40</v>
      </c>
      <c r="B64" s="710"/>
      <c r="C64" s="689">
        <f>入力シート!C66</f>
        <v>0</v>
      </c>
      <c r="D64" s="659"/>
      <c r="E64" s="659"/>
      <c r="F64" s="659"/>
      <c r="G64" s="658">
        <f>入力シート!G66</f>
        <v>0</v>
      </c>
      <c r="H64" s="659"/>
      <c r="I64" s="659"/>
      <c r="J64" s="659"/>
      <c r="K64" s="658">
        <f>入力シート!K66</f>
        <v>0</v>
      </c>
      <c r="L64" s="659"/>
      <c r="M64" s="659"/>
      <c r="N64" s="659"/>
      <c r="O64" s="660"/>
      <c r="P64" s="715">
        <f>入力シート!P66</f>
        <v>0</v>
      </c>
      <c r="Q64" s="716"/>
      <c r="R64" s="716"/>
      <c r="S64" s="716"/>
      <c r="T64" s="716"/>
      <c r="U64" s="716"/>
      <c r="V64" s="716"/>
      <c r="W64" s="712">
        <f>入力シート!W66</f>
        <v>0</v>
      </c>
      <c r="X64" s="713"/>
      <c r="Y64" s="713"/>
      <c r="Z64" s="713"/>
      <c r="AA64" s="713"/>
      <c r="AB64" s="713"/>
      <c r="AC64" s="713"/>
      <c r="AD64" s="713"/>
      <c r="AE64" s="714"/>
      <c r="AF64" s="715">
        <f>入力シート!AF66</f>
        <v>0</v>
      </c>
      <c r="AG64" s="716"/>
      <c r="AH64" s="716"/>
      <c r="AI64" s="716"/>
      <c r="AJ64" s="716"/>
      <c r="AK64" s="716"/>
      <c r="AL64" s="716"/>
      <c r="AM64" s="716"/>
      <c r="AN64" s="717"/>
      <c r="AO64" s="729">
        <f>入力シート!AO66</f>
        <v>0</v>
      </c>
      <c r="AP64" s="660"/>
      <c r="AQ64" s="689">
        <f>入力シート!AQ66</f>
        <v>0</v>
      </c>
      <c r="AR64" s="659"/>
      <c r="AS64" s="659"/>
      <c r="AT64" s="658">
        <f>入力シート!AT66</f>
        <v>0</v>
      </c>
      <c r="AU64" s="659"/>
      <c r="AV64" s="658">
        <f>入力シート!AV66</f>
        <v>0</v>
      </c>
      <c r="AW64" s="660"/>
      <c r="AX64" s="535">
        <f>入力シート!AX66</f>
        <v>0</v>
      </c>
      <c r="AY64" s="537"/>
      <c r="AZ64" s="692">
        <f>入力シート!AZ66</f>
        <v>0</v>
      </c>
      <c r="BA64" s="693"/>
      <c r="BB64" s="692">
        <f>入力シート!BB66</f>
        <v>0</v>
      </c>
      <c r="BC64" s="693"/>
      <c r="BD64" s="705">
        <f>入力シート!BD66</f>
        <v>0</v>
      </c>
      <c r="BE64" s="659"/>
      <c r="BF64" s="659">
        <f>入力シート!BF66</f>
        <v>0</v>
      </c>
      <c r="BG64" s="660"/>
      <c r="BH64" s="730">
        <f>入力シート!BH66</f>
        <v>0</v>
      </c>
      <c r="BI64" s="659"/>
      <c r="BJ64" s="659">
        <f>入力シート!BJ66</f>
        <v>0</v>
      </c>
      <c r="BK64" s="735"/>
      <c r="BL64" s="705">
        <f>入力シート!BL66</f>
        <v>0</v>
      </c>
      <c r="BM64" s="659"/>
      <c r="BN64" s="659">
        <f>入力シート!BN66</f>
        <v>0</v>
      </c>
      <c r="BO64" s="660"/>
      <c r="BP64" s="705">
        <f>入力シート!BP66</f>
        <v>0</v>
      </c>
      <c r="BQ64" s="659"/>
      <c r="BR64" s="659">
        <f>入力シート!BR66</f>
        <v>0</v>
      </c>
      <c r="BS64" s="660"/>
      <c r="BT64" s="718">
        <f>入力シート!BT66</f>
        <v>0</v>
      </c>
      <c r="BU64" s="719"/>
      <c r="BV64" s="659">
        <f>入力シート!BV66</f>
        <v>0</v>
      </c>
      <c r="BW64" s="660"/>
      <c r="BX64" s="720">
        <f>入力シート!BX66</f>
        <v>0</v>
      </c>
      <c r="BY64" s="719"/>
      <c r="BZ64" s="659">
        <f>入力シート!BZ66</f>
        <v>0</v>
      </c>
      <c r="CA64" s="69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row>
    <row r="65" spans="1:153" x14ac:dyDescent="0.2">
      <c r="A65" s="709">
        <v>41</v>
      </c>
      <c r="B65" s="710"/>
      <c r="C65" s="689">
        <f>入力シート!C67</f>
        <v>0</v>
      </c>
      <c r="D65" s="659"/>
      <c r="E65" s="659"/>
      <c r="F65" s="659"/>
      <c r="G65" s="658">
        <f>入力シート!G67</f>
        <v>0</v>
      </c>
      <c r="H65" s="659"/>
      <c r="I65" s="659"/>
      <c r="J65" s="659"/>
      <c r="K65" s="658">
        <f>入力シート!K67</f>
        <v>0</v>
      </c>
      <c r="L65" s="659"/>
      <c r="M65" s="659"/>
      <c r="N65" s="659"/>
      <c r="O65" s="660"/>
      <c r="P65" s="715">
        <f>入力シート!P67</f>
        <v>0</v>
      </c>
      <c r="Q65" s="716"/>
      <c r="R65" s="716"/>
      <c r="S65" s="716"/>
      <c r="T65" s="716"/>
      <c r="U65" s="716"/>
      <c r="V65" s="716"/>
      <c r="W65" s="712">
        <f>入力シート!W67</f>
        <v>0</v>
      </c>
      <c r="X65" s="713"/>
      <c r="Y65" s="713"/>
      <c r="Z65" s="713"/>
      <c r="AA65" s="713"/>
      <c r="AB65" s="713"/>
      <c r="AC65" s="713"/>
      <c r="AD65" s="713"/>
      <c r="AE65" s="714"/>
      <c r="AF65" s="715">
        <f>入力シート!AF67</f>
        <v>0</v>
      </c>
      <c r="AG65" s="716"/>
      <c r="AH65" s="716"/>
      <c r="AI65" s="716"/>
      <c r="AJ65" s="716"/>
      <c r="AK65" s="716"/>
      <c r="AL65" s="716"/>
      <c r="AM65" s="716"/>
      <c r="AN65" s="717"/>
      <c r="AO65" s="729">
        <f>入力シート!AO67</f>
        <v>0</v>
      </c>
      <c r="AP65" s="660"/>
      <c r="AQ65" s="689">
        <f>入力シート!AQ67</f>
        <v>0</v>
      </c>
      <c r="AR65" s="659"/>
      <c r="AS65" s="659"/>
      <c r="AT65" s="658">
        <f>入力シート!AT67</f>
        <v>0</v>
      </c>
      <c r="AU65" s="659"/>
      <c r="AV65" s="658">
        <f>入力シート!AV67</f>
        <v>0</v>
      </c>
      <c r="AW65" s="660"/>
      <c r="AX65" s="535">
        <f>入力シート!AX67</f>
        <v>0</v>
      </c>
      <c r="AY65" s="537"/>
      <c r="AZ65" s="692">
        <f>入力シート!AZ67</f>
        <v>0</v>
      </c>
      <c r="BA65" s="693"/>
      <c r="BB65" s="692">
        <f>入力シート!BB67</f>
        <v>0</v>
      </c>
      <c r="BC65" s="693"/>
      <c r="BD65" s="705">
        <f>入力シート!BD67</f>
        <v>0</v>
      </c>
      <c r="BE65" s="659"/>
      <c r="BF65" s="659">
        <f>入力シート!BF67</f>
        <v>0</v>
      </c>
      <c r="BG65" s="660"/>
      <c r="BH65" s="730">
        <f>入力シート!BH67</f>
        <v>0</v>
      </c>
      <c r="BI65" s="659"/>
      <c r="BJ65" s="659">
        <f>入力シート!BJ67</f>
        <v>0</v>
      </c>
      <c r="BK65" s="735"/>
      <c r="BL65" s="705">
        <f>入力シート!BL67</f>
        <v>0</v>
      </c>
      <c r="BM65" s="659"/>
      <c r="BN65" s="659">
        <f>入力シート!BN67</f>
        <v>0</v>
      </c>
      <c r="BO65" s="660"/>
      <c r="BP65" s="705">
        <f>入力シート!BP67</f>
        <v>0</v>
      </c>
      <c r="BQ65" s="659"/>
      <c r="BR65" s="659">
        <f>入力シート!BR67</f>
        <v>0</v>
      </c>
      <c r="BS65" s="660"/>
      <c r="BT65" s="718">
        <f>入力シート!BT67</f>
        <v>0</v>
      </c>
      <c r="BU65" s="719"/>
      <c r="BV65" s="659">
        <f>入力シート!BV67</f>
        <v>0</v>
      </c>
      <c r="BW65" s="660"/>
      <c r="BX65" s="720">
        <f>入力シート!BX67</f>
        <v>0</v>
      </c>
      <c r="BY65" s="719"/>
      <c r="BZ65" s="659">
        <f>入力シート!BZ67</f>
        <v>0</v>
      </c>
      <c r="CA65" s="69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row>
    <row r="66" spans="1:153" x14ac:dyDescent="0.2">
      <c r="A66" s="709">
        <v>42</v>
      </c>
      <c r="B66" s="710"/>
      <c r="C66" s="689">
        <f>入力シート!C68</f>
        <v>0</v>
      </c>
      <c r="D66" s="659"/>
      <c r="E66" s="659"/>
      <c r="F66" s="659"/>
      <c r="G66" s="658">
        <f>入力シート!G68</f>
        <v>0</v>
      </c>
      <c r="H66" s="659"/>
      <c r="I66" s="659"/>
      <c r="J66" s="659"/>
      <c r="K66" s="658">
        <f>入力シート!K68</f>
        <v>0</v>
      </c>
      <c r="L66" s="659"/>
      <c r="M66" s="659"/>
      <c r="N66" s="659"/>
      <c r="O66" s="660"/>
      <c r="P66" s="715">
        <f>入力シート!P68</f>
        <v>0</v>
      </c>
      <c r="Q66" s="716"/>
      <c r="R66" s="716"/>
      <c r="S66" s="716"/>
      <c r="T66" s="716"/>
      <c r="U66" s="716"/>
      <c r="V66" s="716"/>
      <c r="W66" s="712">
        <f>入力シート!W68</f>
        <v>0</v>
      </c>
      <c r="X66" s="713"/>
      <c r="Y66" s="713"/>
      <c r="Z66" s="713"/>
      <c r="AA66" s="713"/>
      <c r="AB66" s="713"/>
      <c r="AC66" s="713"/>
      <c r="AD66" s="713"/>
      <c r="AE66" s="714"/>
      <c r="AF66" s="715">
        <f>入力シート!AF68</f>
        <v>0</v>
      </c>
      <c r="AG66" s="716"/>
      <c r="AH66" s="716"/>
      <c r="AI66" s="716"/>
      <c r="AJ66" s="716"/>
      <c r="AK66" s="716"/>
      <c r="AL66" s="716"/>
      <c r="AM66" s="716"/>
      <c r="AN66" s="717"/>
      <c r="AO66" s="729">
        <f>入力シート!AO68</f>
        <v>0</v>
      </c>
      <c r="AP66" s="660"/>
      <c r="AQ66" s="689">
        <f>入力シート!AQ68</f>
        <v>0</v>
      </c>
      <c r="AR66" s="659"/>
      <c r="AS66" s="659"/>
      <c r="AT66" s="658">
        <f>入力シート!AT68</f>
        <v>0</v>
      </c>
      <c r="AU66" s="659"/>
      <c r="AV66" s="658">
        <f>入力シート!AV68</f>
        <v>0</v>
      </c>
      <c r="AW66" s="660"/>
      <c r="AX66" s="535">
        <f>入力シート!AX68</f>
        <v>0</v>
      </c>
      <c r="AY66" s="537"/>
      <c r="AZ66" s="692">
        <f>入力シート!AZ68</f>
        <v>0</v>
      </c>
      <c r="BA66" s="693"/>
      <c r="BB66" s="692">
        <f>入力シート!BB68</f>
        <v>0</v>
      </c>
      <c r="BC66" s="693"/>
      <c r="BD66" s="705">
        <f>入力シート!BD68</f>
        <v>0</v>
      </c>
      <c r="BE66" s="659"/>
      <c r="BF66" s="659">
        <f>入力シート!BF68</f>
        <v>0</v>
      </c>
      <c r="BG66" s="660"/>
      <c r="BH66" s="730">
        <f>入力シート!BH68</f>
        <v>0</v>
      </c>
      <c r="BI66" s="659"/>
      <c r="BJ66" s="659">
        <f>入力シート!BJ68</f>
        <v>0</v>
      </c>
      <c r="BK66" s="735"/>
      <c r="BL66" s="705">
        <f>入力シート!BL68</f>
        <v>0</v>
      </c>
      <c r="BM66" s="659"/>
      <c r="BN66" s="659">
        <f>入力シート!BN68</f>
        <v>0</v>
      </c>
      <c r="BO66" s="660"/>
      <c r="BP66" s="705">
        <f>入力シート!BP68</f>
        <v>0</v>
      </c>
      <c r="BQ66" s="659"/>
      <c r="BR66" s="659">
        <f>入力シート!BR68</f>
        <v>0</v>
      </c>
      <c r="BS66" s="660"/>
      <c r="BT66" s="718">
        <f>入力シート!BT68</f>
        <v>0</v>
      </c>
      <c r="BU66" s="719"/>
      <c r="BV66" s="659">
        <f>入力シート!BV68</f>
        <v>0</v>
      </c>
      <c r="BW66" s="660"/>
      <c r="BX66" s="720">
        <f>入力シート!BX68</f>
        <v>0</v>
      </c>
      <c r="BY66" s="719"/>
      <c r="BZ66" s="659">
        <f>入力シート!BZ68</f>
        <v>0</v>
      </c>
      <c r="CA66" s="69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row>
    <row r="67" spans="1:153" x14ac:dyDescent="0.2">
      <c r="A67" s="709">
        <v>43</v>
      </c>
      <c r="B67" s="710"/>
      <c r="C67" s="689">
        <f>入力シート!C69</f>
        <v>0</v>
      </c>
      <c r="D67" s="659"/>
      <c r="E67" s="659"/>
      <c r="F67" s="659"/>
      <c r="G67" s="658">
        <f>入力シート!G69</f>
        <v>0</v>
      </c>
      <c r="H67" s="659"/>
      <c r="I67" s="659"/>
      <c r="J67" s="659"/>
      <c r="K67" s="658">
        <f>入力シート!K69</f>
        <v>0</v>
      </c>
      <c r="L67" s="659"/>
      <c r="M67" s="659"/>
      <c r="N67" s="659"/>
      <c r="O67" s="660"/>
      <c r="P67" s="715">
        <f>入力シート!P69</f>
        <v>0</v>
      </c>
      <c r="Q67" s="716"/>
      <c r="R67" s="716"/>
      <c r="S67" s="716"/>
      <c r="T67" s="716"/>
      <c r="U67" s="716"/>
      <c r="V67" s="716"/>
      <c r="W67" s="712">
        <f>入力シート!W69</f>
        <v>0</v>
      </c>
      <c r="X67" s="713"/>
      <c r="Y67" s="713"/>
      <c r="Z67" s="713"/>
      <c r="AA67" s="713"/>
      <c r="AB67" s="713"/>
      <c r="AC67" s="713"/>
      <c r="AD67" s="713"/>
      <c r="AE67" s="714"/>
      <c r="AF67" s="715">
        <f>入力シート!AF69</f>
        <v>0</v>
      </c>
      <c r="AG67" s="716"/>
      <c r="AH67" s="716"/>
      <c r="AI67" s="716"/>
      <c r="AJ67" s="716"/>
      <c r="AK67" s="716"/>
      <c r="AL67" s="716"/>
      <c r="AM67" s="716"/>
      <c r="AN67" s="717"/>
      <c r="AO67" s="729">
        <f>入力シート!AO69</f>
        <v>0</v>
      </c>
      <c r="AP67" s="660"/>
      <c r="AQ67" s="689">
        <f>入力シート!AQ69</f>
        <v>0</v>
      </c>
      <c r="AR67" s="659"/>
      <c r="AS67" s="659"/>
      <c r="AT67" s="658">
        <f>入力シート!AT69</f>
        <v>0</v>
      </c>
      <c r="AU67" s="659"/>
      <c r="AV67" s="658">
        <f>入力シート!AV69</f>
        <v>0</v>
      </c>
      <c r="AW67" s="660"/>
      <c r="AX67" s="535">
        <f>入力シート!AX69</f>
        <v>0</v>
      </c>
      <c r="AY67" s="537"/>
      <c r="AZ67" s="692">
        <f>入力シート!AZ69</f>
        <v>0</v>
      </c>
      <c r="BA67" s="693"/>
      <c r="BB67" s="692">
        <f>入力シート!BB69</f>
        <v>0</v>
      </c>
      <c r="BC67" s="693"/>
      <c r="BD67" s="705">
        <f>入力シート!BD69</f>
        <v>0</v>
      </c>
      <c r="BE67" s="659"/>
      <c r="BF67" s="659">
        <f>入力シート!BF69</f>
        <v>0</v>
      </c>
      <c r="BG67" s="660"/>
      <c r="BH67" s="730">
        <f>入力シート!BH69</f>
        <v>0</v>
      </c>
      <c r="BI67" s="659"/>
      <c r="BJ67" s="659">
        <f>入力シート!BJ69</f>
        <v>0</v>
      </c>
      <c r="BK67" s="735"/>
      <c r="BL67" s="705">
        <f>入力シート!BL69</f>
        <v>0</v>
      </c>
      <c r="BM67" s="659"/>
      <c r="BN67" s="659">
        <f>入力シート!BN69</f>
        <v>0</v>
      </c>
      <c r="BO67" s="660"/>
      <c r="BP67" s="705">
        <f>入力シート!BP69</f>
        <v>0</v>
      </c>
      <c r="BQ67" s="659"/>
      <c r="BR67" s="659">
        <f>入力シート!BR69</f>
        <v>0</v>
      </c>
      <c r="BS67" s="660"/>
      <c r="BT67" s="718">
        <f>入力シート!BT69</f>
        <v>0</v>
      </c>
      <c r="BU67" s="719"/>
      <c r="BV67" s="659">
        <f>入力シート!BV69</f>
        <v>0</v>
      </c>
      <c r="BW67" s="660"/>
      <c r="BX67" s="720">
        <f>入力シート!BX69</f>
        <v>0</v>
      </c>
      <c r="BY67" s="719"/>
      <c r="BZ67" s="659">
        <f>入力シート!BZ69</f>
        <v>0</v>
      </c>
      <c r="CA67" s="69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row>
    <row r="68" spans="1:153" x14ac:dyDescent="0.2">
      <c r="A68" s="709">
        <v>44</v>
      </c>
      <c r="B68" s="710"/>
      <c r="C68" s="689">
        <f>入力シート!C70</f>
        <v>0</v>
      </c>
      <c r="D68" s="659"/>
      <c r="E68" s="659"/>
      <c r="F68" s="659"/>
      <c r="G68" s="658">
        <f>入力シート!G70</f>
        <v>0</v>
      </c>
      <c r="H68" s="659"/>
      <c r="I68" s="659"/>
      <c r="J68" s="659"/>
      <c r="K68" s="658">
        <f>入力シート!K70</f>
        <v>0</v>
      </c>
      <c r="L68" s="659"/>
      <c r="M68" s="659"/>
      <c r="N68" s="659"/>
      <c r="O68" s="660"/>
      <c r="P68" s="715">
        <f>入力シート!P70</f>
        <v>0</v>
      </c>
      <c r="Q68" s="716"/>
      <c r="R68" s="716"/>
      <c r="S68" s="716"/>
      <c r="T68" s="716"/>
      <c r="U68" s="716"/>
      <c r="V68" s="716"/>
      <c r="W68" s="712">
        <f>入力シート!W70</f>
        <v>0</v>
      </c>
      <c r="X68" s="713"/>
      <c r="Y68" s="713"/>
      <c r="Z68" s="713"/>
      <c r="AA68" s="713"/>
      <c r="AB68" s="713"/>
      <c r="AC68" s="713"/>
      <c r="AD68" s="713"/>
      <c r="AE68" s="714"/>
      <c r="AF68" s="715">
        <f>入力シート!AF70</f>
        <v>0</v>
      </c>
      <c r="AG68" s="716"/>
      <c r="AH68" s="716"/>
      <c r="AI68" s="716"/>
      <c r="AJ68" s="716"/>
      <c r="AK68" s="716"/>
      <c r="AL68" s="716"/>
      <c r="AM68" s="716"/>
      <c r="AN68" s="717"/>
      <c r="AO68" s="729">
        <f>入力シート!AO70</f>
        <v>0</v>
      </c>
      <c r="AP68" s="660"/>
      <c r="AQ68" s="689">
        <f>入力シート!AQ70</f>
        <v>0</v>
      </c>
      <c r="AR68" s="659"/>
      <c r="AS68" s="659"/>
      <c r="AT68" s="658">
        <f>入力シート!AT70</f>
        <v>0</v>
      </c>
      <c r="AU68" s="659"/>
      <c r="AV68" s="658">
        <f>入力シート!AV70</f>
        <v>0</v>
      </c>
      <c r="AW68" s="660"/>
      <c r="AX68" s="535">
        <f>入力シート!AX70</f>
        <v>0</v>
      </c>
      <c r="AY68" s="537"/>
      <c r="AZ68" s="692">
        <f>入力シート!AZ70</f>
        <v>0</v>
      </c>
      <c r="BA68" s="693"/>
      <c r="BB68" s="692">
        <f>入力シート!BB70</f>
        <v>0</v>
      </c>
      <c r="BC68" s="693"/>
      <c r="BD68" s="705">
        <f>入力シート!BD70</f>
        <v>0</v>
      </c>
      <c r="BE68" s="659"/>
      <c r="BF68" s="659">
        <f>入力シート!BF70</f>
        <v>0</v>
      </c>
      <c r="BG68" s="660"/>
      <c r="BH68" s="730">
        <f>入力シート!BH70</f>
        <v>0</v>
      </c>
      <c r="BI68" s="659"/>
      <c r="BJ68" s="659">
        <f>入力シート!BJ70</f>
        <v>0</v>
      </c>
      <c r="BK68" s="735"/>
      <c r="BL68" s="705">
        <f>入力シート!BL70</f>
        <v>0</v>
      </c>
      <c r="BM68" s="659"/>
      <c r="BN68" s="659">
        <f>入力シート!BN70</f>
        <v>0</v>
      </c>
      <c r="BO68" s="660"/>
      <c r="BP68" s="705">
        <f>入力シート!BP70</f>
        <v>0</v>
      </c>
      <c r="BQ68" s="659"/>
      <c r="BR68" s="659">
        <f>入力シート!BR70</f>
        <v>0</v>
      </c>
      <c r="BS68" s="660"/>
      <c r="BT68" s="718">
        <f>入力シート!BT70</f>
        <v>0</v>
      </c>
      <c r="BU68" s="719"/>
      <c r="BV68" s="659">
        <f>入力シート!BV70</f>
        <v>0</v>
      </c>
      <c r="BW68" s="660"/>
      <c r="BX68" s="720">
        <f>入力シート!BX70</f>
        <v>0</v>
      </c>
      <c r="BY68" s="719"/>
      <c r="BZ68" s="659">
        <f>入力シート!BZ70</f>
        <v>0</v>
      </c>
      <c r="CA68" s="69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row>
    <row r="69" spans="1:153" x14ac:dyDescent="0.2">
      <c r="A69" s="709">
        <v>45</v>
      </c>
      <c r="B69" s="710"/>
      <c r="C69" s="689">
        <f>入力シート!C71</f>
        <v>0</v>
      </c>
      <c r="D69" s="659"/>
      <c r="E69" s="659"/>
      <c r="F69" s="659"/>
      <c r="G69" s="658">
        <f>入力シート!G71</f>
        <v>0</v>
      </c>
      <c r="H69" s="659"/>
      <c r="I69" s="659"/>
      <c r="J69" s="659"/>
      <c r="K69" s="658">
        <f>入力シート!K71</f>
        <v>0</v>
      </c>
      <c r="L69" s="659"/>
      <c r="M69" s="659"/>
      <c r="N69" s="659"/>
      <c r="O69" s="660"/>
      <c r="P69" s="715">
        <f>入力シート!P71</f>
        <v>0</v>
      </c>
      <c r="Q69" s="716"/>
      <c r="R69" s="716"/>
      <c r="S69" s="716"/>
      <c r="T69" s="716"/>
      <c r="U69" s="716"/>
      <c r="V69" s="716"/>
      <c r="W69" s="712">
        <f>入力シート!W71</f>
        <v>0</v>
      </c>
      <c r="X69" s="713"/>
      <c r="Y69" s="713"/>
      <c r="Z69" s="713"/>
      <c r="AA69" s="713"/>
      <c r="AB69" s="713"/>
      <c r="AC69" s="713"/>
      <c r="AD69" s="713"/>
      <c r="AE69" s="714"/>
      <c r="AF69" s="715">
        <f>入力シート!AF71</f>
        <v>0</v>
      </c>
      <c r="AG69" s="716"/>
      <c r="AH69" s="716"/>
      <c r="AI69" s="716"/>
      <c r="AJ69" s="716"/>
      <c r="AK69" s="716"/>
      <c r="AL69" s="716"/>
      <c r="AM69" s="716"/>
      <c r="AN69" s="717"/>
      <c r="AO69" s="729">
        <f>入力シート!AO71</f>
        <v>0</v>
      </c>
      <c r="AP69" s="660"/>
      <c r="AQ69" s="689">
        <f>入力シート!AQ71</f>
        <v>0</v>
      </c>
      <c r="AR69" s="659"/>
      <c r="AS69" s="659"/>
      <c r="AT69" s="658">
        <f>入力シート!AT71</f>
        <v>0</v>
      </c>
      <c r="AU69" s="659"/>
      <c r="AV69" s="658">
        <f>入力シート!AV71</f>
        <v>0</v>
      </c>
      <c r="AW69" s="660"/>
      <c r="AX69" s="535">
        <f>入力シート!AX71</f>
        <v>0</v>
      </c>
      <c r="AY69" s="537"/>
      <c r="AZ69" s="692">
        <f>入力シート!AZ71</f>
        <v>0</v>
      </c>
      <c r="BA69" s="693"/>
      <c r="BB69" s="692">
        <f>入力シート!BB71</f>
        <v>0</v>
      </c>
      <c r="BC69" s="693"/>
      <c r="BD69" s="705">
        <f>入力シート!BD71</f>
        <v>0</v>
      </c>
      <c r="BE69" s="659"/>
      <c r="BF69" s="659">
        <f>入力シート!BF71</f>
        <v>0</v>
      </c>
      <c r="BG69" s="660"/>
      <c r="BH69" s="730">
        <f>入力シート!BH71</f>
        <v>0</v>
      </c>
      <c r="BI69" s="659"/>
      <c r="BJ69" s="659">
        <f>入力シート!BJ71</f>
        <v>0</v>
      </c>
      <c r="BK69" s="735"/>
      <c r="BL69" s="705">
        <f>入力シート!BL71</f>
        <v>0</v>
      </c>
      <c r="BM69" s="659"/>
      <c r="BN69" s="659">
        <f>入力シート!BN71</f>
        <v>0</v>
      </c>
      <c r="BO69" s="660"/>
      <c r="BP69" s="705">
        <f>入力シート!BP71</f>
        <v>0</v>
      </c>
      <c r="BQ69" s="659"/>
      <c r="BR69" s="659">
        <f>入力シート!BR71</f>
        <v>0</v>
      </c>
      <c r="BS69" s="660"/>
      <c r="BT69" s="718">
        <f>入力シート!BT71</f>
        <v>0</v>
      </c>
      <c r="BU69" s="719"/>
      <c r="BV69" s="659">
        <f>入力シート!BV71</f>
        <v>0</v>
      </c>
      <c r="BW69" s="660"/>
      <c r="BX69" s="720">
        <f>入力シート!BX71</f>
        <v>0</v>
      </c>
      <c r="BY69" s="719"/>
      <c r="BZ69" s="659">
        <f>入力シート!BZ71</f>
        <v>0</v>
      </c>
      <c r="CA69" s="69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row>
    <row r="70" spans="1:153" x14ac:dyDescent="0.2">
      <c r="A70" s="709">
        <v>46</v>
      </c>
      <c r="B70" s="710"/>
      <c r="C70" s="689">
        <f>入力シート!C72</f>
        <v>0</v>
      </c>
      <c r="D70" s="659"/>
      <c r="E70" s="659"/>
      <c r="F70" s="659"/>
      <c r="G70" s="658">
        <f>入力シート!G72</f>
        <v>0</v>
      </c>
      <c r="H70" s="659"/>
      <c r="I70" s="659"/>
      <c r="J70" s="659"/>
      <c r="K70" s="658">
        <f>入力シート!K72</f>
        <v>0</v>
      </c>
      <c r="L70" s="659"/>
      <c r="M70" s="659"/>
      <c r="N70" s="659"/>
      <c r="O70" s="660"/>
      <c r="P70" s="715">
        <f>入力シート!P72</f>
        <v>0</v>
      </c>
      <c r="Q70" s="716"/>
      <c r="R70" s="716"/>
      <c r="S70" s="716"/>
      <c r="T70" s="716"/>
      <c r="U70" s="716"/>
      <c r="V70" s="716"/>
      <c r="W70" s="712">
        <f>入力シート!W72</f>
        <v>0</v>
      </c>
      <c r="X70" s="713"/>
      <c r="Y70" s="713"/>
      <c r="Z70" s="713"/>
      <c r="AA70" s="713"/>
      <c r="AB70" s="713"/>
      <c r="AC70" s="713"/>
      <c r="AD70" s="713"/>
      <c r="AE70" s="714"/>
      <c r="AF70" s="715">
        <f>入力シート!AF72</f>
        <v>0</v>
      </c>
      <c r="AG70" s="716"/>
      <c r="AH70" s="716"/>
      <c r="AI70" s="716"/>
      <c r="AJ70" s="716"/>
      <c r="AK70" s="716"/>
      <c r="AL70" s="716"/>
      <c r="AM70" s="716"/>
      <c r="AN70" s="717"/>
      <c r="AO70" s="729">
        <f>入力シート!AO72</f>
        <v>0</v>
      </c>
      <c r="AP70" s="660"/>
      <c r="AQ70" s="689">
        <f>入力シート!AQ72</f>
        <v>0</v>
      </c>
      <c r="AR70" s="659"/>
      <c r="AS70" s="659"/>
      <c r="AT70" s="658">
        <f>入力シート!AT72</f>
        <v>0</v>
      </c>
      <c r="AU70" s="659"/>
      <c r="AV70" s="658">
        <f>入力シート!AV72</f>
        <v>0</v>
      </c>
      <c r="AW70" s="660"/>
      <c r="AX70" s="535">
        <f>入力シート!AX72</f>
        <v>0</v>
      </c>
      <c r="AY70" s="537"/>
      <c r="AZ70" s="692">
        <f>入力シート!AZ72</f>
        <v>0</v>
      </c>
      <c r="BA70" s="693"/>
      <c r="BB70" s="692">
        <f>入力シート!BB72</f>
        <v>0</v>
      </c>
      <c r="BC70" s="693"/>
      <c r="BD70" s="705">
        <f>入力シート!BD72</f>
        <v>0</v>
      </c>
      <c r="BE70" s="659"/>
      <c r="BF70" s="659">
        <f>入力シート!BF72</f>
        <v>0</v>
      </c>
      <c r="BG70" s="660"/>
      <c r="BH70" s="730">
        <f>入力シート!BH72</f>
        <v>0</v>
      </c>
      <c r="BI70" s="659"/>
      <c r="BJ70" s="659">
        <f>入力シート!BJ72</f>
        <v>0</v>
      </c>
      <c r="BK70" s="735"/>
      <c r="BL70" s="705">
        <f>入力シート!BL72</f>
        <v>0</v>
      </c>
      <c r="BM70" s="659"/>
      <c r="BN70" s="659">
        <f>入力シート!BN72</f>
        <v>0</v>
      </c>
      <c r="BO70" s="660"/>
      <c r="BP70" s="705">
        <f>入力シート!BP72</f>
        <v>0</v>
      </c>
      <c r="BQ70" s="659"/>
      <c r="BR70" s="659">
        <f>入力シート!BR72</f>
        <v>0</v>
      </c>
      <c r="BS70" s="660"/>
      <c r="BT70" s="718">
        <f>入力シート!BT72</f>
        <v>0</v>
      </c>
      <c r="BU70" s="719"/>
      <c r="BV70" s="659">
        <f>入力シート!BV72</f>
        <v>0</v>
      </c>
      <c r="BW70" s="660"/>
      <c r="BX70" s="720">
        <f>入力シート!BX72</f>
        <v>0</v>
      </c>
      <c r="BY70" s="719"/>
      <c r="BZ70" s="659">
        <f>入力シート!BZ72</f>
        <v>0</v>
      </c>
      <c r="CA70" s="69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row>
    <row r="71" spans="1:153" x14ac:dyDescent="0.2">
      <c r="A71" s="709">
        <v>47</v>
      </c>
      <c r="B71" s="710"/>
      <c r="C71" s="689">
        <f>入力シート!C73</f>
        <v>0</v>
      </c>
      <c r="D71" s="659"/>
      <c r="E71" s="659"/>
      <c r="F71" s="659"/>
      <c r="G71" s="658">
        <f>入力シート!G73</f>
        <v>0</v>
      </c>
      <c r="H71" s="659"/>
      <c r="I71" s="659"/>
      <c r="J71" s="659"/>
      <c r="K71" s="658">
        <f>入力シート!K73</f>
        <v>0</v>
      </c>
      <c r="L71" s="659"/>
      <c r="M71" s="659"/>
      <c r="N71" s="659"/>
      <c r="O71" s="660"/>
      <c r="P71" s="715">
        <f>入力シート!P73</f>
        <v>0</v>
      </c>
      <c r="Q71" s="716"/>
      <c r="R71" s="716"/>
      <c r="S71" s="716"/>
      <c r="T71" s="716"/>
      <c r="U71" s="716"/>
      <c r="V71" s="716"/>
      <c r="W71" s="712">
        <f>入力シート!W73</f>
        <v>0</v>
      </c>
      <c r="X71" s="713"/>
      <c r="Y71" s="713"/>
      <c r="Z71" s="713"/>
      <c r="AA71" s="713"/>
      <c r="AB71" s="713"/>
      <c r="AC71" s="713"/>
      <c r="AD71" s="713"/>
      <c r="AE71" s="714"/>
      <c r="AF71" s="715">
        <f>入力シート!AF73</f>
        <v>0</v>
      </c>
      <c r="AG71" s="716"/>
      <c r="AH71" s="716"/>
      <c r="AI71" s="716"/>
      <c r="AJ71" s="716"/>
      <c r="AK71" s="716"/>
      <c r="AL71" s="716"/>
      <c r="AM71" s="716"/>
      <c r="AN71" s="717"/>
      <c r="AO71" s="729">
        <f>入力シート!AO73</f>
        <v>0</v>
      </c>
      <c r="AP71" s="660"/>
      <c r="AQ71" s="689">
        <f>入力シート!AQ73</f>
        <v>0</v>
      </c>
      <c r="AR71" s="659"/>
      <c r="AS71" s="659"/>
      <c r="AT71" s="658">
        <f>入力シート!AT73</f>
        <v>0</v>
      </c>
      <c r="AU71" s="659"/>
      <c r="AV71" s="658">
        <f>入力シート!AV73</f>
        <v>0</v>
      </c>
      <c r="AW71" s="660"/>
      <c r="AX71" s="535">
        <f>入力シート!AX73</f>
        <v>0</v>
      </c>
      <c r="AY71" s="537"/>
      <c r="AZ71" s="692">
        <f>入力シート!AZ73</f>
        <v>0</v>
      </c>
      <c r="BA71" s="693"/>
      <c r="BB71" s="692">
        <f>入力シート!BB73</f>
        <v>0</v>
      </c>
      <c r="BC71" s="693"/>
      <c r="BD71" s="705">
        <f>入力シート!BD73</f>
        <v>0</v>
      </c>
      <c r="BE71" s="659"/>
      <c r="BF71" s="659">
        <f>入力シート!BF73</f>
        <v>0</v>
      </c>
      <c r="BG71" s="660"/>
      <c r="BH71" s="730">
        <f>入力シート!BH73</f>
        <v>0</v>
      </c>
      <c r="BI71" s="659"/>
      <c r="BJ71" s="659">
        <f>入力シート!BJ73</f>
        <v>0</v>
      </c>
      <c r="BK71" s="735"/>
      <c r="BL71" s="705">
        <f>入力シート!BL73</f>
        <v>0</v>
      </c>
      <c r="BM71" s="659"/>
      <c r="BN71" s="659">
        <f>入力シート!BN73</f>
        <v>0</v>
      </c>
      <c r="BO71" s="660"/>
      <c r="BP71" s="705">
        <f>入力シート!BP73</f>
        <v>0</v>
      </c>
      <c r="BQ71" s="659"/>
      <c r="BR71" s="659">
        <f>入力シート!BR73</f>
        <v>0</v>
      </c>
      <c r="BS71" s="660"/>
      <c r="BT71" s="718">
        <f>入力シート!BT73</f>
        <v>0</v>
      </c>
      <c r="BU71" s="719"/>
      <c r="BV71" s="659">
        <f>入力シート!BV73</f>
        <v>0</v>
      </c>
      <c r="BW71" s="660"/>
      <c r="BX71" s="720">
        <f>入力シート!BX73</f>
        <v>0</v>
      </c>
      <c r="BY71" s="719"/>
      <c r="BZ71" s="659">
        <f>入力シート!BZ73</f>
        <v>0</v>
      </c>
      <c r="CA71" s="69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row>
    <row r="72" spans="1:153" x14ac:dyDescent="0.2">
      <c r="A72" s="709">
        <v>48</v>
      </c>
      <c r="B72" s="710"/>
      <c r="C72" s="689">
        <f>入力シート!C74</f>
        <v>0</v>
      </c>
      <c r="D72" s="659"/>
      <c r="E72" s="659"/>
      <c r="F72" s="659"/>
      <c r="G72" s="658">
        <f>入力シート!G74</f>
        <v>0</v>
      </c>
      <c r="H72" s="659"/>
      <c r="I72" s="659"/>
      <c r="J72" s="659"/>
      <c r="K72" s="658">
        <f>入力シート!K74</f>
        <v>0</v>
      </c>
      <c r="L72" s="659"/>
      <c r="M72" s="659"/>
      <c r="N72" s="659"/>
      <c r="O72" s="660"/>
      <c r="P72" s="715">
        <f>入力シート!P74</f>
        <v>0</v>
      </c>
      <c r="Q72" s="716"/>
      <c r="R72" s="716"/>
      <c r="S72" s="716"/>
      <c r="T72" s="716"/>
      <c r="U72" s="716"/>
      <c r="V72" s="716"/>
      <c r="W72" s="712">
        <f>入力シート!W74</f>
        <v>0</v>
      </c>
      <c r="X72" s="713"/>
      <c r="Y72" s="713"/>
      <c r="Z72" s="713"/>
      <c r="AA72" s="713"/>
      <c r="AB72" s="713"/>
      <c r="AC72" s="713"/>
      <c r="AD72" s="713"/>
      <c r="AE72" s="714"/>
      <c r="AF72" s="715">
        <f>入力シート!AF74</f>
        <v>0</v>
      </c>
      <c r="AG72" s="716"/>
      <c r="AH72" s="716"/>
      <c r="AI72" s="716"/>
      <c r="AJ72" s="716"/>
      <c r="AK72" s="716"/>
      <c r="AL72" s="716"/>
      <c r="AM72" s="716"/>
      <c r="AN72" s="717"/>
      <c r="AO72" s="729">
        <f>入力シート!AO74</f>
        <v>0</v>
      </c>
      <c r="AP72" s="660"/>
      <c r="AQ72" s="689">
        <f>入力シート!AQ74</f>
        <v>0</v>
      </c>
      <c r="AR72" s="659"/>
      <c r="AS72" s="659"/>
      <c r="AT72" s="658">
        <f>入力シート!AT74</f>
        <v>0</v>
      </c>
      <c r="AU72" s="659"/>
      <c r="AV72" s="658">
        <f>入力シート!AV74</f>
        <v>0</v>
      </c>
      <c r="AW72" s="660"/>
      <c r="AX72" s="535">
        <f>入力シート!AX74</f>
        <v>0</v>
      </c>
      <c r="AY72" s="537"/>
      <c r="AZ72" s="692">
        <f>入力シート!AZ74</f>
        <v>0</v>
      </c>
      <c r="BA72" s="693"/>
      <c r="BB72" s="692">
        <f>入力シート!BB74</f>
        <v>0</v>
      </c>
      <c r="BC72" s="693"/>
      <c r="BD72" s="705">
        <f>入力シート!BD74</f>
        <v>0</v>
      </c>
      <c r="BE72" s="659"/>
      <c r="BF72" s="659">
        <f>入力シート!BF74</f>
        <v>0</v>
      </c>
      <c r="BG72" s="660"/>
      <c r="BH72" s="730">
        <f>入力シート!BH74</f>
        <v>0</v>
      </c>
      <c r="BI72" s="659"/>
      <c r="BJ72" s="659">
        <f>入力シート!BJ74</f>
        <v>0</v>
      </c>
      <c r="BK72" s="735"/>
      <c r="BL72" s="705">
        <f>入力シート!BL74</f>
        <v>0</v>
      </c>
      <c r="BM72" s="659"/>
      <c r="BN72" s="659">
        <f>入力シート!BN74</f>
        <v>0</v>
      </c>
      <c r="BO72" s="660"/>
      <c r="BP72" s="705">
        <f>入力シート!BP74</f>
        <v>0</v>
      </c>
      <c r="BQ72" s="659"/>
      <c r="BR72" s="659">
        <f>入力シート!BR74</f>
        <v>0</v>
      </c>
      <c r="BS72" s="660"/>
      <c r="BT72" s="718">
        <f>入力シート!BT74</f>
        <v>0</v>
      </c>
      <c r="BU72" s="719"/>
      <c r="BV72" s="659">
        <f>入力シート!BV74</f>
        <v>0</v>
      </c>
      <c r="BW72" s="660"/>
      <c r="BX72" s="720">
        <f>入力シート!BX74</f>
        <v>0</v>
      </c>
      <c r="BY72" s="719"/>
      <c r="BZ72" s="659">
        <f>入力シート!BZ74</f>
        <v>0</v>
      </c>
      <c r="CA72" s="69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row>
    <row r="73" spans="1:153" x14ac:dyDescent="0.2">
      <c r="A73" s="709">
        <v>49</v>
      </c>
      <c r="B73" s="710"/>
      <c r="C73" s="689">
        <f>入力シート!C75</f>
        <v>0</v>
      </c>
      <c r="D73" s="659"/>
      <c r="E73" s="659"/>
      <c r="F73" s="659"/>
      <c r="G73" s="658">
        <f>入力シート!G75</f>
        <v>0</v>
      </c>
      <c r="H73" s="659"/>
      <c r="I73" s="659"/>
      <c r="J73" s="659"/>
      <c r="K73" s="658">
        <f>入力シート!K75</f>
        <v>0</v>
      </c>
      <c r="L73" s="659"/>
      <c r="M73" s="659"/>
      <c r="N73" s="659"/>
      <c r="O73" s="660"/>
      <c r="P73" s="715">
        <f>入力シート!P75</f>
        <v>0</v>
      </c>
      <c r="Q73" s="716"/>
      <c r="R73" s="716"/>
      <c r="S73" s="716"/>
      <c r="T73" s="716"/>
      <c r="U73" s="716"/>
      <c r="V73" s="716"/>
      <c r="W73" s="712">
        <f>入力シート!W75</f>
        <v>0</v>
      </c>
      <c r="X73" s="713"/>
      <c r="Y73" s="713"/>
      <c r="Z73" s="713"/>
      <c r="AA73" s="713"/>
      <c r="AB73" s="713"/>
      <c r="AC73" s="713"/>
      <c r="AD73" s="713"/>
      <c r="AE73" s="714"/>
      <c r="AF73" s="715">
        <f>入力シート!AF75</f>
        <v>0</v>
      </c>
      <c r="AG73" s="716"/>
      <c r="AH73" s="716"/>
      <c r="AI73" s="716"/>
      <c r="AJ73" s="716"/>
      <c r="AK73" s="716"/>
      <c r="AL73" s="716"/>
      <c r="AM73" s="716"/>
      <c r="AN73" s="717"/>
      <c r="AO73" s="729">
        <f>入力シート!AO75</f>
        <v>0</v>
      </c>
      <c r="AP73" s="660"/>
      <c r="AQ73" s="689">
        <f>入力シート!AQ75</f>
        <v>0</v>
      </c>
      <c r="AR73" s="659"/>
      <c r="AS73" s="659"/>
      <c r="AT73" s="658">
        <f>入力シート!AT75</f>
        <v>0</v>
      </c>
      <c r="AU73" s="659"/>
      <c r="AV73" s="658">
        <f>入力シート!AV75</f>
        <v>0</v>
      </c>
      <c r="AW73" s="660"/>
      <c r="AX73" s="535">
        <f>入力シート!AX75</f>
        <v>0</v>
      </c>
      <c r="AY73" s="537"/>
      <c r="AZ73" s="692">
        <f>入力シート!AZ75</f>
        <v>0</v>
      </c>
      <c r="BA73" s="693"/>
      <c r="BB73" s="692">
        <f>入力シート!BB75</f>
        <v>0</v>
      </c>
      <c r="BC73" s="693"/>
      <c r="BD73" s="705">
        <f>入力シート!BD75</f>
        <v>0</v>
      </c>
      <c r="BE73" s="659"/>
      <c r="BF73" s="659">
        <f>入力シート!BF75</f>
        <v>0</v>
      </c>
      <c r="BG73" s="660"/>
      <c r="BH73" s="730">
        <f>入力シート!BH75</f>
        <v>0</v>
      </c>
      <c r="BI73" s="659"/>
      <c r="BJ73" s="659">
        <f>入力シート!BJ75</f>
        <v>0</v>
      </c>
      <c r="BK73" s="735"/>
      <c r="BL73" s="705">
        <f>入力シート!BL75</f>
        <v>0</v>
      </c>
      <c r="BM73" s="659"/>
      <c r="BN73" s="659">
        <f>入力シート!BN75</f>
        <v>0</v>
      </c>
      <c r="BO73" s="660"/>
      <c r="BP73" s="705">
        <f>入力シート!BP75</f>
        <v>0</v>
      </c>
      <c r="BQ73" s="659"/>
      <c r="BR73" s="659">
        <f>入力シート!BR75</f>
        <v>0</v>
      </c>
      <c r="BS73" s="660"/>
      <c r="BT73" s="718">
        <f>入力シート!BT75</f>
        <v>0</v>
      </c>
      <c r="BU73" s="719"/>
      <c r="BV73" s="659">
        <f>入力シート!BV75</f>
        <v>0</v>
      </c>
      <c r="BW73" s="660"/>
      <c r="BX73" s="720">
        <f>入力シート!BX75</f>
        <v>0</v>
      </c>
      <c r="BY73" s="719"/>
      <c r="BZ73" s="659">
        <f>入力シート!BZ75</f>
        <v>0</v>
      </c>
      <c r="CA73" s="69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row>
    <row r="74" spans="1:153" ht="13.5" thickBot="1" x14ac:dyDescent="0.25">
      <c r="A74" s="736">
        <v>50</v>
      </c>
      <c r="B74" s="737"/>
      <c r="C74" s="738">
        <f>入力シート!C76</f>
        <v>0</v>
      </c>
      <c r="D74" s="739"/>
      <c r="E74" s="739"/>
      <c r="F74" s="739"/>
      <c r="G74" s="740">
        <f>入力シート!G76</f>
        <v>0</v>
      </c>
      <c r="H74" s="739"/>
      <c r="I74" s="739"/>
      <c r="J74" s="739"/>
      <c r="K74" s="740">
        <f>入力シート!K76</f>
        <v>0</v>
      </c>
      <c r="L74" s="739"/>
      <c r="M74" s="739"/>
      <c r="N74" s="739"/>
      <c r="O74" s="741"/>
      <c r="P74" s="742">
        <f>入力シート!P76</f>
        <v>0</v>
      </c>
      <c r="Q74" s="743"/>
      <c r="R74" s="743"/>
      <c r="S74" s="743"/>
      <c r="T74" s="743"/>
      <c r="U74" s="743"/>
      <c r="V74" s="743"/>
      <c r="W74" s="744">
        <f>入力シート!W76</f>
        <v>0</v>
      </c>
      <c r="X74" s="745"/>
      <c r="Y74" s="745"/>
      <c r="Z74" s="745"/>
      <c r="AA74" s="745"/>
      <c r="AB74" s="745"/>
      <c r="AC74" s="745"/>
      <c r="AD74" s="745"/>
      <c r="AE74" s="746"/>
      <c r="AF74" s="742">
        <f>入力シート!AF76</f>
        <v>0</v>
      </c>
      <c r="AG74" s="743"/>
      <c r="AH74" s="743"/>
      <c r="AI74" s="743"/>
      <c r="AJ74" s="743"/>
      <c r="AK74" s="743"/>
      <c r="AL74" s="743"/>
      <c r="AM74" s="743"/>
      <c r="AN74" s="747"/>
      <c r="AO74" s="748">
        <f>入力シート!AO76</f>
        <v>0</v>
      </c>
      <c r="AP74" s="741"/>
      <c r="AQ74" s="738">
        <f>入力シート!AQ76</f>
        <v>0</v>
      </c>
      <c r="AR74" s="739"/>
      <c r="AS74" s="739"/>
      <c r="AT74" s="740">
        <f>入力シート!AT76</f>
        <v>0</v>
      </c>
      <c r="AU74" s="739"/>
      <c r="AV74" s="740">
        <f>入力シート!AV76</f>
        <v>0</v>
      </c>
      <c r="AW74" s="741"/>
      <c r="AX74" s="756">
        <f>入力シート!AX76</f>
        <v>0</v>
      </c>
      <c r="AY74" s="559"/>
      <c r="AZ74" s="749">
        <f>入力シート!AZ76</f>
        <v>0</v>
      </c>
      <c r="BA74" s="750"/>
      <c r="BB74" s="749">
        <f>入力シート!BB76</f>
        <v>0</v>
      </c>
      <c r="BC74" s="750"/>
      <c r="BD74" s="755">
        <f>入力シート!BD76</f>
        <v>0</v>
      </c>
      <c r="BE74" s="739"/>
      <c r="BF74" s="739">
        <f>入力シート!BF76</f>
        <v>0</v>
      </c>
      <c r="BG74" s="741"/>
      <c r="BH74" s="757">
        <f>入力シート!BH76</f>
        <v>0</v>
      </c>
      <c r="BI74" s="739"/>
      <c r="BJ74" s="739">
        <f>入力シート!BJ76</f>
        <v>0</v>
      </c>
      <c r="BK74" s="758"/>
      <c r="BL74" s="755">
        <f>入力シート!BL76</f>
        <v>0</v>
      </c>
      <c r="BM74" s="739"/>
      <c r="BN74" s="739">
        <f>入力シート!BN76</f>
        <v>0</v>
      </c>
      <c r="BO74" s="741"/>
      <c r="BP74" s="755">
        <f>入力シート!BP76</f>
        <v>0</v>
      </c>
      <c r="BQ74" s="739"/>
      <c r="BR74" s="739">
        <f>入力シート!BR76</f>
        <v>0</v>
      </c>
      <c r="BS74" s="741"/>
      <c r="BT74" s="751">
        <f>入力シート!BT76</f>
        <v>0</v>
      </c>
      <c r="BU74" s="752"/>
      <c r="BV74" s="739">
        <f>入力シート!BV76</f>
        <v>0</v>
      </c>
      <c r="BW74" s="741"/>
      <c r="BX74" s="753">
        <f>入力シート!BX76</f>
        <v>0</v>
      </c>
      <c r="BY74" s="752"/>
      <c r="BZ74" s="739">
        <f>入力シート!BZ76</f>
        <v>0</v>
      </c>
      <c r="CA74" s="75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row>
    <row r="75" spans="1:153"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row>
    <row r="76" spans="1:153"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row>
    <row r="77" spans="1:153"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row>
    <row r="78" spans="1:153"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row>
    <row r="79" spans="1:153"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row>
    <row r="80" spans="1:153"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row>
    <row r="81" spans="1:153"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row>
    <row r="82" spans="1:153"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row>
    <row r="83" spans="1:153"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row>
    <row r="84" spans="1:153"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row>
    <row r="85" spans="1:153"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row>
    <row r="86" spans="1:153"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row>
    <row r="87" spans="1:153"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row>
    <row r="88" spans="1:153"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row>
    <row r="89" spans="1:153"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row>
    <row r="90" spans="1:153"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row>
    <row r="91" spans="1:153"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row>
    <row r="92" spans="1:153"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row>
    <row r="93" spans="1:153"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row>
    <row r="94" spans="1:153"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row>
    <row r="95" spans="1:153" x14ac:dyDescent="0.2">
      <c r="AX95" s="7"/>
      <c r="AY95" s="7"/>
      <c r="BT95" s="67"/>
      <c r="BU95" s="67"/>
      <c r="BX95" s="67"/>
      <c r="BY95" s="67"/>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row>
    <row r="96" spans="1:153" x14ac:dyDescent="0.2">
      <c r="AX96" s="7"/>
      <c r="AY96" s="7"/>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row>
    <row r="97" spans="50:153" x14ac:dyDescent="0.2">
      <c r="AX97" s="7"/>
      <c r="AY97" s="7"/>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row>
    <row r="98" spans="50:153" x14ac:dyDescent="0.2">
      <c r="AX98" s="7"/>
      <c r="AY98" s="7"/>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row>
    <row r="99" spans="50:153" x14ac:dyDescent="0.2">
      <c r="AX99" s="7"/>
      <c r="AY99" s="7"/>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row>
    <row r="100" spans="50:153" x14ac:dyDescent="0.2">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row>
    <row r="101" spans="50:153" x14ac:dyDescent="0.2">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row>
    <row r="102" spans="50:153" x14ac:dyDescent="0.2">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row>
    <row r="103" spans="50:153" x14ac:dyDescent="0.2">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row>
    <row r="104" spans="50:153" x14ac:dyDescent="0.2">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row>
    <row r="105" spans="50:153" x14ac:dyDescent="0.2">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row>
    <row r="106" spans="50:153" x14ac:dyDescent="0.2">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row>
    <row r="107" spans="50:153" x14ac:dyDescent="0.2">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row>
    <row r="108" spans="50:153" x14ac:dyDescent="0.2">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row>
    <row r="109" spans="50:153" x14ac:dyDescent="0.2">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row>
    <row r="110" spans="50:153" x14ac:dyDescent="0.2">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row>
    <row r="111" spans="50:153" x14ac:dyDescent="0.2">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row>
    <row r="112" spans="50:153" x14ac:dyDescent="0.2">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row>
    <row r="113" spans="136:153" x14ac:dyDescent="0.2">
      <c r="EF113" s="44"/>
      <c r="EG113" s="44"/>
      <c r="EH113" s="44"/>
      <c r="EI113" s="44"/>
      <c r="EJ113" s="44"/>
      <c r="EK113" s="44"/>
      <c r="EL113" s="44"/>
      <c r="EM113" s="44"/>
      <c r="EN113" s="44"/>
      <c r="EO113" s="44"/>
      <c r="EP113" s="44"/>
      <c r="EQ113" s="44"/>
      <c r="ER113" s="44"/>
      <c r="ES113" s="44"/>
      <c r="ET113" s="44"/>
      <c r="EU113" s="44"/>
      <c r="EV113" s="44"/>
      <c r="EW113" s="44"/>
    </row>
    <row r="114" spans="136:153" x14ac:dyDescent="0.2">
      <c r="EF114" s="44"/>
      <c r="EG114" s="44"/>
      <c r="EH114" s="44"/>
      <c r="EI114" s="44"/>
      <c r="EJ114" s="44"/>
      <c r="EK114" s="44"/>
      <c r="EL114" s="44"/>
      <c r="EM114" s="44"/>
      <c r="EN114" s="44"/>
      <c r="EO114" s="44"/>
      <c r="EP114" s="44"/>
      <c r="EQ114" s="44"/>
      <c r="ER114" s="44"/>
      <c r="ES114" s="44"/>
      <c r="ET114" s="44"/>
      <c r="EU114" s="44"/>
      <c r="EV114" s="44"/>
      <c r="EW114" s="44"/>
    </row>
    <row r="115" spans="136:153" x14ac:dyDescent="0.2">
      <c r="EF115" s="44"/>
      <c r="EG115" s="44"/>
      <c r="EH115" s="44"/>
      <c r="EI115" s="44"/>
      <c r="EJ115" s="44"/>
      <c r="EK115" s="44"/>
      <c r="EL115" s="44"/>
      <c r="EM115" s="44"/>
      <c r="EN115" s="44"/>
      <c r="EO115" s="44"/>
      <c r="EP115" s="44"/>
      <c r="EQ115" s="44"/>
      <c r="ER115" s="44"/>
      <c r="ES115" s="44"/>
      <c r="ET115" s="44"/>
      <c r="EU115" s="44"/>
      <c r="EV115" s="44"/>
      <c r="EW115" s="44"/>
    </row>
    <row r="116" spans="136:153" x14ac:dyDescent="0.2">
      <c r="EF116" s="44"/>
      <c r="EG116" s="44"/>
      <c r="EH116" s="44"/>
      <c r="EI116" s="44"/>
      <c r="EJ116" s="44"/>
      <c r="EK116" s="44"/>
      <c r="EL116" s="44"/>
      <c r="EM116" s="44"/>
      <c r="EN116" s="44"/>
      <c r="EO116" s="44"/>
      <c r="EP116" s="44"/>
      <c r="EQ116" s="44"/>
      <c r="ER116" s="44"/>
      <c r="ES116" s="44"/>
      <c r="ET116" s="44"/>
      <c r="EU116" s="44"/>
      <c r="EV116" s="44"/>
      <c r="EW116" s="44"/>
    </row>
  </sheetData>
  <sheetProtection sheet="1" objects="1" scenarios="1"/>
  <protectedRanges>
    <protectedRange sqref="F10:W10 CV10:CZ10 CI10:CU10" name="範囲1_1"/>
    <protectedRange sqref="AX25:AY74" name="範囲2"/>
  </protectedRanges>
  <mergeCells count="1837">
    <mergeCell ref="BP22:BS22"/>
    <mergeCell ref="A21:B24"/>
    <mergeCell ref="C21:F24"/>
    <mergeCell ref="G21:J24"/>
    <mergeCell ref="K21:O24"/>
    <mergeCell ref="P21:V24"/>
    <mergeCell ref="W21:AE24"/>
    <mergeCell ref="AF21:AN24"/>
    <mergeCell ref="AO21:AP24"/>
    <mergeCell ref="AQ21:AW22"/>
    <mergeCell ref="AX21:AY24"/>
    <mergeCell ref="BT22:BW23"/>
    <mergeCell ref="BX22:CA23"/>
    <mergeCell ref="AQ23:AS24"/>
    <mergeCell ref="AT23:AU24"/>
    <mergeCell ref="AV23:AW24"/>
    <mergeCell ref="AZ23:BA23"/>
    <mergeCell ref="BB23:BC23"/>
    <mergeCell ref="BD23:BG23"/>
    <mergeCell ref="BH23:BK23"/>
    <mergeCell ref="BL23:BO23"/>
    <mergeCell ref="BT24:BU24"/>
    <mergeCell ref="BV24:BW24"/>
    <mergeCell ref="AZ22:BA22"/>
    <mergeCell ref="BD22:BG22"/>
    <mergeCell ref="BL22:BO22"/>
    <mergeCell ref="AZ21:CA21"/>
    <mergeCell ref="BX24:BY24"/>
    <mergeCell ref="BL24:BM24"/>
    <mergeCell ref="AZ24:BA24"/>
    <mergeCell ref="BD24:BE24"/>
    <mergeCell ref="BZ24:CA24"/>
    <mergeCell ref="DU10:DY10"/>
    <mergeCell ref="DD11:DG11"/>
    <mergeCell ref="DH11:DK11"/>
    <mergeCell ref="DL11:DP11"/>
    <mergeCell ref="DQ11:DT11"/>
    <mergeCell ref="DU11:DY11"/>
    <mergeCell ref="DD12:DG12"/>
    <mergeCell ref="DH12:DK12"/>
    <mergeCell ref="DL12:DP12"/>
    <mergeCell ref="DQ12:DT12"/>
    <mergeCell ref="DU12:DY12"/>
    <mergeCell ref="DH13:DK13"/>
    <mergeCell ref="DL13:DP13"/>
    <mergeCell ref="DQ13:DT13"/>
    <mergeCell ref="DU13:DY13"/>
    <mergeCell ref="DD19:DK19"/>
    <mergeCell ref="DL19:DP19"/>
    <mergeCell ref="DQ19:DT19"/>
    <mergeCell ref="DU19:DY19"/>
    <mergeCell ref="DD9:DY9"/>
    <mergeCell ref="DD10:DK10"/>
    <mergeCell ref="DL10:DP10"/>
    <mergeCell ref="DQ10:DT10"/>
    <mergeCell ref="CD19:CH19"/>
    <mergeCell ref="CI19:CZ19"/>
    <mergeCell ref="DH14:DK14"/>
    <mergeCell ref="DL14:DP14"/>
    <mergeCell ref="DQ14:DT14"/>
    <mergeCell ref="DU14:DY14"/>
    <mergeCell ref="DH15:DK15"/>
    <mergeCell ref="DL15:DP15"/>
    <mergeCell ref="DQ15:DT15"/>
    <mergeCell ref="DU15:DY15"/>
    <mergeCell ref="DH16:DK16"/>
    <mergeCell ref="DL16:DP16"/>
    <mergeCell ref="DQ16:DT16"/>
    <mergeCell ref="DU16:DY16"/>
    <mergeCell ref="DD17:DK17"/>
    <mergeCell ref="DL17:DP17"/>
    <mergeCell ref="CD16:CH16"/>
    <mergeCell ref="CI16:CZ16"/>
    <mergeCell ref="DD16:DG16"/>
    <mergeCell ref="CD17:CH17"/>
    <mergeCell ref="CI17:CZ17"/>
    <mergeCell ref="CD18:CH18"/>
    <mergeCell ref="CI18:CZ18"/>
    <mergeCell ref="DQ17:DT17"/>
    <mergeCell ref="DU17:DY17"/>
    <mergeCell ref="DD18:DK18"/>
    <mergeCell ref="DL18:DP18"/>
    <mergeCell ref="DQ18:DT18"/>
    <mergeCell ref="CD3:CH3"/>
    <mergeCell ref="CI3:CZ3"/>
    <mergeCell ref="CD4:CH4"/>
    <mergeCell ref="CI4:CZ4"/>
    <mergeCell ref="CD5:CH5"/>
    <mergeCell ref="CI5:CZ5"/>
    <mergeCell ref="CD6:CH6"/>
    <mergeCell ref="CI6:CZ6"/>
    <mergeCell ref="CD7:CH7"/>
    <mergeCell ref="CI7:CZ7"/>
    <mergeCell ref="CD8:CH8"/>
    <mergeCell ref="CI8:CZ8"/>
    <mergeCell ref="CD9:CH9"/>
    <mergeCell ref="CI9:CZ9"/>
    <mergeCell ref="CD10:CH10"/>
    <mergeCell ref="CI10:CQ10"/>
    <mergeCell ref="CR10:CT10"/>
    <mergeCell ref="CU10:CZ10"/>
    <mergeCell ref="CI12:CZ12"/>
    <mergeCell ref="CD13:CH13"/>
    <mergeCell ref="CI13:CZ13"/>
    <mergeCell ref="DD13:DG13"/>
    <mergeCell ref="CD14:CH14"/>
    <mergeCell ref="CI14:CZ14"/>
    <mergeCell ref="DD14:DG14"/>
    <mergeCell ref="CD15:CH15"/>
    <mergeCell ref="CI15:CZ15"/>
    <mergeCell ref="DD15:DG15"/>
    <mergeCell ref="DU18:DY18"/>
    <mergeCell ref="CO24:CU24"/>
    <mergeCell ref="DG52:DM52"/>
    <mergeCell ref="DW22:EE22"/>
    <mergeCell ref="DW23:DW32"/>
    <mergeCell ref="DY23:EE23"/>
    <mergeCell ref="DY24:EE24"/>
    <mergeCell ref="DY25:EE25"/>
    <mergeCell ref="DY26:EE26"/>
    <mergeCell ref="DY27:EE27"/>
    <mergeCell ref="DY28:EE28"/>
    <mergeCell ref="DE32:DE34"/>
    <mergeCell ref="DY29:EE29"/>
    <mergeCell ref="DY30:EE30"/>
    <mergeCell ref="DY31:EE31"/>
    <mergeCell ref="DY32:EE32"/>
    <mergeCell ref="DW33:DW42"/>
    <mergeCell ref="DY33:EE33"/>
    <mergeCell ref="DY34:EE34"/>
    <mergeCell ref="DY35:EE35"/>
    <mergeCell ref="DY36:EE36"/>
    <mergeCell ref="DY37:EE37"/>
    <mergeCell ref="DY38:EE38"/>
    <mergeCell ref="DY39:EE39"/>
    <mergeCell ref="DY40:EE40"/>
    <mergeCell ref="DY41:EE41"/>
    <mergeCell ref="DY42:EE42"/>
    <mergeCell ref="DW43:DW52"/>
    <mergeCell ref="DY43:EE43"/>
    <mergeCell ref="DY44:EE44"/>
    <mergeCell ref="DY45:EE45"/>
    <mergeCell ref="DY46:EE46"/>
    <mergeCell ref="DY47:EE47"/>
    <mergeCell ref="DY48:EE48"/>
    <mergeCell ref="DY49:EE49"/>
    <mergeCell ref="CM42:CN42"/>
    <mergeCell ref="CO42:CU42"/>
    <mergeCell ref="CM43:CN43"/>
    <mergeCell ref="CO43:CU43"/>
    <mergeCell ref="CM44:CN44"/>
    <mergeCell ref="CO44:CU44"/>
    <mergeCell ref="CM45:CN45"/>
    <mergeCell ref="CO45:CU45"/>
    <mergeCell ref="CM46:CN46"/>
    <mergeCell ref="CO46:CU46"/>
    <mergeCell ref="CM47:CN47"/>
    <mergeCell ref="CO47:CU47"/>
    <mergeCell ref="CX43:DD43"/>
    <mergeCell ref="CM52:CN52"/>
    <mergeCell ref="CO52:CU52"/>
    <mergeCell ref="DE47:DE49"/>
    <mergeCell ref="DP40:DV40"/>
    <mergeCell ref="CV41:CV43"/>
    <mergeCell ref="CO38:CU38"/>
    <mergeCell ref="CM39:CN39"/>
    <mergeCell ref="DG34:DM34"/>
    <mergeCell ref="DE35:DE37"/>
    <mergeCell ref="DG35:DM35"/>
    <mergeCell ref="DG36:DM36"/>
    <mergeCell ref="DG37:DM37"/>
    <mergeCell ref="DE38:DE40"/>
    <mergeCell ref="DG38:DM38"/>
    <mergeCell ref="DG39:DM39"/>
    <mergeCell ref="DG40:DM40"/>
    <mergeCell ref="DE41:DE43"/>
    <mergeCell ref="DG41:DM41"/>
    <mergeCell ref="DG42:DM42"/>
    <mergeCell ref="DG43:DM43"/>
    <mergeCell ref="DE44:DE46"/>
    <mergeCell ref="CX44:DD44"/>
    <mergeCell ref="CX39:DD39"/>
    <mergeCell ref="CV38:CV40"/>
    <mergeCell ref="CM40:CN40"/>
    <mergeCell ref="CO40:CU40"/>
    <mergeCell ref="CM41:CN41"/>
    <mergeCell ref="CO41:CU41"/>
    <mergeCell ref="BZ47:CA47"/>
    <mergeCell ref="BX46:BY46"/>
    <mergeCell ref="CM26:CN26"/>
    <mergeCell ref="CO26:CU26"/>
    <mergeCell ref="CM27:CN27"/>
    <mergeCell ref="CO27:CU27"/>
    <mergeCell ref="CM28:CN28"/>
    <mergeCell ref="CO28:CU28"/>
    <mergeCell ref="CM29:CN29"/>
    <mergeCell ref="CO29:CU29"/>
    <mergeCell ref="CM30:CN30"/>
    <mergeCell ref="CO30:CU30"/>
    <mergeCell ref="CM31:CN31"/>
    <mergeCell ref="CO31:CU31"/>
    <mergeCell ref="CM32:CN32"/>
    <mergeCell ref="CO32:CU32"/>
    <mergeCell ref="CM33:CN33"/>
    <mergeCell ref="CO33:CU33"/>
    <mergeCell ref="CO39:CU39"/>
    <mergeCell ref="CM34:CN34"/>
    <mergeCell ref="CO34:CU34"/>
    <mergeCell ref="CM35:CN35"/>
    <mergeCell ref="CO35:CU35"/>
    <mergeCell ref="CM36:CN36"/>
    <mergeCell ref="CO36:CU36"/>
    <mergeCell ref="CM37:CN37"/>
    <mergeCell ref="CO37:CU37"/>
    <mergeCell ref="CM38:CN38"/>
    <mergeCell ref="CF45:CL45"/>
    <mergeCell ref="BX34:BY34"/>
    <mergeCell ref="BZ34:CA34"/>
    <mergeCell ref="CD46:CE46"/>
    <mergeCell ref="BR74:BS74"/>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71:BQ71"/>
    <mergeCell ref="BR71:BS71"/>
    <mergeCell ref="BJ64:BK64"/>
    <mergeCell ref="BH65:BI65"/>
    <mergeCell ref="BJ65:BK6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R37:BS37"/>
    <mergeCell ref="BP38:BQ38"/>
    <mergeCell ref="BR38:BS38"/>
    <mergeCell ref="BP33:BQ33"/>
    <mergeCell ref="BH60:BI60"/>
    <mergeCell ref="BJ60:BK60"/>
    <mergeCell ref="BR60:BS60"/>
    <mergeCell ref="BP53:BQ53"/>
    <mergeCell ref="BR55:BS55"/>
    <mergeCell ref="BP39:BQ39"/>
    <mergeCell ref="BR39:BS39"/>
    <mergeCell ref="BP40:BQ40"/>
    <mergeCell ref="BR40:BS40"/>
    <mergeCell ref="BP41:BQ41"/>
    <mergeCell ref="BR41:BS41"/>
    <mergeCell ref="BP61:BQ61"/>
    <mergeCell ref="BR61:BS61"/>
    <mergeCell ref="BP46:BQ46"/>
    <mergeCell ref="BR46:BS46"/>
    <mergeCell ref="BP47:BQ47"/>
    <mergeCell ref="BR47:BS47"/>
    <mergeCell ref="BP48:BQ48"/>
    <mergeCell ref="BR48:BS48"/>
    <mergeCell ref="BP49:BQ49"/>
    <mergeCell ref="BJ37:BK37"/>
    <mergeCell ref="BH38:BI38"/>
    <mergeCell ref="BJ38:BK38"/>
    <mergeCell ref="BH39:BI39"/>
    <mergeCell ref="BJ39:BK39"/>
    <mergeCell ref="BH40:BI40"/>
    <mergeCell ref="BJ40:BK40"/>
    <mergeCell ref="BH41:BI41"/>
    <mergeCell ref="BJ41:BK41"/>
    <mergeCell ref="BH46:BI46"/>
    <mergeCell ref="BJ46:BK46"/>
    <mergeCell ref="BN53:BO53"/>
    <mergeCell ref="BH53:BI53"/>
    <mergeCell ref="BP56:BQ56"/>
    <mergeCell ref="BR56:BS56"/>
    <mergeCell ref="BP57:BQ57"/>
    <mergeCell ref="BR57:BS57"/>
    <mergeCell ref="BP58:BQ58"/>
    <mergeCell ref="BR58:BS58"/>
    <mergeCell ref="BP59:BQ59"/>
    <mergeCell ref="BR59:BS59"/>
    <mergeCell ref="BP60:BQ60"/>
    <mergeCell ref="BH61:BI61"/>
    <mergeCell ref="BJ61:BK61"/>
    <mergeCell ref="BH62:BI62"/>
    <mergeCell ref="BJ62:BK62"/>
    <mergeCell ref="BH24:BI24"/>
    <mergeCell ref="BH25:BI25"/>
    <mergeCell ref="BJ25:BK25"/>
    <mergeCell ref="BH26:BI26"/>
    <mergeCell ref="BJ26:BK26"/>
    <mergeCell ref="BH27:BI27"/>
    <mergeCell ref="BJ27:BK27"/>
    <mergeCell ref="BH28:BI28"/>
    <mergeCell ref="BJ28:BK28"/>
    <mergeCell ref="BH29:BI29"/>
    <mergeCell ref="BJ29:BK29"/>
    <mergeCell ref="BH30:BI30"/>
    <mergeCell ref="BJ30:BK30"/>
    <mergeCell ref="BH31:BI31"/>
    <mergeCell ref="BJ31:BK31"/>
    <mergeCell ref="BH32:BI32"/>
    <mergeCell ref="BJ32:BK32"/>
    <mergeCell ref="BJ53:BK53"/>
    <mergeCell ref="BJ44:BK44"/>
    <mergeCell ref="BH45:BI45"/>
    <mergeCell ref="BJ45:BK45"/>
    <mergeCell ref="BJ33:BK33"/>
    <mergeCell ref="BH35:BI35"/>
    <mergeCell ref="BJ35:BK35"/>
    <mergeCell ref="BH36:BI36"/>
    <mergeCell ref="BJ36:BK36"/>
    <mergeCell ref="BB63:BC63"/>
    <mergeCell ref="BB46:BC4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EH23:EN23"/>
    <mergeCell ref="EH24:EN24"/>
    <mergeCell ref="EH25:EN25"/>
    <mergeCell ref="EH26:EN26"/>
    <mergeCell ref="EH27:EN27"/>
    <mergeCell ref="EH28:EN28"/>
    <mergeCell ref="EH29:EN29"/>
    <mergeCell ref="EH30:EN30"/>
    <mergeCell ref="EH31:EN31"/>
    <mergeCell ref="EH32:EN32"/>
    <mergeCell ref="EH33:EN33"/>
    <mergeCell ref="EH34:EN34"/>
    <mergeCell ref="EF35:EF46"/>
    <mergeCell ref="EH35:EN35"/>
    <mergeCell ref="EH36:EN36"/>
    <mergeCell ref="EH37:EN37"/>
    <mergeCell ref="EH38:EN38"/>
    <mergeCell ref="EH45:EN45"/>
    <mergeCell ref="EH39:EN39"/>
    <mergeCell ref="EH40:EN40"/>
    <mergeCell ref="EH46:EN46"/>
    <mergeCell ref="BT65:BU65"/>
    <mergeCell ref="BV65:BW65"/>
    <mergeCell ref="BT66:BU66"/>
    <mergeCell ref="BV66:BW66"/>
    <mergeCell ref="BZ66:CA66"/>
    <mergeCell ref="BX66:BY66"/>
    <mergeCell ref="BX62:BY62"/>
    <mergeCell ref="BZ62:CA62"/>
    <mergeCell ref="BZ60:CA60"/>
    <mergeCell ref="BX57:BY57"/>
    <mergeCell ref="BZ57:CA57"/>
    <mergeCell ref="BV60:BW60"/>
    <mergeCell ref="BT61:BU61"/>
    <mergeCell ref="BV61:BW61"/>
    <mergeCell ref="BX63:BY63"/>
    <mergeCell ref="BZ63:CA63"/>
    <mergeCell ref="EH50:EN50"/>
    <mergeCell ref="EH51:EN51"/>
    <mergeCell ref="EH52:EN52"/>
    <mergeCell ref="EH53:EN53"/>
    <mergeCell ref="EH54:EN54"/>
    <mergeCell ref="EH55:EN55"/>
    <mergeCell ref="EH56:EN56"/>
    <mergeCell ref="EH57:EN57"/>
    <mergeCell ref="EH58:EN58"/>
    <mergeCell ref="EF47:EF58"/>
    <mergeCell ref="DY50:EE50"/>
    <mergeCell ref="DY51:EE51"/>
    <mergeCell ref="DY52:EE52"/>
    <mergeCell ref="DW53:DW62"/>
    <mergeCell ref="DY53:EE53"/>
    <mergeCell ref="DY54:EE54"/>
    <mergeCell ref="BX61:BY61"/>
    <mergeCell ref="BZ61:CA61"/>
    <mergeCell ref="BX59:BY59"/>
    <mergeCell ref="BX53:BY53"/>
    <mergeCell ref="BZ50:CA50"/>
    <mergeCell ref="DP59:DV59"/>
    <mergeCell ref="CX48:DD48"/>
    <mergeCell ref="DP48:DV48"/>
    <mergeCell ref="DP58:DV58"/>
    <mergeCell ref="CM51:CN51"/>
    <mergeCell ref="CO51:CU51"/>
    <mergeCell ref="BT62:BU62"/>
    <mergeCell ref="BV62:BW62"/>
    <mergeCell ref="BT63:BU63"/>
    <mergeCell ref="BV63:BW63"/>
    <mergeCell ref="BT64:BU64"/>
    <mergeCell ref="BV64:BW64"/>
    <mergeCell ref="BX56:BY56"/>
    <mergeCell ref="BX48:BY48"/>
    <mergeCell ref="BV48:BW48"/>
    <mergeCell ref="BT49:BU49"/>
    <mergeCell ref="BV49:BW49"/>
    <mergeCell ref="CD50:CE50"/>
    <mergeCell ref="CD49:CE49"/>
    <mergeCell ref="CV47:CV49"/>
    <mergeCell ref="CX47:DD47"/>
    <mergeCell ref="BX52:BY52"/>
    <mergeCell ref="BZ52:CA52"/>
    <mergeCell ref="CD48:CE48"/>
    <mergeCell ref="CF48:CL48"/>
    <mergeCell ref="CD52:CE52"/>
    <mergeCell ref="CF47:CL47"/>
    <mergeCell ref="EH47:EN47"/>
    <mergeCell ref="EH48:EN48"/>
    <mergeCell ref="EH49:EN49"/>
    <mergeCell ref="DP62:DV62"/>
    <mergeCell ref="DG47:DM47"/>
    <mergeCell ref="DG48:DM48"/>
    <mergeCell ref="DG49:DM49"/>
    <mergeCell ref="DE50:DE52"/>
    <mergeCell ref="DG50:DM50"/>
    <mergeCell ref="DG51:DM51"/>
    <mergeCell ref="DP44:DV44"/>
    <mergeCell ref="DP45:DV45"/>
    <mergeCell ref="DG44:DM44"/>
    <mergeCell ref="DG45:DM45"/>
    <mergeCell ref="DG46:DM46"/>
    <mergeCell ref="DY55:EE55"/>
    <mergeCell ref="DY56:EE56"/>
    <mergeCell ref="DY57:EE57"/>
    <mergeCell ref="DY58:EE58"/>
    <mergeCell ref="DY59:EE59"/>
    <mergeCell ref="DY60:EE60"/>
    <mergeCell ref="DY61:EE61"/>
    <mergeCell ref="DY62:EE62"/>
    <mergeCell ref="DP47:DV47"/>
    <mergeCell ref="DN53:DN62"/>
    <mergeCell ref="DP53:DV53"/>
    <mergeCell ref="DP60:DV60"/>
    <mergeCell ref="DP55:DV55"/>
    <mergeCell ref="DP61:DV61"/>
    <mergeCell ref="DP49:DV49"/>
    <mergeCell ref="DP56:DV56"/>
    <mergeCell ref="BV68:BW68"/>
    <mergeCell ref="BX68:BY68"/>
    <mergeCell ref="BZ68:CA68"/>
    <mergeCell ref="BX67:BY67"/>
    <mergeCell ref="BX65:BY65"/>
    <mergeCell ref="BZ65:CA65"/>
    <mergeCell ref="BX55:BY55"/>
    <mergeCell ref="BZ55:CA55"/>
    <mergeCell ref="BZ53:CA53"/>
    <mergeCell ref="BZ51:CA51"/>
    <mergeCell ref="CF52:CL52"/>
    <mergeCell ref="CF50:CL50"/>
    <mergeCell ref="CD45:CE45"/>
    <mergeCell ref="CF44:CL44"/>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60:BU60"/>
    <mergeCell ref="BZ56:CA56"/>
    <mergeCell ref="BX54:BY54"/>
    <mergeCell ref="BZ54:CA54"/>
    <mergeCell ref="BJ74:BK74"/>
    <mergeCell ref="BP72:BQ72"/>
    <mergeCell ref="BT43:BU43"/>
    <mergeCell ref="BV43:BW43"/>
    <mergeCell ref="BT44:BU44"/>
    <mergeCell ref="BV44:BW44"/>
    <mergeCell ref="BT45:BU45"/>
    <mergeCell ref="BV45:BW45"/>
    <mergeCell ref="BT46:BU46"/>
    <mergeCell ref="BV46:BW46"/>
    <mergeCell ref="BT47:BU47"/>
    <mergeCell ref="BV47:BW47"/>
    <mergeCell ref="BT48:BU48"/>
    <mergeCell ref="AX39:AY39"/>
    <mergeCell ref="AX40:AY40"/>
    <mergeCell ref="AX41:AY41"/>
    <mergeCell ref="AX42:AY42"/>
    <mergeCell ref="AX43:AY43"/>
    <mergeCell ref="AX46:AY46"/>
    <mergeCell ref="AX47:AY47"/>
    <mergeCell ref="AX48:AY48"/>
    <mergeCell ref="BL43:BM43"/>
    <mergeCell ref="BB43:BC43"/>
    <mergeCell ref="BH43:BI43"/>
    <mergeCell ref="BJ43:BK43"/>
    <mergeCell ref="BH42:BI42"/>
    <mergeCell ref="BJ42:BK42"/>
    <mergeCell ref="BN40:BO40"/>
    <mergeCell ref="BB39:BC39"/>
    <mergeCell ref="BB40:BC40"/>
    <mergeCell ref="BB41:BC41"/>
    <mergeCell ref="BB42:BC42"/>
    <mergeCell ref="BV73:BW73"/>
    <mergeCell ref="BT74:BU74"/>
    <mergeCell ref="BF74:BG74"/>
    <mergeCell ref="P73:V73"/>
    <mergeCell ref="W73:AE73"/>
    <mergeCell ref="BX74:BY74"/>
    <mergeCell ref="BZ74:CA74"/>
    <mergeCell ref="BL74:BM74"/>
    <mergeCell ref="BN74:BO74"/>
    <mergeCell ref="BD74:BE74"/>
    <mergeCell ref="AX74:AY74"/>
    <mergeCell ref="BV74:BW74"/>
    <mergeCell ref="BP73:BQ73"/>
    <mergeCell ref="BR73:BS73"/>
    <mergeCell ref="BP74:BQ74"/>
    <mergeCell ref="AF72:AN72"/>
    <mergeCell ref="AO72:AP72"/>
    <mergeCell ref="BX72:BY72"/>
    <mergeCell ref="BZ72:CA72"/>
    <mergeCell ref="BN72:BO72"/>
    <mergeCell ref="AQ72:AS72"/>
    <mergeCell ref="AT72:AU72"/>
    <mergeCell ref="AV72:AW72"/>
    <mergeCell ref="BB73:BC73"/>
    <mergeCell ref="BB74:BC74"/>
    <mergeCell ref="AZ72:BA72"/>
    <mergeCell ref="BD72:BE72"/>
    <mergeCell ref="BF72:BG72"/>
    <mergeCell ref="BJ72:BK72"/>
    <mergeCell ref="BH73:BI73"/>
    <mergeCell ref="BJ73:BK73"/>
    <mergeCell ref="BH74:BI74"/>
    <mergeCell ref="W71:AE71"/>
    <mergeCell ref="BR72:BS72"/>
    <mergeCell ref="A73:B73"/>
    <mergeCell ref="C73:F73"/>
    <mergeCell ref="G73:J73"/>
    <mergeCell ref="K73:O73"/>
    <mergeCell ref="BX73:BY73"/>
    <mergeCell ref="BZ73:CA73"/>
    <mergeCell ref="AF73:AN73"/>
    <mergeCell ref="AO73:AP73"/>
    <mergeCell ref="AQ73:AS73"/>
    <mergeCell ref="AT73:AU73"/>
    <mergeCell ref="AV73:AW73"/>
    <mergeCell ref="AZ73:BA73"/>
    <mergeCell ref="AX73:AY73"/>
    <mergeCell ref="BL73:BM73"/>
    <mergeCell ref="A74:B74"/>
    <mergeCell ref="C74:F74"/>
    <mergeCell ref="G74:J74"/>
    <mergeCell ref="K74:O74"/>
    <mergeCell ref="P74:V74"/>
    <mergeCell ref="W74:AE74"/>
    <mergeCell ref="AF74:AN74"/>
    <mergeCell ref="AO74:AP74"/>
    <mergeCell ref="AQ74:AS74"/>
    <mergeCell ref="AT74:AU74"/>
    <mergeCell ref="AV74:AW74"/>
    <mergeCell ref="AZ74:BA74"/>
    <mergeCell ref="BN73:BO73"/>
    <mergeCell ref="BD73:BE73"/>
    <mergeCell ref="BF73:BG73"/>
    <mergeCell ref="BT73:BU73"/>
    <mergeCell ref="BT69:BU69"/>
    <mergeCell ref="BV69:BW69"/>
    <mergeCell ref="BT70:BU70"/>
    <mergeCell ref="BV70:BW70"/>
    <mergeCell ref="AF70:AN70"/>
    <mergeCell ref="AO70:AP70"/>
    <mergeCell ref="AQ70:AS70"/>
    <mergeCell ref="AT70:AU70"/>
    <mergeCell ref="AV70:AW70"/>
    <mergeCell ref="A71:B71"/>
    <mergeCell ref="C71:F71"/>
    <mergeCell ref="G71:J71"/>
    <mergeCell ref="K71:O71"/>
    <mergeCell ref="AX72:AY72"/>
    <mergeCell ref="A72:B72"/>
    <mergeCell ref="C72:F72"/>
    <mergeCell ref="G72:J72"/>
    <mergeCell ref="K72:O72"/>
    <mergeCell ref="P72:V72"/>
    <mergeCell ref="W72:AE72"/>
    <mergeCell ref="BT71:BU71"/>
    <mergeCell ref="BV71:BW71"/>
    <mergeCell ref="BT72:BU72"/>
    <mergeCell ref="BV72:BW72"/>
    <mergeCell ref="BH71:BI71"/>
    <mergeCell ref="BJ71:BK71"/>
    <mergeCell ref="BH72:BI72"/>
    <mergeCell ref="BL72:BM72"/>
    <mergeCell ref="BB71:BC71"/>
    <mergeCell ref="BB72:BC72"/>
    <mergeCell ref="AX71:AY71"/>
    <mergeCell ref="P71:V71"/>
    <mergeCell ref="G69:J69"/>
    <mergeCell ref="K69:O69"/>
    <mergeCell ref="P69:V69"/>
    <mergeCell ref="W69:AE69"/>
    <mergeCell ref="BN69:BO69"/>
    <mergeCell ref="BB69:BC69"/>
    <mergeCell ref="P70:V70"/>
    <mergeCell ref="W70:AE70"/>
    <mergeCell ref="BD69:BE69"/>
    <mergeCell ref="BF69:BG69"/>
    <mergeCell ref="BL69:BM69"/>
    <mergeCell ref="BL70:BM70"/>
    <mergeCell ref="BN70:BO70"/>
    <mergeCell ref="BX70:BY70"/>
    <mergeCell ref="BZ70:CA70"/>
    <mergeCell ref="BX71:BY71"/>
    <mergeCell ref="BZ71:CA71"/>
    <mergeCell ref="AF71:AN71"/>
    <mergeCell ref="AO71:AP71"/>
    <mergeCell ref="AQ71:AS71"/>
    <mergeCell ref="AT71:AU71"/>
    <mergeCell ref="AV71:AW71"/>
    <mergeCell ref="AZ71:BA71"/>
    <mergeCell ref="BD71:BE71"/>
    <mergeCell ref="BF71:BG71"/>
    <mergeCell ref="BL71:BM71"/>
    <mergeCell ref="BN71:BO71"/>
    <mergeCell ref="BH69:BI69"/>
    <mergeCell ref="BJ69:BK69"/>
    <mergeCell ref="BH70:BI70"/>
    <mergeCell ref="BJ70:BK70"/>
    <mergeCell ref="BD70:BE70"/>
    <mergeCell ref="AO67:AP67"/>
    <mergeCell ref="BZ67:CA67"/>
    <mergeCell ref="BH67:BI67"/>
    <mergeCell ref="BJ67:BK67"/>
    <mergeCell ref="BH68:BI68"/>
    <mergeCell ref="BJ68:BK68"/>
    <mergeCell ref="BF70:BG70"/>
    <mergeCell ref="BB70:BC70"/>
    <mergeCell ref="BB67:BC67"/>
    <mergeCell ref="BB68:BC68"/>
    <mergeCell ref="BT67:BU67"/>
    <mergeCell ref="BV67:BW67"/>
    <mergeCell ref="BT68:BU68"/>
    <mergeCell ref="BF66:BG66"/>
    <mergeCell ref="BH66:BI66"/>
    <mergeCell ref="A70:B70"/>
    <mergeCell ref="C70:F70"/>
    <mergeCell ref="G70:J70"/>
    <mergeCell ref="K70:O70"/>
    <mergeCell ref="AX70:AY70"/>
    <mergeCell ref="AZ70:BA70"/>
    <mergeCell ref="BX69:BY69"/>
    <mergeCell ref="BZ69:CA69"/>
    <mergeCell ref="AF69:AN69"/>
    <mergeCell ref="AO69:AP69"/>
    <mergeCell ref="AQ69:AS69"/>
    <mergeCell ref="AT69:AU69"/>
    <mergeCell ref="AV69:AW69"/>
    <mergeCell ref="AZ69:BA69"/>
    <mergeCell ref="AX69:AY69"/>
    <mergeCell ref="A69:B69"/>
    <mergeCell ref="C69:F69"/>
    <mergeCell ref="A66:B66"/>
    <mergeCell ref="C66:F66"/>
    <mergeCell ref="G66:J66"/>
    <mergeCell ref="K66:O66"/>
    <mergeCell ref="P66:V66"/>
    <mergeCell ref="A68:B68"/>
    <mergeCell ref="C68:F68"/>
    <mergeCell ref="G68:J68"/>
    <mergeCell ref="K68:O68"/>
    <mergeCell ref="BL68:BM68"/>
    <mergeCell ref="BN68:BO68"/>
    <mergeCell ref="AQ68:AS68"/>
    <mergeCell ref="AT68:AU68"/>
    <mergeCell ref="AV68:AW68"/>
    <mergeCell ref="AZ68:BA68"/>
    <mergeCell ref="BD68:BE68"/>
    <mergeCell ref="BF68:BG68"/>
    <mergeCell ref="AX68:AY68"/>
    <mergeCell ref="AX67:AY67"/>
    <mergeCell ref="P68:V68"/>
    <mergeCell ref="W68:AE68"/>
    <mergeCell ref="AF68:AN68"/>
    <mergeCell ref="AO68:AP68"/>
    <mergeCell ref="W66:AE66"/>
    <mergeCell ref="AF66:AN66"/>
    <mergeCell ref="AO66:AP66"/>
    <mergeCell ref="BB66:BC66"/>
    <mergeCell ref="BJ66:BK66"/>
    <mergeCell ref="BF67:BG67"/>
    <mergeCell ref="BL67:BM67"/>
    <mergeCell ref="BN66:BO66"/>
    <mergeCell ref="AF67:AN67"/>
    <mergeCell ref="AT64:AU64"/>
    <mergeCell ref="BF63:BG63"/>
    <mergeCell ref="BL65:BM65"/>
    <mergeCell ref="BN65:BO65"/>
    <mergeCell ref="W65:AE65"/>
    <mergeCell ref="AF65:AN65"/>
    <mergeCell ref="AO65:AP65"/>
    <mergeCell ref="AX65:AY65"/>
    <mergeCell ref="AQ65:AS65"/>
    <mergeCell ref="AT65:AU65"/>
    <mergeCell ref="BD65:BE65"/>
    <mergeCell ref="BB65:BC65"/>
    <mergeCell ref="BB64:BC64"/>
    <mergeCell ref="A67:B67"/>
    <mergeCell ref="C67:F67"/>
    <mergeCell ref="G67:J67"/>
    <mergeCell ref="K67:O67"/>
    <mergeCell ref="P67:V67"/>
    <mergeCell ref="W67:AE67"/>
    <mergeCell ref="BD67:BE67"/>
    <mergeCell ref="BN67:BO67"/>
    <mergeCell ref="BL66:BM66"/>
    <mergeCell ref="AQ67:AS67"/>
    <mergeCell ref="AT67:AU67"/>
    <mergeCell ref="AV67:AW67"/>
    <mergeCell ref="AZ67:BA67"/>
    <mergeCell ref="AQ66:AS66"/>
    <mergeCell ref="AT66:AU66"/>
    <mergeCell ref="AV66:AW66"/>
    <mergeCell ref="AX66:AY66"/>
    <mergeCell ref="AZ66:BA66"/>
    <mergeCell ref="BD66:BE66"/>
    <mergeCell ref="BF65:BG65"/>
    <mergeCell ref="AV64:AW64"/>
    <mergeCell ref="AZ64:BA64"/>
    <mergeCell ref="BD64:BE64"/>
    <mergeCell ref="A65:B65"/>
    <mergeCell ref="C65:F65"/>
    <mergeCell ref="G65:J65"/>
    <mergeCell ref="K65:O65"/>
    <mergeCell ref="AV65:AW65"/>
    <mergeCell ref="AZ65:BA65"/>
    <mergeCell ref="P65:V65"/>
    <mergeCell ref="AX62:AY62"/>
    <mergeCell ref="G63:J63"/>
    <mergeCell ref="K63:O63"/>
    <mergeCell ref="P63:V63"/>
    <mergeCell ref="W63:AE63"/>
    <mergeCell ref="AQ62:AS62"/>
    <mergeCell ref="AT62:AU62"/>
    <mergeCell ref="AO62:AP62"/>
    <mergeCell ref="AF62:AN62"/>
    <mergeCell ref="AF64:AN64"/>
    <mergeCell ref="AF63:AN63"/>
    <mergeCell ref="AO63:AP63"/>
    <mergeCell ref="AQ63:AS63"/>
    <mergeCell ref="AT63:AU63"/>
    <mergeCell ref="AV63:AW63"/>
    <mergeCell ref="AZ63:BA63"/>
    <mergeCell ref="BD63:BE63"/>
    <mergeCell ref="A64:B64"/>
    <mergeCell ref="C64:F64"/>
    <mergeCell ref="G64:J64"/>
    <mergeCell ref="K64:O64"/>
    <mergeCell ref="BL62:BM62"/>
    <mergeCell ref="BN62:BO62"/>
    <mergeCell ref="AX63:AY63"/>
    <mergeCell ref="AX64:AY64"/>
    <mergeCell ref="BP62:BQ62"/>
    <mergeCell ref="BR62:BS62"/>
    <mergeCell ref="BP63:BQ63"/>
    <mergeCell ref="BR63:BS63"/>
    <mergeCell ref="BX64:BY64"/>
    <mergeCell ref="BZ64:CA64"/>
    <mergeCell ref="BH63:BI63"/>
    <mergeCell ref="BJ63:BK63"/>
    <mergeCell ref="BH64:BI64"/>
    <mergeCell ref="A62:B62"/>
    <mergeCell ref="C62:F62"/>
    <mergeCell ref="G62:J62"/>
    <mergeCell ref="K62:O62"/>
    <mergeCell ref="P62:V62"/>
    <mergeCell ref="W62:AE62"/>
    <mergeCell ref="AV62:AW62"/>
    <mergeCell ref="AZ62:BA62"/>
    <mergeCell ref="P64:V64"/>
    <mergeCell ref="W64:AE64"/>
    <mergeCell ref="A63:B63"/>
    <mergeCell ref="C63:F63"/>
    <mergeCell ref="BF64:BG64"/>
    <mergeCell ref="BL64:BM64"/>
    <mergeCell ref="BN64:BO64"/>
    <mergeCell ref="BL63:BM63"/>
    <mergeCell ref="BN63:BO63"/>
    <mergeCell ref="AO64:AP64"/>
    <mergeCell ref="AQ64:AS64"/>
    <mergeCell ref="BD61:BE61"/>
    <mergeCell ref="BD62:BE62"/>
    <mergeCell ref="BF62:BG62"/>
    <mergeCell ref="AZ61:BA61"/>
    <mergeCell ref="AX60:AY60"/>
    <mergeCell ref="AX61:AY61"/>
    <mergeCell ref="AZ60:BA60"/>
    <mergeCell ref="AF60:AN60"/>
    <mergeCell ref="AO60:AP60"/>
    <mergeCell ref="AQ60:AS60"/>
    <mergeCell ref="BF60:BG60"/>
    <mergeCell ref="P61:V61"/>
    <mergeCell ref="W61:AE61"/>
    <mergeCell ref="AF61:AN61"/>
    <mergeCell ref="AO61:AP61"/>
    <mergeCell ref="AQ61:AS61"/>
    <mergeCell ref="C60:F60"/>
    <mergeCell ref="G60:J60"/>
    <mergeCell ref="K60:O60"/>
    <mergeCell ref="P60:V60"/>
    <mergeCell ref="W60:AE60"/>
    <mergeCell ref="A60:B60"/>
    <mergeCell ref="A57:B57"/>
    <mergeCell ref="C57:F57"/>
    <mergeCell ref="G57:J57"/>
    <mergeCell ref="K57:O57"/>
    <mergeCell ref="AT61:AU61"/>
    <mergeCell ref="AV61:AW61"/>
    <mergeCell ref="A61:B61"/>
    <mergeCell ref="C61:F61"/>
    <mergeCell ref="G61:J61"/>
    <mergeCell ref="K61:O61"/>
    <mergeCell ref="AT60:AU60"/>
    <mergeCell ref="AV60:AW60"/>
    <mergeCell ref="BF61:BG61"/>
    <mergeCell ref="BZ59:CA59"/>
    <mergeCell ref="AO59:AP59"/>
    <mergeCell ref="AQ59:AS59"/>
    <mergeCell ref="AT59:AU59"/>
    <mergeCell ref="AV59:AW59"/>
    <mergeCell ref="BL58:BM58"/>
    <mergeCell ref="BN58:BO58"/>
    <mergeCell ref="AQ58:AS58"/>
    <mergeCell ref="BL59:BM59"/>
    <mergeCell ref="BL60:BM60"/>
    <mergeCell ref="BN60:BO60"/>
    <mergeCell ref="BX60:BY60"/>
    <mergeCell ref="BX58:BY58"/>
    <mergeCell ref="BL61:BM61"/>
    <mergeCell ref="BN61:BO61"/>
    <mergeCell ref="BD60:BE60"/>
    <mergeCell ref="BZ58:CA58"/>
    <mergeCell ref="BN59:BO59"/>
    <mergeCell ref="AX59:AY59"/>
    <mergeCell ref="AZ59:BA59"/>
    <mergeCell ref="AX58:AY58"/>
    <mergeCell ref="P57:V57"/>
    <mergeCell ref="W57:AE57"/>
    <mergeCell ref="AF57:AN57"/>
    <mergeCell ref="AO57:AP57"/>
    <mergeCell ref="BH57:BI57"/>
    <mergeCell ref="BJ57:BK57"/>
    <mergeCell ref="BH58:BI58"/>
    <mergeCell ref="BJ58:BK58"/>
    <mergeCell ref="BH59:BI59"/>
    <mergeCell ref="BJ59:BK59"/>
    <mergeCell ref="BJ56:BK56"/>
    <mergeCell ref="A58:B58"/>
    <mergeCell ref="C58:F58"/>
    <mergeCell ref="G58:J58"/>
    <mergeCell ref="K58:O58"/>
    <mergeCell ref="AT58:AU58"/>
    <mergeCell ref="AV58:AW58"/>
    <mergeCell ref="AZ58:BA58"/>
    <mergeCell ref="BD58:BE58"/>
    <mergeCell ref="BF58:BG58"/>
    <mergeCell ref="AF59:AN59"/>
    <mergeCell ref="BF59:BG59"/>
    <mergeCell ref="BD59:BE59"/>
    <mergeCell ref="A59:B59"/>
    <mergeCell ref="C59:F59"/>
    <mergeCell ref="G59:J59"/>
    <mergeCell ref="K59:O59"/>
    <mergeCell ref="P59:V59"/>
    <mergeCell ref="W59:AE59"/>
    <mergeCell ref="A56:B56"/>
    <mergeCell ref="C56:F56"/>
    <mergeCell ref="G56:J56"/>
    <mergeCell ref="K56:O56"/>
    <mergeCell ref="BJ55:BK55"/>
    <mergeCell ref="BH56:BI56"/>
    <mergeCell ref="BD57:BE57"/>
    <mergeCell ref="BN57:BO57"/>
    <mergeCell ref="BL56:BM56"/>
    <mergeCell ref="AQ57:AS57"/>
    <mergeCell ref="AT57:AU57"/>
    <mergeCell ref="AV57:AW57"/>
    <mergeCell ref="AZ57:BA57"/>
    <mergeCell ref="BF57:BG57"/>
    <mergeCell ref="BL57:BM57"/>
    <mergeCell ref="AQ56:AS56"/>
    <mergeCell ref="P58:V58"/>
    <mergeCell ref="W58:AE58"/>
    <mergeCell ref="AF58:AN58"/>
    <mergeCell ref="AO58:AP58"/>
    <mergeCell ref="AX57:AY57"/>
    <mergeCell ref="BN56:BO56"/>
    <mergeCell ref="BF56:BG56"/>
    <mergeCell ref="AZ56:BA56"/>
    <mergeCell ref="BD56:BE56"/>
    <mergeCell ref="AQ55:AS55"/>
    <mergeCell ref="AT55:AU55"/>
    <mergeCell ref="BD55:BE55"/>
    <mergeCell ref="BF55:BG55"/>
    <mergeCell ref="AX55:AY55"/>
    <mergeCell ref="P56:V56"/>
    <mergeCell ref="W56:AE56"/>
    <mergeCell ref="BP55:BQ55"/>
    <mergeCell ref="AV55:AW55"/>
    <mergeCell ref="AZ55:BA55"/>
    <mergeCell ref="BL55:BM55"/>
    <mergeCell ref="BN55:BO55"/>
    <mergeCell ref="BH54:BI54"/>
    <mergeCell ref="AX54:AY54"/>
    <mergeCell ref="A53:B53"/>
    <mergeCell ref="C53:F53"/>
    <mergeCell ref="G53:J53"/>
    <mergeCell ref="K53:O53"/>
    <mergeCell ref="P53:V53"/>
    <mergeCell ref="W53:AE53"/>
    <mergeCell ref="A54:B54"/>
    <mergeCell ref="C54:F54"/>
    <mergeCell ref="G54:J54"/>
    <mergeCell ref="K54:O54"/>
    <mergeCell ref="P54:V54"/>
    <mergeCell ref="W54:AE54"/>
    <mergeCell ref="BJ54:BK54"/>
    <mergeCell ref="P55:V55"/>
    <mergeCell ref="W55:AE55"/>
    <mergeCell ref="AF55:AN55"/>
    <mergeCell ref="AO55:AP55"/>
    <mergeCell ref="A55:B55"/>
    <mergeCell ref="C55:F55"/>
    <mergeCell ref="AF52:AN52"/>
    <mergeCell ref="AX52:AY52"/>
    <mergeCell ref="BF51:BG51"/>
    <mergeCell ref="BL52:BM52"/>
    <mergeCell ref="BN52:BO52"/>
    <mergeCell ref="AF54:AN54"/>
    <mergeCell ref="AO54:AP54"/>
    <mergeCell ref="AQ54:AS54"/>
    <mergeCell ref="AT54:AU54"/>
    <mergeCell ref="AV54:AW54"/>
    <mergeCell ref="AZ54:BA54"/>
    <mergeCell ref="BD54:BE54"/>
    <mergeCell ref="BF54:BG54"/>
    <mergeCell ref="AF56:AN56"/>
    <mergeCell ref="AO56:AP56"/>
    <mergeCell ref="AT56:AU56"/>
    <mergeCell ref="AV56:AW56"/>
    <mergeCell ref="AX56:AY56"/>
    <mergeCell ref="BH55:BI55"/>
    <mergeCell ref="BH50:BI50"/>
    <mergeCell ref="BJ50:BK50"/>
    <mergeCell ref="BH51:BI51"/>
    <mergeCell ref="BJ51:BK51"/>
    <mergeCell ref="BH52:BI52"/>
    <mergeCell ref="BJ52:BK52"/>
    <mergeCell ref="BX51:BY51"/>
    <mergeCell ref="BP50:BQ50"/>
    <mergeCell ref="BR50:BS50"/>
    <mergeCell ref="BP51:BQ51"/>
    <mergeCell ref="BR51:BS51"/>
    <mergeCell ref="BP52:BQ52"/>
    <mergeCell ref="BR52:BS52"/>
    <mergeCell ref="G55:J55"/>
    <mergeCell ref="K55:O55"/>
    <mergeCell ref="W51:AE51"/>
    <mergeCell ref="AX51:AY51"/>
    <mergeCell ref="BR53:BS53"/>
    <mergeCell ref="BP54:BQ54"/>
    <mergeCell ref="BR54:BS54"/>
    <mergeCell ref="AF51:AN51"/>
    <mergeCell ref="AO51:AP51"/>
    <mergeCell ref="AF53:AN53"/>
    <mergeCell ref="AO53:AP53"/>
    <mergeCell ref="AQ53:AS53"/>
    <mergeCell ref="AT53:AU53"/>
    <mergeCell ref="AV53:AW53"/>
    <mergeCell ref="AZ53:BA53"/>
    <mergeCell ref="BD53:BE53"/>
    <mergeCell ref="BF53:BG53"/>
    <mergeCell ref="BL53:BM53"/>
    <mergeCell ref="AO52:AP52"/>
    <mergeCell ref="A52:B52"/>
    <mergeCell ref="C52:F52"/>
    <mergeCell ref="G52:J52"/>
    <mergeCell ref="K52:O52"/>
    <mergeCell ref="P52:V52"/>
    <mergeCell ref="W52:AE52"/>
    <mergeCell ref="A50:B50"/>
    <mergeCell ref="C50:F50"/>
    <mergeCell ref="G50:J50"/>
    <mergeCell ref="K50:O50"/>
    <mergeCell ref="P50:V50"/>
    <mergeCell ref="C49:F49"/>
    <mergeCell ref="W50:AE50"/>
    <mergeCell ref="BD49:BE49"/>
    <mergeCell ref="AF50:AN50"/>
    <mergeCell ref="AO50:AP50"/>
    <mergeCell ref="AQ50:AS50"/>
    <mergeCell ref="AT50:AU50"/>
    <mergeCell ref="AV50:AW50"/>
    <mergeCell ref="AO49:AP49"/>
    <mergeCell ref="AQ52:AS52"/>
    <mergeCell ref="AT52:AU52"/>
    <mergeCell ref="AV52:AW52"/>
    <mergeCell ref="AZ52:BA52"/>
    <mergeCell ref="AX49:AY49"/>
    <mergeCell ref="AX50:AY50"/>
    <mergeCell ref="A51:B51"/>
    <mergeCell ref="C51:F51"/>
    <mergeCell ref="G51:J51"/>
    <mergeCell ref="K51:O51"/>
    <mergeCell ref="BD50:BE50"/>
    <mergeCell ref="P51:V51"/>
    <mergeCell ref="A48:B48"/>
    <mergeCell ref="C48:F48"/>
    <mergeCell ref="G48:J48"/>
    <mergeCell ref="K48:O48"/>
    <mergeCell ref="AF47:AN47"/>
    <mergeCell ref="AO47:AP47"/>
    <mergeCell ref="G49:J49"/>
    <mergeCell ref="K49:O49"/>
    <mergeCell ref="BN49:BO49"/>
    <mergeCell ref="BL48:BM48"/>
    <mergeCell ref="AO48:AP48"/>
    <mergeCell ref="AZ49:BA49"/>
    <mergeCell ref="BN46:BO46"/>
    <mergeCell ref="AT48:AU48"/>
    <mergeCell ref="AV48:AW48"/>
    <mergeCell ref="AZ48:BA48"/>
    <mergeCell ref="BD48:BE48"/>
    <mergeCell ref="BF48:BG48"/>
    <mergeCell ref="AF49:AN49"/>
    <mergeCell ref="BH47:BI47"/>
    <mergeCell ref="BJ47:BK47"/>
    <mergeCell ref="BH48:BI48"/>
    <mergeCell ref="BJ48:BK48"/>
    <mergeCell ref="BH49:BI49"/>
    <mergeCell ref="BJ49:BK49"/>
    <mergeCell ref="AQ48:AS48"/>
    <mergeCell ref="BN48:BO48"/>
    <mergeCell ref="BL49:BM49"/>
    <mergeCell ref="A47:B47"/>
    <mergeCell ref="C47:F47"/>
    <mergeCell ref="G47:J47"/>
    <mergeCell ref="K47:O47"/>
    <mergeCell ref="A46:B46"/>
    <mergeCell ref="C46:F46"/>
    <mergeCell ref="G46:J46"/>
    <mergeCell ref="K46:O46"/>
    <mergeCell ref="P47:V47"/>
    <mergeCell ref="A45:B45"/>
    <mergeCell ref="C45:F45"/>
    <mergeCell ref="G45:J45"/>
    <mergeCell ref="K45:O45"/>
    <mergeCell ref="AO44:AP44"/>
    <mergeCell ref="A49:B49"/>
    <mergeCell ref="BD47:BE47"/>
    <mergeCell ref="BN47:BO47"/>
    <mergeCell ref="BL46:BM46"/>
    <mergeCell ref="AQ47:AS47"/>
    <mergeCell ref="AT47:AU47"/>
    <mergeCell ref="AV47:AW47"/>
    <mergeCell ref="AZ47:BA47"/>
    <mergeCell ref="BF47:BG47"/>
    <mergeCell ref="BL47:BM47"/>
    <mergeCell ref="P48:V48"/>
    <mergeCell ref="W48:AE48"/>
    <mergeCell ref="AF48:AN48"/>
    <mergeCell ref="AQ49:AS49"/>
    <mergeCell ref="AT49:AU49"/>
    <mergeCell ref="AV49:AW49"/>
    <mergeCell ref="P49:V49"/>
    <mergeCell ref="W49:AE49"/>
    <mergeCell ref="P46:V46"/>
    <mergeCell ref="W46:AE46"/>
    <mergeCell ref="AF46:AN46"/>
    <mergeCell ref="AO46:AP46"/>
    <mergeCell ref="G44:J44"/>
    <mergeCell ref="K44:O44"/>
    <mergeCell ref="BP44:BQ44"/>
    <mergeCell ref="BR44:BS44"/>
    <mergeCell ref="BP45:BQ45"/>
    <mergeCell ref="BR45:BS45"/>
    <mergeCell ref="AT43:AU43"/>
    <mergeCell ref="AV43:AW43"/>
    <mergeCell ref="P44:V44"/>
    <mergeCell ref="W44:AE44"/>
    <mergeCell ref="AF44:AN44"/>
    <mergeCell ref="P45:V45"/>
    <mergeCell ref="W45:AE45"/>
    <mergeCell ref="AF45:AN45"/>
    <mergeCell ref="AO45:AP45"/>
    <mergeCell ref="AQ45:AS45"/>
    <mergeCell ref="BF43:BG43"/>
    <mergeCell ref="A44:B44"/>
    <mergeCell ref="C44:F44"/>
    <mergeCell ref="BZ46:CA46"/>
    <mergeCell ref="P41:V41"/>
    <mergeCell ref="W41:AE41"/>
    <mergeCell ref="AZ41:BA41"/>
    <mergeCell ref="BB45:BC45"/>
    <mergeCell ref="BZ44:CA44"/>
    <mergeCell ref="AV45:AW45"/>
    <mergeCell ref="AZ45:BA45"/>
    <mergeCell ref="BL45:BM45"/>
    <mergeCell ref="BN45:BO45"/>
    <mergeCell ref="BX45:BY45"/>
    <mergeCell ref="AV44:AW44"/>
    <mergeCell ref="AZ44:BA44"/>
    <mergeCell ref="BD44:BE44"/>
    <mergeCell ref="BF44:BG44"/>
    <mergeCell ref="BD45:BE45"/>
    <mergeCell ref="BF45:BG45"/>
    <mergeCell ref="BL44:BM44"/>
    <mergeCell ref="BN44:BO44"/>
    <mergeCell ref="BX44:BY44"/>
    <mergeCell ref="AX44:AY44"/>
    <mergeCell ref="BH44:BI44"/>
    <mergeCell ref="AT41:AU41"/>
    <mergeCell ref="AV41:AW41"/>
    <mergeCell ref="AT44:AU44"/>
    <mergeCell ref="AX45:AY45"/>
    <mergeCell ref="BZ45:CA45"/>
    <mergeCell ref="AT45:AU45"/>
    <mergeCell ref="BB44:BC44"/>
    <mergeCell ref="BF42:BG42"/>
    <mergeCell ref="A42:B42"/>
    <mergeCell ref="C42:F42"/>
    <mergeCell ref="G42:J42"/>
    <mergeCell ref="K42:O42"/>
    <mergeCell ref="P42:V42"/>
    <mergeCell ref="W42:AE42"/>
    <mergeCell ref="AO42:AP42"/>
    <mergeCell ref="BX42:BY42"/>
    <mergeCell ref="BZ42:CA42"/>
    <mergeCell ref="BL42:BM42"/>
    <mergeCell ref="A43:B43"/>
    <mergeCell ref="C43:F43"/>
    <mergeCell ref="G43:J43"/>
    <mergeCell ref="K43:O43"/>
    <mergeCell ref="P43:V43"/>
    <mergeCell ref="W43:AE43"/>
    <mergeCell ref="BZ43:CA43"/>
    <mergeCell ref="AF43:AN43"/>
    <mergeCell ref="AO43:AP43"/>
    <mergeCell ref="BN42:BO42"/>
    <mergeCell ref="AQ43:AS43"/>
    <mergeCell ref="DP57:DV57"/>
    <mergeCell ref="BD39:BE39"/>
    <mergeCell ref="BF39:BG39"/>
    <mergeCell ref="BL39:BM39"/>
    <mergeCell ref="BN39:BO39"/>
    <mergeCell ref="AF39:AN39"/>
    <mergeCell ref="BL40:BM40"/>
    <mergeCell ref="BX40:BY40"/>
    <mergeCell ref="BX39:BY39"/>
    <mergeCell ref="BZ40:CA40"/>
    <mergeCell ref="CM49:CN49"/>
    <mergeCell ref="CO49:CU49"/>
    <mergeCell ref="CM50:CN50"/>
    <mergeCell ref="CO50:CU50"/>
    <mergeCell ref="BD40:BE40"/>
    <mergeCell ref="BF40:BG40"/>
    <mergeCell ref="AF40:AN40"/>
    <mergeCell ref="AO40:AP40"/>
    <mergeCell ref="AQ40:AS40"/>
    <mergeCell ref="BD52:BE52"/>
    <mergeCell ref="BF52:BG52"/>
    <mergeCell ref="AX53:AY53"/>
    <mergeCell ref="AT46:AU46"/>
    <mergeCell ref="AV46:AW46"/>
    <mergeCell ref="AQ46:AS46"/>
    <mergeCell ref="AQ44:AS44"/>
    <mergeCell ref="AQ41:AS41"/>
    <mergeCell ref="BL51:BM51"/>
    <mergeCell ref="BN51:BO51"/>
    <mergeCell ref="AZ50:BA50"/>
    <mergeCell ref="BT50:BU50"/>
    <mergeCell ref="BV50:BW50"/>
    <mergeCell ref="AQ51:AS51"/>
    <mergeCell ref="AT51:AU51"/>
    <mergeCell ref="AV51:AW51"/>
    <mergeCell ref="CF43:CL43"/>
    <mergeCell ref="CX38:DD38"/>
    <mergeCell ref="AZ43:BA43"/>
    <mergeCell ref="BD43:BE43"/>
    <mergeCell ref="A37:B37"/>
    <mergeCell ref="C37:F37"/>
    <mergeCell ref="G37:J37"/>
    <mergeCell ref="K37:O37"/>
    <mergeCell ref="P37:V37"/>
    <mergeCell ref="W37:AE37"/>
    <mergeCell ref="AO37:AP37"/>
    <mergeCell ref="AQ37:AS37"/>
    <mergeCell ref="AV37:AW37"/>
    <mergeCell ref="P38:V38"/>
    <mergeCell ref="W38:AE38"/>
    <mergeCell ref="AF38:AN38"/>
    <mergeCell ref="CX50:DD50"/>
    <mergeCell ref="AO38:AP38"/>
    <mergeCell ref="A41:B41"/>
    <mergeCell ref="C41:F41"/>
    <mergeCell ref="G41:J41"/>
    <mergeCell ref="K41:O41"/>
    <mergeCell ref="A38:B38"/>
    <mergeCell ref="C38:F38"/>
    <mergeCell ref="G38:J38"/>
    <mergeCell ref="K38:O38"/>
    <mergeCell ref="AT37:AU37"/>
    <mergeCell ref="AF37:AN37"/>
    <mergeCell ref="AT39:AU39"/>
    <mergeCell ref="CF49:CL49"/>
    <mergeCell ref="CD43:CE43"/>
    <mergeCell ref="CD44:CE44"/>
    <mergeCell ref="BN43:BO43"/>
    <mergeCell ref="BX43:BY43"/>
    <mergeCell ref="DP50:DV50"/>
    <mergeCell ref="AV39:AW39"/>
    <mergeCell ref="BF49:BG49"/>
    <mergeCell ref="BL54:BM54"/>
    <mergeCell ref="BN54:BO54"/>
    <mergeCell ref="BF50:BG50"/>
    <mergeCell ref="AZ51:BA51"/>
    <mergeCell ref="BD51:BE51"/>
    <mergeCell ref="BL50:BM50"/>
    <mergeCell ref="BN50:BO50"/>
    <mergeCell ref="BX50:BY50"/>
    <mergeCell ref="AV42:AW42"/>
    <mergeCell ref="AZ42:BA42"/>
    <mergeCell ref="CX45:DD45"/>
    <mergeCell ref="BP43:BQ43"/>
    <mergeCell ref="BR43:BS43"/>
    <mergeCell ref="CM48:CN48"/>
    <mergeCell ref="CO48:CU48"/>
    <mergeCell ref="CD47:CE47"/>
    <mergeCell ref="BF46:BG46"/>
    <mergeCell ref="AZ46:BA46"/>
    <mergeCell ref="BD46:BE46"/>
    <mergeCell ref="CF46:CL46"/>
    <mergeCell ref="BT51:BU51"/>
    <mergeCell ref="BV51:BW51"/>
    <mergeCell ref="BT52:BU52"/>
    <mergeCell ref="BV52:BW52"/>
    <mergeCell ref="BZ36:CA36"/>
    <mergeCell ref="BF37:BG37"/>
    <mergeCell ref="BL37:BM37"/>
    <mergeCell ref="BL36:BM36"/>
    <mergeCell ref="BB34:BC34"/>
    <mergeCell ref="BB35:BC35"/>
    <mergeCell ref="BB36:BC36"/>
    <mergeCell ref="BB37:BC37"/>
    <mergeCell ref="BP34:BQ34"/>
    <mergeCell ref="BT39:BU39"/>
    <mergeCell ref="BV39:BW39"/>
    <mergeCell ref="BT40:BU40"/>
    <mergeCell ref="BV40:BW40"/>
    <mergeCell ref="BT41:BU41"/>
    <mergeCell ref="BV41:BW41"/>
    <mergeCell ref="BZ39:CA39"/>
    <mergeCell ref="AT40:AU40"/>
    <mergeCell ref="AV40:AW40"/>
    <mergeCell ref="AT38:AU38"/>
    <mergeCell ref="BZ38:CA38"/>
    <mergeCell ref="BZ35:CA35"/>
    <mergeCell ref="BX37:BY37"/>
    <mergeCell ref="BD37:BE37"/>
    <mergeCell ref="BT37:BU37"/>
    <mergeCell ref="AV38:AW38"/>
    <mergeCell ref="BD38:BE38"/>
    <mergeCell ref="BF38:BG38"/>
    <mergeCell ref="BL38:BM38"/>
    <mergeCell ref="BN38:BO38"/>
    <mergeCell ref="BX38:BY38"/>
    <mergeCell ref="AZ37:BA37"/>
    <mergeCell ref="BV37:BW37"/>
    <mergeCell ref="A40:B40"/>
    <mergeCell ref="P35:V35"/>
    <mergeCell ref="W35:AE35"/>
    <mergeCell ref="AF35:AN35"/>
    <mergeCell ref="AO35:AP35"/>
    <mergeCell ref="BT34:BU34"/>
    <mergeCell ref="BV34:BW34"/>
    <mergeCell ref="BT35:BU35"/>
    <mergeCell ref="BV35:BW35"/>
    <mergeCell ref="BH34:BI34"/>
    <mergeCell ref="BJ34:BK34"/>
    <mergeCell ref="A35:B35"/>
    <mergeCell ref="A33:B33"/>
    <mergeCell ref="C33:F33"/>
    <mergeCell ref="G33:J33"/>
    <mergeCell ref="K33:O33"/>
    <mergeCell ref="AF42:AN42"/>
    <mergeCell ref="AF41:AN41"/>
    <mergeCell ref="AT34:AU34"/>
    <mergeCell ref="AV34:AW34"/>
    <mergeCell ref="AZ34:BA34"/>
    <mergeCell ref="BD34:BE34"/>
    <mergeCell ref="BF34:BG34"/>
    <mergeCell ref="BL34:BM34"/>
    <mergeCell ref="BN34:BO34"/>
    <mergeCell ref="AO39:AP39"/>
    <mergeCell ref="AQ39:AS39"/>
    <mergeCell ref="AQ38:AS38"/>
    <mergeCell ref="A39:B39"/>
    <mergeCell ref="C39:F39"/>
    <mergeCell ref="G39:J39"/>
    <mergeCell ref="K39:O39"/>
    <mergeCell ref="BX33:BY33"/>
    <mergeCell ref="AX33:AY33"/>
    <mergeCell ref="BL33:BM33"/>
    <mergeCell ref="BH33:BI33"/>
    <mergeCell ref="BV42:BW42"/>
    <mergeCell ref="BB38:BC38"/>
    <mergeCell ref="BN37:BO37"/>
    <mergeCell ref="AQ42:AS42"/>
    <mergeCell ref="AT42:AU42"/>
    <mergeCell ref="C36:F36"/>
    <mergeCell ref="G36:J36"/>
    <mergeCell ref="K36:O36"/>
    <mergeCell ref="AT35:AU35"/>
    <mergeCell ref="P40:V40"/>
    <mergeCell ref="BD41:BE41"/>
    <mergeCell ref="AQ34:AS34"/>
    <mergeCell ref="AO41:AP41"/>
    <mergeCell ref="AV35:AW35"/>
    <mergeCell ref="AZ35:BA35"/>
    <mergeCell ref="BL35:BM35"/>
    <mergeCell ref="BN35:BO35"/>
    <mergeCell ref="BX35:BY35"/>
    <mergeCell ref="AX34:AY34"/>
    <mergeCell ref="BL41:BM41"/>
    <mergeCell ref="BN41:BO41"/>
    <mergeCell ref="AZ39:BA39"/>
    <mergeCell ref="AZ38:BA38"/>
    <mergeCell ref="AX37:AY37"/>
    <mergeCell ref="AX38:AY38"/>
    <mergeCell ref="P39:V39"/>
    <mergeCell ref="W39:AE39"/>
    <mergeCell ref="W40:AE40"/>
    <mergeCell ref="W47:AE47"/>
    <mergeCell ref="C40:F40"/>
    <mergeCell ref="G40:J40"/>
    <mergeCell ref="K40:O40"/>
    <mergeCell ref="BD42:BE42"/>
    <mergeCell ref="BD33:BE33"/>
    <mergeCell ref="AQ33:AS33"/>
    <mergeCell ref="BF33:BG33"/>
    <mergeCell ref="BX41:BY41"/>
    <mergeCell ref="BZ41:CA41"/>
    <mergeCell ref="A34:B34"/>
    <mergeCell ref="C34:F34"/>
    <mergeCell ref="G34:J34"/>
    <mergeCell ref="K34:O34"/>
    <mergeCell ref="P34:V34"/>
    <mergeCell ref="W34:AE34"/>
    <mergeCell ref="AF34:AN34"/>
    <mergeCell ref="AO34:AP34"/>
    <mergeCell ref="C35:F35"/>
    <mergeCell ref="G35:J35"/>
    <mergeCell ref="K35:O35"/>
    <mergeCell ref="BN36:BO36"/>
    <mergeCell ref="BF36:BG36"/>
    <mergeCell ref="AZ36:BA36"/>
    <mergeCell ref="BD36:BE36"/>
    <mergeCell ref="AQ35:AS35"/>
    <mergeCell ref="P33:V33"/>
    <mergeCell ref="W33:AE33"/>
    <mergeCell ref="AT33:AU33"/>
    <mergeCell ref="AV33:AW33"/>
    <mergeCell ref="A36:B36"/>
    <mergeCell ref="BB33:BC33"/>
    <mergeCell ref="A32:B32"/>
    <mergeCell ref="C32:F32"/>
    <mergeCell ref="G32:J32"/>
    <mergeCell ref="K32:O32"/>
    <mergeCell ref="BX31:BY31"/>
    <mergeCell ref="BZ31:CA31"/>
    <mergeCell ref="BZ30:CA30"/>
    <mergeCell ref="BN30:BO30"/>
    <mergeCell ref="BX30:BY30"/>
    <mergeCell ref="P32:V32"/>
    <mergeCell ref="W32:AE32"/>
    <mergeCell ref="AF32:AN32"/>
    <mergeCell ref="AO32:AP32"/>
    <mergeCell ref="BZ33:CA33"/>
    <mergeCell ref="AF33:AN33"/>
    <mergeCell ref="AO33:AP33"/>
    <mergeCell ref="BN33:BO33"/>
    <mergeCell ref="AQ32:AS32"/>
    <mergeCell ref="AT32:AU32"/>
    <mergeCell ref="AV32:AW32"/>
    <mergeCell ref="AZ32:BA32"/>
    <mergeCell ref="BD32:BE32"/>
    <mergeCell ref="BF32:BG32"/>
    <mergeCell ref="BL32:BM32"/>
    <mergeCell ref="BN32:BO32"/>
    <mergeCell ref="BX32:BY32"/>
    <mergeCell ref="AX32:AY32"/>
    <mergeCell ref="BB30:BC30"/>
    <mergeCell ref="BB31:BC31"/>
    <mergeCell ref="BB32:BC32"/>
    <mergeCell ref="BR33:BS33"/>
    <mergeCell ref="A30:B30"/>
    <mergeCell ref="C30:F30"/>
    <mergeCell ref="G30:J30"/>
    <mergeCell ref="K30:O30"/>
    <mergeCell ref="P30:V30"/>
    <mergeCell ref="W30:AE30"/>
    <mergeCell ref="AO30:AP30"/>
    <mergeCell ref="AQ30:AS30"/>
    <mergeCell ref="AO29:AP29"/>
    <mergeCell ref="AQ29:AS29"/>
    <mergeCell ref="AT29:AU29"/>
    <mergeCell ref="A29:B29"/>
    <mergeCell ref="P31:V31"/>
    <mergeCell ref="W31:AE31"/>
    <mergeCell ref="AF31:AN31"/>
    <mergeCell ref="AO31:AP31"/>
    <mergeCell ref="AQ31:AS31"/>
    <mergeCell ref="A31:B31"/>
    <mergeCell ref="C31:F31"/>
    <mergeCell ref="G31:J31"/>
    <mergeCell ref="K31:O31"/>
    <mergeCell ref="AF30:AN30"/>
    <mergeCell ref="AT30:AU30"/>
    <mergeCell ref="DP33:DV33"/>
    <mergeCell ref="CX32:DD32"/>
    <mergeCell ref="CX34:DD34"/>
    <mergeCell ref="BT30:BU30"/>
    <mergeCell ref="BV30:BW30"/>
    <mergeCell ref="BT31:BU31"/>
    <mergeCell ref="BV31:BW31"/>
    <mergeCell ref="BP42:BQ42"/>
    <mergeCell ref="BR42:BS42"/>
    <mergeCell ref="DP36:DV36"/>
    <mergeCell ref="DP38:DV38"/>
    <mergeCell ref="DP39:DV39"/>
    <mergeCell ref="CD38:CE38"/>
    <mergeCell ref="CF38:CL38"/>
    <mergeCell ref="DP42:DV42"/>
    <mergeCell ref="DN43:DN52"/>
    <mergeCell ref="DP43:DV43"/>
    <mergeCell ref="CV44:CV46"/>
    <mergeCell ref="CX49:DD49"/>
    <mergeCell ref="CX41:DD41"/>
    <mergeCell ref="DP41:DV41"/>
    <mergeCell ref="CD51:CE51"/>
    <mergeCell ref="CF51:CL51"/>
    <mergeCell ref="BZ48:CA48"/>
    <mergeCell ref="BR49:BS49"/>
    <mergeCell ref="BZ49:CA49"/>
    <mergeCell ref="BX47:BY47"/>
    <mergeCell ref="BX49:BY49"/>
    <mergeCell ref="DG32:DM32"/>
    <mergeCell ref="DG33:DM33"/>
    <mergeCell ref="BT38:BU38"/>
    <mergeCell ref="BV38:BW38"/>
    <mergeCell ref="BT25:BU25"/>
    <mergeCell ref="P26:V26"/>
    <mergeCell ref="AO26:AP26"/>
    <mergeCell ref="AX26:AY26"/>
    <mergeCell ref="BD26:BE26"/>
    <mergeCell ref="BL26:BM26"/>
    <mergeCell ref="BZ27:CA27"/>
    <mergeCell ref="BX29:BY29"/>
    <mergeCell ref="BZ29:CA29"/>
    <mergeCell ref="BL27:BM27"/>
    <mergeCell ref="BN27:BO27"/>
    <mergeCell ref="BX27:BY27"/>
    <mergeCell ref="BR34:BS34"/>
    <mergeCell ref="BP35:BQ35"/>
    <mergeCell ref="BR35:BS35"/>
    <mergeCell ref="BP36:BQ36"/>
    <mergeCell ref="BR36:BS36"/>
    <mergeCell ref="BN28:BO28"/>
    <mergeCell ref="AX28:AY28"/>
    <mergeCell ref="AX29:AY29"/>
    <mergeCell ref="BT28:BU28"/>
    <mergeCell ref="BV28:BW28"/>
    <mergeCell ref="BD28:BE28"/>
    <mergeCell ref="BF28:BG28"/>
    <mergeCell ref="BV36:BW36"/>
    <mergeCell ref="P36:V36"/>
    <mergeCell ref="W36:AE36"/>
    <mergeCell ref="AF36:AN36"/>
    <mergeCell ref="AO36:AP36"/>
    <mergeCell ref="AQ36:AS36"/>
    <mergeCell ref="AT36:AU36"/>
    <mergeCell ref="AV36:AW36"/>
    <mergeCell ref="BT32:BU32"/>
    <mergeCell ref="BV32:BW32"/>
    <mergeCell ref="BH37:BI37"/>
    <mergeCell ref="BZ28:CA28"/>
    <mergeCell ref="CD42:CE42"/>
    <mergeCell ref="CF42:CL42"/>
    <mergeCell ref="BP37:BQ37"/>
    <mergeCell ref="AX30:AY30"/>
    <mergeCell ref="AX31:AY31"/>
    <mergeCell ref="BD35:BE35"/>
    <mergeCell ref="BF35:BG35"/>
    <mergeCell ref="AX35:AY35"/>
    <mergeCell ref="AX36:AY36"/>
    <mergeCell ref="BL28:BM28"/>
    <mergeCell ref="BT29:BU29"/>
    <mergeCell ref="BV29:BW29"/>
    <mergeCell ref="BB29:BC29"/>
    <mergeCell ref="BN29:BO29"/>
    <mergeCell ref="BL30:BM30"/>
    <mergeCell ref="BL31:BM31"/>
    <mergeCell ref="BN31:BO31"/>
    <mergeCell ref="BX36:BY36"/>
    <mergeCell ref="BZ37:CA37"/>
    <mergeCell ref="BT33:BU33"/>
    <mergeCell ref="BV33:BW33"/>
    <mergeCell ref="BT36:BU36"/>
    <mergeCell ref="BD30:BE30"/>
    <mergeCell ref="BF31:BG31"/>
    <mergeCell ref="BZ32:CA32"/>
    <mergeCell ref="BF41:BG41"/>
    <mergeCell ref="AZ40:BA40"/>
    <mergeCell ref="BT42:BU42"/>
    <mergeCell ref="A27:B27"/>
    <mergeCell ref="C27:F27"/>
    <mergeCell ref="G27:J27"/>
    <mergeCell ref="K27:O27"/>
    <mergeCell ref="P27:V27"/>
    <mergeCell ref="BF27:BG27"/>
    <mergeCell ref="AX27:AY27"/>
    <mergeCell ref="AZ27:BA27"/>
    <mergeCell ref="BB26:BC26"/>
    <mergeCell ref="BB27:BC27"/>
    <mergeCell ref="C29:F29"/>
    <mergeCell ref="G29:J29"/>
    <mergeCell ref="K29:O29"/>
    <mergeCell ref="AF28:AN28"/>
    <mergeCell ref="AO28:AP28"/>
    <mergeCell ref="P29:V29"/>
    <mergeCell ref="W29:AE29"/>
    <mergeCell ref="BB28:BC28"/>
    <mergeCell ref="AV28:AW28"/>
    <mergeCell ref="BD29:BE29"/>
    <mergeCell ref="BF29:BG29"/>
    <mergeCell ref="AZ28:BA28"/>
    <mergeCell ref="A28:B28"/>
    <mergeCell ref="C28:F28"/>
    <mergeCell ref="G28:J28"/>
    <mergeCell ref="K28:O28"/>
    <mergeCell ref="P28:V28"/>
    <mergeCell ref="W28:AE28"/>
    <mergeCell ref="AQ28:AS28"/>
    <mergeCell ref="AT28:AU28"/>
    <mergeCell ref="AV29:AW29"/>
    <mergeCell ref="AZ29:BA29"/>
    <mergeCell ref="A17:E17"/>
    <mergeCell ref="F17:W17"/>
    <mergeCell ref="A18:E18"/>
    <mergeCell ref="A19:E19"/>
    <mergeCell ref="F19:W19"/>
    <mergeCell ref="DP37:DV37"/>
    <mergeCell ref="CV35:CV37"/>
    <mergeCell ref="CX35:DD35"/>
    <mergeCell ref="CX37:DD37"/>
    <mergeCell ref="CF36:CL36"/>
    <mergeCell ref="CD35:CE35"/>
    <mergeCell ref="CD37:CE37"/>
    <mergeCell ref="CF37:CL37"/>
    <mergeCell ref="CD36:CE36"/>
    <mergeCell ref="CO23:CU23"/>
    <mergeCell ref="BP23:BS23"/>
    <mergeCell ref="BZ25:CA25"/>
    <mergeCell ref="BL25:BM25"/>
    <mergeCell ref="BN25:BO25"/>
    <mergeCell ref="BN26:BO26"/>
    <mergeCell ref="BX26:BY26"/>
    <mergeCell ref="AO27:AP27"/>
    <mergeCell ref="AF29:AN29"/>
    <mergeCell ref="AF27:AN27"/>
    <mergeCell ref="AQ27:AS27"/>
    <mergeCell ref="AT27:AU27"/>
    <mergeCell ref="CO25:CU25"/>
    <mergeCell ref="AX25:AY25"/>
    <mergeCell ref="F18:W18"/>
    <mergeCell ref="AT25:AU25"/>
    <mergeCell ref="DP35:DV35"/>
    <mergeCell ref="AV25:AW25"/>
    <mergeCell ref="A25:B25"/>
    <mergeCell ref="DP29:DV29"/>
    <mergeCell ref="CX30:DD30"/>
    <mergeCell ref="DP30:DV30"/>
    <mergeCell ref="CX31:DD31"/>
    <mergeCell ref="DP31:DV31"/>
    <mergeCell ref="CF32:CL32"/>
    <mergeCell ref="CV32:CV34"/>
    <mergeCell ref="DP32:DV32"/>
    <mergeCell ref="DP27:DV27"/>
    <mergeCell ref="DP25:DV25"/>
    <mergeCell ref="AQ25:AS25"/>
    <mergeCell ref="A26:B26"/>
    <mergeCell ref="C26:F26"/>
    <mergeCell ref="DP34:DV34"/>
    <mergeCell ref="BF25:BG25"/>
    <mergeCell ref="BD27:BE27"/>
    <mergeCell ref="AO25:AP25"/>
    <mergeCell ref="AZ25:BA25"/>
    <mergeCell ref="W27:AE27"/>
    <mergeCell ref="W26:AE26"/>
    <mergeCell ref="AV27:AW27"/>
    <mergeCell ref="AF26:AN26"/>
    <mergeCell ref="BF26:BG26"/>
    <mergeCell ref="AV26:AW26"/>
    <mergeCell ref="AZ26:BA26"/>
    <mergeCell ref="BL29:BM29"/>
    <mergeCell ref="BT26:BU26"/>
    <mergeCell ref="BV26:BW26"/>
    <mergeCell ref="BT27:BU27"/>
    <mergeCell ref="BV27:BW27"/>
    <mergeCell ref="BX28:BY28"/>
    <mergeCell ref="F12:W12"/>
    <mergeCell ref="CD30:CE30"/>
    <mergeCell ref="A14:E14"/>
    <mergeCell ref="F14:W14"/>
    <mergeCell ref="A13:E13"/>
    <mergeCell ref="F13:W13"/>
    <mergeCell ref="CM24:CN24"/>
    <mergeCell ref="BV25:BW25"/>
    <mergeCell ref="BB24:BC24"/>
    <mergeCell ref="BB25:BC25"/>
    <mergeCell ref="BX25:BY25"/>
    <mergeCell ref="BD31:BE31"/>
    <mergeCell ref="AZ33:BA33"/>
    <mergeCell ref="CX33:DD33"/>
    <mergeCell ref="DN33:DN42"/>
    <mergeCell ref="CD34:CE34"/>
    <mergeCell ref="CF34:CL34"/>
    <mergeCell ref="CD33:CE33"/>
    <mergeCell ref="CF33:CL33"/>
    <mergeCell ref="CF35:CL35"/>
    <mergeCell ref="A16:E16"/>
    <mergeCell ref="F16:W16"/>
    <mergeCell ref="A15:E15"/>
    <mergeCell ref="F15:W15"/>
    <mergeCell ref="CX36:DD36"/>
    <mergeCell ref="CF31:CL31"/>
    <mergeCell ref="CD32:CE32"/>
    <mergeCell ref="CX40:DD40"/>
    <mergeCell ref="C25:F25"/>
    <mergeCell ref="DE26:DE28"/>
    <mergeCell ref="DG26:DM26"/>
    <mergeCell ref="DG27:DM27"/>
    <mergeCell ref="CD21:CL21"/>
    <mergeCell ref="CM22:CU22"/>
    <mergeCell ref="CM23:CN23"/>
    <mergeCell ref="BZ26:CA26"/>
    <mergeCell ref="EQ28:EW28"/>
    <mergeCell ref="CD31:CE31"/>
    <mergeCell ref="F5:W5"/>
    <mergeCell ref="CD24:CE24"/>
    <mergeCell ref="F6:W6"/>
    <mergeCell ref="CD25:CE25"/>
    <mergeCell ref="CF25:CL25"/>
    <mergeCell ref="CD26:CE26"/>
    <mergeCell ref="DP28:DV28"/>
    <mergeCell ref="A11:E11"/>
    <mergeCell ref="F11:W11"/>
    <mergeCell ref="CD29:CE29"/>
    <mergeCell ref="CF29:CL29"/>
    <mergeCell ref="CV26:CV28"/>
    <mergeCell ref="CX26:DD26"/>
    <mergeCell ref="DP26:DV26"/>
    <mergeCell ref="A9:E9"/>
    <mergeCell ref="F9:W9"/>
    <mergeCell ref="A8:E8"/>
    <mergeCell ref="F8:W8"/>
    <mergeCell ref="DE29:DE31"/>
    <mergeCell ref="DG29:DM29"/>
    <mergeCell ref="DG30:DM30"/>
    <mergeCell ref="DG31:DM31"/>
    <mergeCell ref="CD11:CH11"/>
    <mergeCell ref="CI11:CZ11"/>
    <mergeCell ref="CD12:CH12"/>
    <mergeCell ref="A12:E12"/>
    <mergeCell ref="DN23:DN32"/>
    <mergeCell ref="CX24:DD24"/>
    <mergeCell ref="CD23:CE23"/>
    <mergeCell ref="CF23:CL23"/>
    <mergeCell ref="DN22:DV22"/>
    <mergeCell ref="DP24:DV24"/>
    <mergeCell ref="DP23:DV23"/>
    <mergeCell ref="EO23:EO34"/>
    <mergeCell ref="EQ29:EW29"/>
    <mergeCell ref="EQ30:EW30"/>
    <mergeCell ref="EQ31:EW31"/>
    <mergeCell ref="EQ23:EW23"/>
    <mergeCell ref="AQ26:AS26"/>
    <mergeCell ref="AT26:AU26"/>
    <mergeCell ref="BH22:BK22"/>
    <mergeCell ref="BB22:BC22"/>
    <mergeCell ref="BP24:BQ24"/>
    <mergeCell ref="BP25:BQ25"/>
    <mergeCell ref="BR25:BS25"/>
    <mergeCell ref="CM25:CN25"/>
    <mergeCell ref="DG28:DM28"/>
    <mergeCell ref="CF24:CL24"/>
    <mergeCell ref="CX25:DD25"/>
    <mergeCell ref="CD27:CE27"/>
    <mergeCell ref="CF27:CL27"/>
    <mergeCell ref="CX27:DD27"/>
    <mergeCell ref="BF30:BG30"/>
    <mergeCell ref="AV30:AW30"/>
    <mergeCell ref="AT31:AU31"/>
    <mergeCell ref="AV31:AW31"/>
    <mergeCell ref="AZ30:BA30"/>
    <mergeCell ref="AZ31:BA31"/>
    <mergeCell ref="EO47:EO58"/>
    <mergeCell ref="EQ51:EW51"/>
    <mergeCell ref="EQ38:EW38"/>
    <mergeCell ref="EQ39:EW39"/>
    <mergeCell ref="EQ40:EW40"/>
    <mergeCell ref="DG24:DM24"/>
    <mergeCell ref="DG25:DM25"/>
    <mergeCell ref="CV29:CV31"/>
    <mergeCell ref="CX29:DD29"/>
    <mergeCell ref="G25:J25"/>
    <mergeCell ref="K25:O25"/>
    <mergeCell ref="P25:V25"/>
    <mergeCell ref="W25:AE25"/>
    <mergeCell ref="AF25:AN25"/>
    <mergeCell ref="EQ25:EW25"/>
    <mergeCell ref="EQ26:EW26"/>
    <mergeCell ref="EQ27:EW27"/>
    <mergeCell ref="EQ41:EW41"/>
    <mergeCell ref="EQ42:EW42"/>
    <mergeCell ref="EQ43:EW43"/>
    <mergeCell ref="EQ44:EW44"/>
    <mergeCell ref="EQ45:EW45"/>
    <mergeCell ref="EQ46:EW46"/>
    <mergeCell ref="CD39:CE39"/>
    <mergeCell ref="CF39:CL39"/>
    <mergeCell ref="CD40:CE40"/>
    <mergeCell ref="CF40:CL40"/>
    <mergeCell ref="CD41:CE41"/>
    <mergeCell ref="CF41:CL41"/>
    <mergeCell ref="CF30:CL30"/>
    <mergeCell ref="BD25:BE25"/>
    <mergeCell ref="CX42:DD42"/>
    <mergeCell ref="DE23:DE25"/>
    <mergeCell ref="DG23:DM23"/>
    <mergeCell ref="EQ36:EW36"/>
    <mergeCell ref="EQ37:EW37"/>
    <mergeCell ref="EQ24:EW24"/>
    <mergeCell ref="EQ35:EW35"/>
    <mergeCell ref="EF23:EF34"/>
    <mergeCell ref="CV21:DD21"/>
    <mergeCell ref="DN21:DV21"/>
    <mergeCell ref="A3:E3"/>
    <mergeCell ref="F3:W3"/>
    <mergeCell ref="CD22:CL22"/>
    <mergeCell ref="CV22:DD22"/>
    <mergeCell ref="A4:E4"/>
    <mergeCell ref="F4:W4"/>
    <mergeCell ref="CV23:CV25"/>
    <mergeCell ref="CX23:DD23"/>
    <mergeCell ref="A10:E10"/>
    <mergeCell ref="CD28:CE28"/>
    <mergeCell ref="CF28:CL28"/>
    <mergeCell ref="A7:E7"/>
    <mergeCell ref="F7:W7"/>
    <mergeCell ref="A5:E5"/>
    <mergeCell ref="F10:N10"/>
    <mergeCell ref="O10:Q10"/>
    <mergeCell ref="R10:W10"/>
    <mergeCell ref="G26:J26"/>
    <mergeCell ref="K26:O26"/>
    <mergeCell ref="DE22:DM22"/>
    <mergeCell ref="A6:E6"/>
    <mergeCell ref="CF26:CL26"/>
    <mergeCell ref="CX28:DD28"/>
    <mergeCell ref="CM21:CU21"/>
    <mergeCell ref="DE21:DM21"/>
    <mergeCell ref="DW21:EE21"/>
    <mergeCell ref="EF21:EN22"/>
    <mergeCell ref="EO21:EW22"/>
    <mergeCell ref="EQ58:EW58"/>
    <mergeCell ref="EQ48:EW48"/>
    <mergeCell ref="EQ49:EW49"/>
    <mergeCell ref="EQ47:EW47"/>
    <mergeCell ref="EO35:EO46"/>
    <mergeCell ref="EQ50:EW50"/>
    <mergeCell ref="EQ53:EW53"/>
    <mergeCell ref="EQ52:EW52"/>
    <mergeCell ref="EQ54:EW54"/>
    <mergeCell ref="EQ56:EW56"/>
    <mergeCell ref="EQ57:EW57"/>
    <mergeCell ref="CX46:DD46"/>
    <mergeCell ref="DP46:DV46"/>
    <mergeCell ref="CX51:DD51"/>
    <mergeCell ref="DP51:DV51"/>
    <mergeCell ref="CX52:DD52"/>
    <mergeCell ref="DP52:DV52"/>
    <mergeCell ref="DP54:DV54"/>
    <mergeCell ref="CV50:CV52"/>
    <mergeCell ref="EH41:EN41"/>
    <mergeCell ref="EH42:EN42"/>
    <mergeCell ref="EH43:EN43"/>
    <mergeCell ref="EH44:EN44"/>
    <mergeCell ref="EQ55:EW55"/>
    <mergeCell ref="EQ32:EW32"/>
    <mergeCell ref="EQ33:EW33"/>
    <mergeCell ref="EQ34:EW34"/>
  </mergeCells>
  <phoneticPr fontId="3"/>
  <printOptions horizontalCentered="1"/>
  <pageMargins left="0.23622047244094491" right="0.23622047244094491" top="0.15748031496062992" bottom="0.15748031496062992" header="0.31496062992125984" footer="0.31496062992125984"/>
  <pageSetup paperSize="9" scale="68" fitToWidth="2" fitToHeight="3" orientation="landscape" horizontalDpi="4294967293" r:id="rId1"/>
  <headerFooter alignWithMargins="0"/>
  <rowBreaks count="1" manualBreakCount="1">
    <brk id="62" max="162" man="1"/>
  </rowBreaks>
  <colBreaks count="1" manualBreakCount="1">
    <brk id="80" max="73" man="1"/>
  </colBreaks>
  <ignoredErrors>
    <ignoredError sqref="EQ59:EW63 CX53:DD59 CF53:CL72 CG23:CL23 CY23:DD23 DQ23:DV23 ER23:EW23 CG24:CL24 CY24:DD24 DQ24:DV24 ER24:EW24 CG25:CL25 CY25:DD25 DQ25:DV25 ER25:EW25 CG26:CL26 CY26:DD26 DQ26:DV26 ER26:EW26 CG27:CL27 CY27:DD27 DQ27:DV27 ER27:EW27 CG28:CL28 CY28:DD28 DQ28:DV28 ER28:EW28 CG29:CL29 CY29:DD29 DQ29:DV29 ER29:EW29 CG30:CL30 CY30:DD30 DQ30:DV30 ER30:EW30 CG31:CL31 CY31:DD31 DQ31:DV31 ER31:EW31 CG32:CL32 CY32:DD32 DQ32:DV32 ER32:EW32 CG33:CL33 CY33:DD33 DQ33:DV33 ER33:EW33 CG34:CL34 CY34:DD34 DQ34:DV34 ER34:EW34 CG35:CL35 CY35:DD35 DQ35:DV35 ER35:EW35 CG36:CL36 CY36:DD36 DQ36:DV36 ER36:EW36 CG37:CL37 CY37:DD37 DQ37:DV37 ER37:EW37 CG38:CL38 CY38:DD38 DQ38:DV38 ER38:EW38 CG39:CL39 CY39:DD39 DQ39:DV39 ER39:EW39 CG40:CL40 CY40:DD40 DQ40:DV40 ER40:EW40 CG41:CL41 CY41:DD41 DQ41:DV41 ER41:EW41 CG42:CL42 CY42:DD42 DQ42:DV42 ER42:EW42 CG43:CL43 CY43:DD43 DQ43:DV43 ER43:EW43 CG44:CL44 CY44:DD44 DQ44:DV44 ER44:EW44 CG45:CL45 CY45:DD45 DQ45:DV45 ER45:EW45 CG46:CL46 CY46:DD46 DQ46:DV46 ER46:EW46 CG47:CL47 CY47:DD47 DQ47:DV47 ER47:EW47 CG48:CL48 CY48:DD48 DQ48:DV48 ER48:EW48 CG49:CL49 CY49:DD49 DQ49:DV49 ER49:EW49 CG50:CL50 CY50:DD50 DQ50:DV50 ER50:EW50 CG51:CL51 CY51:DD51 DQ51:DV51 ER51:EW51 CG52:CL52 CY52:DD52 DQ52:DV52 ER52:EW52 DQ53:DV53 ER53:EW53 DQ54:DV54 ER54:EW54 DQ55:DV55 ER55:EW55 DQ56:DV56 ER56:EW56 DQ57:DV57 ER57:EW57 DQ58:DV58 ER58:EW58 DQ59:DV59 DQ60:DV60 DQ61:DV61 DQ62:DV6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Q104"/>
  <sheetViews>
    <sheetView zoomScale="80" zoomScaleNormal="80" workbookViewId="0">
      <selection activeCell="CB25" sqref="CB25:CE25"/>
    </sheetView>
  </sheetViews>
  <sheetFormatPr defaultColWidth="13" defaultRowHeight="13" x14ac:dyDescent="0.2"/>
  <cols>
    <col min="1" max="49" width="2.36328125" style="45" customWidth="1"/>
    <col min="50" max="51" width="2.36328125" customWidth="1"/>
    <col min="52" max="79" width="2.36328125" style="45" customWidth="1"/>
    <col min="80" max="87" width="3.90625" style="55" customWidth="1"/>
    <col min="88" max="88" width="6.26953125" style="45" customWidth="1"/>
    <col min="89" max="93" width="6.26953125" style="45" bestFit="1" customWidth="1"/>
    <col min="94" max="94" width="6.26953125" style="45" customWidth="1"/>
    <col min="95" max="95" width="6.26953125" style="45" bestFit="1" customWidth="1"/>
    <col min="96" max="16384" width="13" style="45"/>
  </cols>
  <sheetData>
    <row r="1" spans="1:95" ht="19" x14ac:dyDescent="0.2">
      <c r="A1" s="43" t="s">
        <v>184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3.5" thickBot="1"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44.25" customHeight="1" x14ac:dyDescent="0.2">
      <c r="A3" s="623" t="s">
        <v>24</v>
      </c>
      <c r="B3" s="624"/>
      <c r="C3" s="624"/>
      <c r="D3" s="624"/>
      <c r="E3" s="625"/>
      <c r="F3" s="626" t="str">
        <f>入力シート!F3</f>
        <v>第98回日本選手権水泳競技大会
ｱｰﾃｨｽﾃｨｯｸｽｲﾐﾝｸﾞ競技</v>
      </c>
      <c r="G3" s="627"/>
      <c r="H3" s="627"/>
      <c r="I3" s="627"/>
      <c r="J3" s="627"/>
      <c r="K3" s="627"/>
      <c r="L3" s="627"/>
      <c r="M3" s="627"/>
      <c r="N3" s="627"/>
      <c r="O3" s="627"/>
      <c r="P3" s="627"/>
      <c r="Q3" s="627"/>
      <c r="R3" s="627"/>
      <c r="S3" s="627"/>
      <c r="T3" s="627"/>
      <c r="U3" s="627"/>
      <c r="V3" s="627"/>
      <c r="W3" s="628"/>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x14ac:dyDescent="0.2">
      <c r="A4" s="630" t="s">
        <v>25</v>
      </c>
      <c r="B4" s="631"/>
      <c r="C4" s="631"/>
      <c r="D4" s="631"/>
      <c r="E4" s="632"/>
      <c r="F4" s="695" t="str">
        <f>入力シート!F4</f>
        <v>2022年４月30日（土）～５月３日（火・祝）</v>
      </c>
      <c r="G4" s="696"/>
      <c r="H4" s="696"/>
      <c r="I4" s="696"/>
      <c r="J4" s="696"/>
      <c r="K4" s="696"/>
      <c r="L4" s="696"/>
      <c r="M4" s="696"/>
      <c r="N4" s="696"/>
      <c r="O4" s="696"/>
      <c r="P4" s="696"/>
      <c r="Q4" s="696"/>
      <c r="R4" s="696"/>
      <c r="S4" s="696"/>
      <c r="T4" s="696"/>
      <c r="U4" s="696"/>
      <c r="V4" s="696"/>
      <c r="W4" s="697"/>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x14ac:dyDescent="0.2">
      <c r="A5" s="646" t="s">
        <v>26</v>
      </c>
      <c r="B5" s="647"/>
      <c r="C5" s="647"/>
      <c r="D5" s="647"/>
      <c r="E5" s="648"/>
      <c r="F5" s="695" t="str">
        <f>入力シート!F5</f>
        <v>東京辰巳国際水泳場</v>
      </c>
      <c r="G5" s="696"/>
      <c r="H5" s="696"/>
      <c r="I5" s="696"/>
      <c r="J5" s="696"/>
      <c r="K5" s="696"/>
      <c r="L5" s="696"/>
      <c r="M5" s="696"/>
      <c r="N5" s="696"/>
      <c r="O5" s="696"/>
      <c r="P5" s="696"/>
      <c r="Q5" s="696"/>
      <c r="R5" s="696"/>
      <c r="S5" s="696"/>
      <c r="T5" s="696"/>
      <c r="U5" s="696"/>
      <c r="V5" s="696"/>
      <c r="W5" s="697"/>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x14ac:dyDescent="0.2">
      <c r="A6" s="661" t="s">
        <v>41</v>
      </c>
      <c r="B6" s="662"/>
      <c r="C6" s="662"/>
      <c r="D6" s="662"/>
      <c r="E6" s="663"/>
      <c r="F6" s="643">
        <f>入力シート!F20</f>
        <v>0</v>
      </c>
      <c r="G6" s="644"/>
      <c r="H6" s="644"/>
      <c r="I6" s="644"/>
      <c r="J6" s="644"/>
      <c r="K6" s="644"/>
      <c r="L6" s="644"/>
      <c r="M6" s="644"/>
      <c r="N6" s="644"/>
      <c r="O6" s="644"/>
      <c r="P6" s="644"/>
      <c r="Q6" s="644"/>
      <c r="R6" s="644"/>
      <c r="S6" s="644"/>
      <c r="T6" s="644"/>
      <c r="U6" s="644"/>
      <c r="V6" s="644"/>
      <c r="W6" s="645"/>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row>
    <row r="7" spans="1:95" x14ac:dyDescent="0.2">
      <c r="A7" s="640" t="s">
        <v>29</v>
      </c>
      <c r="B7" s="641"/>
      <c r="C7" s="641"/>
      <c r="D7" s="641"/>
      <c r="E7" s="642"/>
      <c r="F7" s="643">
        <f>入力シート!F6</f>
        <v>0</v>
      </c>
      <c r="G7" s="644"/>
      <c r="H7" s="644"/>
      <c r="I7" s="644"/>
      <c r="J7" s="644"/>
      <c r="K7" s="644"/>
      <c r="L7" s="644"/>
      <c r="M7" s="644"/>
      <c r="N7" s="644"/>
      <c r="O7" s="644"/>
      <c r="P7" s="644"/>
      <c r="Q7" s="644"/>
      <c r="R7" s="644"/>
      <c r="S7" s="644"/>
      <c r="T7" s="644"/>
      <c r="U7" s="644"/>
      <c r="V7" s="644"/>
      <c r="W7" s="645"/>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x14ac:dyDescent="0.2">
      <c r="A8" s="477" t="s">
        <v>224</v>
      </c>
      <c r="B8" s="477"/>
      <c r="C8" s="477"/>
      <c r="D8" s="477"/>
      <c r="E8" s="477"/>
      <c r="F8" s="643">
        <f>入力シート!F7</f>
        <v>0</v>
      </c>
      <c r="G8" s="644"/>
      <c r="H8" s="644"/>
      <c r="I8" s="644"/>
      <c r="J8" s="644"/>
      <c r="K8" s="644"/>
      <c r="L8" s="644"/>
      <c r="M8" s="644"/>
      <c r="N8" s="644"/>
      <c r="O8" s="644"/>
      <c r="P8" s="644"/>
      <c r="Q8" s="644"/>
      <c r="R8" s="644"/>
      <c r="S8" s="644"/>
      <c r="T8" s="644"/>
      <c r="U8" s="644"/>
      <c r="V8" s="644"/>
      <c r="W8" s="645"/>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x14ac:dyDescent="0.2">
      <c r="A9" s="630" t="s">
        <v>30</v>
      </c>
      <c r="B9" s="631"/>
      <c r="C9" s="631"/>
      <c r="D9" s="631"/>
      <c r="E9" s="632"/>
      <c r="F9" s="643">
        <f>入力シート!F8</f>
        <v>0</v>
      </c>
      <c r="G9" s="644"/>
      <c r="H9" s="644"/>
      <c r="I9" s="644"/>
      <c r="J9" s="644"/>
      <c r="K9" s="644"/>
      <c r="L9" s="644"/>
      <c r="M9" s="644"/>
      <c r="N9" s="644"/>
      <c r="O9" s="644"/>
      <c r="P9" s="644"/>
      <c r="Q9" s="644"/>
      <c r="R9" s="644"/>
      <c r="S9" s="644"/>
      <c r="T9" s="644"/>
      <c r="U9" s="644"/>
      <c r="V9" s="644"/>
      <c r="W9" s="645"/>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x14ac:dyDescent="0.2">
      <c r="A10" s="637" t="s">
        <v>225</v>
      </c>
      <c r="B10" s="631"/>
      <c r="C10" s="631"/>
      <c r="D10" s="631"/>
      <c r="E10" s="632"/>
      <c r="F10" s="649">
        <f>入力シート!F9</f>
        <v>0</v>
      </c>
      <c r="G10" s="875"/>
      <c r="H10" s="875"/>
      <c r="I10" s="875"/>
      <c r="J10" s="875"/>
      <c r="K10" s="875"/>
      <c r="L10" s="875"/>
      <c r="M10" s="875"/>
      <c r="N10" s="876"/>
      <c r="O10" s="652" t="s">
        <v>226</v>
      </c>
      <c r="P10" s="653"/>
      <c r="Q10" s="654"/>
      <c r="R10" s="655">
        <f>入力シート!R9</f>
        <v>0</v>
      </c>
      <c r="S10" s="656"/>
      <c r="T10" s="656"/>
      <c r="U10" s="656"/>
      <c r="V10" s="656"/>
      <c r="W10" s="657"/>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x14ac:dyDescent="0.2">
      <c r="A11" s="698" t="s">
        <v>32</v>
      </c>
      <c r="B11" s="699"/>
      <c r="C11" s="699"/>
      <c r="D11" s="699"/>
      <c r="E11" s="700"/>
      <c r="F11" s="643">
        <f>入力シート!F10</f>
        <v>0</v>
      </c>
      <c r="G11" s="644"/>
      <c r="H11" s="644"/>
      <c r="I11" s="644"/>
      <c r="J11" s="644"/>
      <c r="K11" s="644"/>
      <c r="L11" s="644"/>
      <c r="M11" s="644"/>
      <c r="N11" s="644"/>
      <c r="O11" s="644"/>
      <c r="P11" s="644"/>
      <c r="Q11" s="644"/>
      <c r="R11" s="644"/>
      <c r="S11" s="644"/>
      <c r="T11" s="644"/>
      <c r="U11" s="644"/>
      <c r="V11" s="644"/>
      <c r="W11" s="645"/>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7"/>
      <c r="AY11" s="7"/>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x14ac:dyDescent="0.2">
      <c r="A12" s="630" t="s">
        <v>33</v>
      </c>
      <c r="B12" s="631"/>
      <c r="C12" s="631"/>
      <c r="D12" s="631"/>
      <c r="E12" s="632"/>
      <c r="F12" s="643">
        <f>入力シート!F11</f>
        <v>0</v>
      </c>
      <c r="G12" s="644"/>
      <c r="H12" s="644"/>
      <c r="I12" s="644"/>
      <c r="J12" s="644"/>
      <c r="K12" s="644"/>
      <c r="L12" s="644"/>
      <c r="M12" s="644"/>
      <c r="N12" s="644"/>
      <c r="O12" s="644"/>
      <c r="P12" s="644"/>
      <c r="Q12" s="644"/>
      <c r="R12" s="644"/>
      <c r="S12" s="644"/>
      <c r="T12" s="644"/>
      <c r="U12" s="644"/>
      <c r="V12" s="644"/>
      <c r="W12" s="645"/>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10"/>
      <c r="AY12" s="10"/>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x14ac:dyDescent="0.2">
      <c r="A13" s="630" t="s">
        <v>34</v>
      </c>
      <c r="B13" s="631"/>
      <c r="C13" s="631"/>
      <c r="D13" s="631"/>
      <c r="E13" s="632"/>
      <c r="F13" s="643">
        <f>入力シート!F12</f>
        <v>0</v>
      </c>
      <c r="G13" s="644"/>
      <c r="H13" s="644"/>
      <c r="I13" s="644"/>
      <c r="J13" s="644"/>
      <c r="K13" s="644"/>
      <c r="L13" s="644"/>
      <c r="M13" s="644"/>
      <c r="N13" s="644"/>
      <c r="O13" s="644"/>
      <c r="P13" s="644"/>
      <c r="Q13" s="644"/>
      <c r="R13" s="644"/>
      <c r="S13" s="644"/>
      <c r="T13" s="644"/>
      <c r="U13" s="644"/>
      <c r="V13" s="644"/>
      <c r="W13" s="645"/>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10"/>
      <c r="AY13" s="10"/>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x14ac:dyDescent="0.2">
      <c r="A14" s="630" t="s">
        <v>35</v>
      </c>
      <c r="B14" s="631"/>
      <c r="C14" s="631"/>
      <c r="D14" s="631"/>
      <c r="E14" s="632"/>
      <c r="F14" s="643">
        <f>入力シート!F13</f>
        <v>0</v>
      </c>
      <c r="G14" s="644"/>
      <c r="H14" s="644"/>
      <c r="I14" s="644"/>
      <c r="J14" s="644"/>
      <c r="K14" s="644"/>
      <c r="L14" s="644"/>
      <c r="M14" s="644"/>
      <c r="N14" s="644"/>
      <c r="O14" s="644"/>
      <c r="P14" s="644"/>
      <c r="Q14" s="644"/>
      <c r="R14" s="644"/>
      <c r="S14" s="644"/>
      <c r="T14" s="644"/>
      <c r="U14" s="644"/>
      <c r="V14" s="644"/>
      <c r="W14" s="645"/>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10"/>
      <c r="AY14" s="10"/>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x14ac:dyDescent="0.2">
      <c r="A15" s="630" t="s">
        <v>36</v>
      </c>
      <c r="B15" s="631"/>
      <c r="C15" s="631"/>
      <c r="D15" s="631"/>
      <c r="E15" s="632"/>
      <c r="F15" s="643">
        <f>入力シート!F14</f>
        <v>0</v>
      </c>
      <c r="G15" s="644"/>
      <c r="H15" s="644"/>
      <c r="I15" s="644"/>
      <c r="J15" s="644"/>
      <c r="K15" s="644"/>
      <c r="L15" s="644"/>
      <c r="M15" s="644"/>
      <c r="N15" s="644"/>
      <c r="O15" s="644"/>
      <c r="P15" s="644"/>
      <c r="Q15" s="644"/>
      <c r="R15" s="644"/>
      <c r="S15" s="644"/>
      <c r="T15" s="644"/>
      <c r="U15" s="644"/>
      <c r="V15" s="644"/>
      <c r="W15" s="645"/>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10"/>
      <c r="AY15" s="10"/>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x14ac:dyDescent="0.2">
      <c r="A16" s="630" t="s">
        <v>181</v>
      </c>
      <c r="B16" s="631"/>
      <c r="C16" s="631"/>
      <c r="D16" s="631"/>
      <c r="E16" s="632"/>
      <c r="F16" s="643">
        <f>入力シート!F15</f>
        <v>0</v>
      </c>
      <c r="G16" s="644"/>
      <c r="H16" s="644"/>
      <c r="I16" s="644"/>
      <c r="J16" s="644"/>
      <c r="K16" s="644"/>
      <c r="L16" s="644"/>
      <c r="M16" s="644"/>
      <c r="N16" s="644"/>
      <c r="O16" s="644"/>
      <c r="P16" s="644"/>
      <c r="Q16" s="644"/>
      <c r="R16" s="644"/>
      <c r="S16" s="644"/>
      <c r="T16" s="644"/>
      <c r="U16" s="644"/>
      <c r="V16" s="644"/>
      <c r="W16" s="645"/>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10"/>
      <c r="AY16" s="10"/>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x14ac:dyDescent="0.2">
      <c r="A17" s="630" t="s">
        <v>182</v>
      </c>
      <c r="B17" s="631"/>
      <c r="C17" s="631"/>
      <c r="D17" s="631"/>
      <c r="E17" s="632"/>
      <c r="F17" s="643">
        <f>入力シート!F16</f>
        <v>0</v>
      </c>
      <c r="G17" s="644"/>
      <c r="H17" s="644"/>
      <c r="I17" s="644"/>
      <c r="J17" s="644"/>
      <c r="K17" s="644"/>
      <c r="L17" s="644"/>
      <c r="M17" s="644"/>
      <c r="N17" s="644"/>
      <c r="O17" s="644"/>
      <c r="P17" s="644"/>
      <c r="Q17" s="644"/>
      <c r="R17" s="644"/>
      <c r="S17" s="644"/>
      <c r="T17" s="644"/>
      <c r="U17" s="644"/>
      <c r="V17" s="644"/>
      <c r="W17" s="645"/>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10"/>
      <c r="AY17" s="10"/>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x14ac:dyDescent="0.2">
      <c r="A18" s="630" t="s">
        <v>39</v>
      </c>
      <c r="B18" s="631"/>
      <c r="C18" s="631"/>
      <c r="D18" s="631"/>
      <c r="E18" s="632"/>
      <c r="F18" s="643">
        <f>入力シート!F17</f>
        <v>0</v>
      </c>
      <c r="G18" s="644"/>
      <c r="H18" s="644"/>
      <c r="I18" s="644"/>
      <c r="J18" s="644"/>
      <c r="K18" s="644"/>
      <c r="L18" s="644"/>
      <c r="M18" s="644"/>
      <c r="N18" s="644"/>
      <c r="O18" s="644"/>
      <c r="P18" s="644"/>
      <c r="Q18" s="644"/>
      <c r="R18" s="644"/>
      <c r="S18" s="644"/>
      <c r="T18" s="644"/>
      <c r="U18" s="644"/>
      <c r="V18" s="644"/>
      <c r="W18" s="645"/>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10"/>
      <c r="AY18" s="10"/>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3.5" thickBot="1" x14ac:dyDescent="0.25">
      <c r="A19" s="722" t="s">
        <v>183</v>
      </c>
      <c r="B19" s="723"/>
      <c r="C19" s="723"/>
      <c r="D19" s="723"/>
      <c r="E19" s="724"/>
      <c r="F19" s="725">
        <f>入力シート!F18</f>
        <v>0</v>
      </c>
      <c r="G19" s="726"/>
      <c r="H19" s="726"/>
      <c r="I19" s="726"/>
      <c r="J19" s="726"/>
      <c r="K19" s="726"/>
      <c r="L19" s="726"/>
      <c r="M19" s="726"/>
      <c r="N19" s="726"/>
      <c r="O19" s="726"/>
      <c r="P19" s="726"/>
      <c r="Q19" s="726"/>
      <c r="R19" s="726"/>
      <c r="S19" s="726"/>
      <c r="T19" s="726"/>
      <c r="U19" s="726"/>
      <c r="V19" s="726"/>
      <c r="W19" s="727"/>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10"/>
      <c r="AY19" s="10"/>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3.5" thickBot="1"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54"/>
      <c r="CC20" s="54"/>
      <c r="CD20" s="54"/>
      <c r="CE20" s="54"/>
      <c r="CF20" s="54"/>
      <c r="CG20" s="54"/>
      <c r="CH20" s="54"/>
      <c r="CI20" s="54"/>
      <c r="CJ20" s="54"/>
      <c r="CK20" s="54"/>
      <c r="CL20" s="54"/>
      <c r="CM20" s="54"/>
      <c r="CN20" s="54"/>
      <c r="CO20" s="54"/>
      <c r="CP20" s="54"/>
      <c r="CQ20" s="54"/>
    </row>
    <row r="21" spans="1:95" x14ac:dyDescent="0.2">
      <c r="A21" s="510" t="s">
        <v>43</v>
      </c>
      <c r="B21" s="445"/>
      <c r="C21" s="509" t="s">
        <v>44</v>
      </c>
      <c r="D21" s="444"/>
      <c r="E21" s="444"/>
      <c r="F21" s="445"/>
      <c r="G21" s="509" t="s">
        <v>45</v>
      </c>
      <c r="H21" s="444"/>
      <c r="I21" s="444"/>
      <c r="J21" s="445"/>
      <c r="K21" s="845" t="s">
        <v>46</v>
      </c>
      <c r="L21" s="846"/>
      <c r="M21" s="846"/>
      <c r="N21" s="846"/>
      <c r="O21" s="847"/>
      <c r="P21" s="509" t="s">
        <v>47</v>
      </c>
      <c r="Q21" s="444"/>
      <c r="R21" s="444"/>
      <c r="S21" s="444"/>
      <c r="T21" s="444"/>
      <c r="U21" s="444"/>
      <c r="V21" s="445"/>
      <c r="W21" s="443" t="s">
        <v>418</v>
      </c>
      <c r="X21" s="444"/>
      <c r="Y21" s="444"/>
      <c r="Z21" s="444"/>
      <c r="AA21" s="444"/>
      <c r="AB21" s="444"/>
      <c r="AC21" s="444"/>
      <c r="AD21" s="444"/>
      <c r="AE21" s="445"/>
      <c r="AF21" s="509" t="s">
        <v>48</v>
      </c>
      <c r="AG21" s="444"/>
      <c r="AH21" s="444"/>
      <c r="AI21" s="444"/>
      <c r="AJ21" s="444"/>
      <c r="AK21" s="444"/>
      <c r="AL21" s="444"/>
      <c r="AM21" s="444"/>
      <c r="AN21" s="445"/>
      <c r="AO21" s="509" t="s">
        <v>49</v>
      </c>
      <c r="AP21" s="445"/>
      <c r="AQ21" s="509" t="s">
        <v>50</v>
      </c>
      <c r="AR21" s="444"/>
      <c r="AS21" s="444"/>
      <c r="AT21" s="444"/>
      <c r="AU21" s="444"/>
      <c r="AV21" s="444"/>
      <c r="AW21" s="445"/>
      <c r="AX21" s="571" t="s">
        <v>217</v>
      </c>
      <c r="AY21" s="572"/>
      <c r="AZ21" s="583" t="s">
        <v>22</v>
      </c>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5"/>
      <c r="CB21" s="181" t="s">
        <v>186</v>
      </c>
      <c r="CC21" s="182"/>
      <c r="CD21" s="182"/>
      <c r="CE21" s="182"/>
      <c r="CF21" s="182"/>
      <c r="CG21" s="182"/>
      <c r="CH21" s="182"/>
      <c r="CI21" s="182"/>
      <c r="CJ21" s="592" t="s">
        <v>203</v>
      </c>
      <c r="CK21" s="593"/>
      <c r="CL21" s="593"/>
      <c r="CM21" s="593"/>
      <c r="CN21" s="593"/>
      <c r="CO21" s="593"/>
      <c r="CP21" s="593"/>
      <c r="CQ21" s="589"/>
    </row>
    <row r="22" spans="1:95" ht="13.5" customHeight="1" x14ac:dyDescent="0.2">
      <c r="A22" s="511"/>
      <c r="B22" s="448"/>
      <c r="C22" s="446"/>
      <c r="D22" s="447"/>
      <c r="E22" s="447"/>
      <c r="F22" s="448"/>
      <c r="G22" s="446"/>
      <c r="H22" s="447"/>
      <c r="I22" s="447"/>
      <c r="J22" s="448"/>
      <c r="K22" s="848"/>
      <c r="L22" s="849"/>
      <c r="M22" s="849"/>
      <c r="N22" s="849"/>
      <c r="O22" s="850"/>
      <c r="P22" s="446"/>
      <c r="Q22" s="447"/>
      <c r="R22" s="447"/>
      <c r="S22" s="447"/>
      <c r="T22" s="447"/>
      <c r="U22" s="447"/>
      <c r="V22" s="448"/>
      <c r="W22" s="446"/>
      <c r="X22" s="447"/>
      <c r="Y22" s="447"/>
      <c r="Z22" s="447"/>
      <c r="AA22" s="447"/>
      <c r="AB22" s="447"/>
      <c r="AC22" s="447"/>
      <c r="AD22" s="447"/>
      <c r="AE22" s="448"/>
      <c r="AF22" s="446"/>
      <c r="AG22" s="447"/>
      <c r="AH22" s="447"/>
      <c r="AI22" s="447"/>
      <c r="AJ22" s="447"/>
      <c r="AK22" s="447"/>
      <c r="AL22" s="447"/>
      <c r="AM22" s="447"/>
      <c r="AN22" s="448"/>
      <c r="AO22" s="446"/>
      <c r="AP22" s="448"/>
      <c r="AQ22" s="577"/>
      <c r="AR22" s="578"/>
      <c r="AS22" s="578"/>
      <c r="AT22" s="578"/>
      <c r="AU22" s="578"/>
      <c r="AV22" s="578"/>
      <c r="AW22" s="579"/>
      <c r="AX22" s="573"/>
      <c r="AY22" s="574"/>
      <c r="AZ22" s="874" t="s">
        <v>297</v>
      </c>
      <c r="BA22" s="874"/>
      <c r="BB22" s="874" t="s">
        <v>297</v>
      </c>
      <c r="BC22" s="874"/>
      <c r="BD22" s="874" t="s">
        <v>300</v>
      </c>
      <c r="BE22" s="874"/>
      <c r="BF22" s="874"/>
      <c r="BG22" s="874"/>
      <c r="BH22" s="874" t="s">
        <v>300</v>
      </c>
      <c r="BI22" s="874"/>
      <c r="BJ22" s="874"/>
      <c r="BK22" s="874"/>
      <c r="BL22" s="874" t="s">
        <v>301</v>
      </c>
      <c r="BM22" s="874"/>
      <c r="BN22" s="874"/>
      <c r="BO22" s="874"/>
      <c r="BP22" s="874" t="s">
        <v>301</v>
      </c>
      <c r="BQ22" s="874"/>
      <c r="BR22" s="874"/>
      <c r="BS22" s="874"/>
      <c r="BT22" s="437" t="s">
        <v>402</v>
      </c>
      <c r="BU22" s="438"/>
      <c r="BV22" s="438"/>
      <c r="BW22" s="439"/>
      <c r="BX22" s="474" t="s">
        <v>403</v>
      </c>
      <c r="BY22" s="438"/>
      <c r="BZ22" s="438"/>
      <c r="CA22" s="475"/>
      <c r="CB22" s="881" t="s">
        <v>189</v>
      </c>
      <c r="CC22" s="882"/>
      <c r="CD22" s="882"/>
      <c r="CE22" s="883"/>
      <c r="CF22" s="881" t="s">
        <v>186</v>
      </c>
      <c r="CG22" s="882"/>
      <c r="CH22" s="882"/>
      <c r="CI22" s="883"/>
      <c r="CJ22" s="69" t="s">
        <v>206</v>
      </c>
      <c r="CK22" s="106" t="s">
        <v>206</v>
      </c>
      <c r="CL22" s="68" t="s">
        <v>207</v>
      </c>
      <c r="CM22" s="68" t="s">
        <v>14</v>
      </c>
      <c r="CN22" s="68" t="s">
        <v>208</v>
      </c>
      <c r="CO22" s="68" t="s">
        <v>208</v>
      </c>
      <c r="CP22" s="877" t="s">
        <v>290</v>
      </c>
      <c r="CQ22" s="879" t="s">
        <v>291</v>
      </c>
    </row>
    <row r="23" spans="1:95" x14ac:dyDescent="0.2">
      <c r="A23" s="511"/>
      <c r="B23" s="448"/>
      <c r="C23" s="446"/>
      <c r="D23" s="447"/>
      <c r="E23" s="447"/>
      <c r="F23" s="448"/>
      <c r="G23" s="446"/>
      <c r="H23" s="447"/>
      <c r="I23" s="447"/>
      <c r="J23" s="448"/>
      <c r="K23" s="848"/>
      <c r="L23" s="849"/>
      <c r="M23" s="849"/>
      <c r="N23" s="849"/>
      <c r="O23" s="850"/>
      <c r="P23" s="446"/>
      <c r="Q23" s="447"/>
      <c r="R23" s="447"/>
      <c r="S23" s="447"/>
      <c r="T23" s="447"/>
      <c r="U23" s="447"/>
      <c r="V23" s="448"/>
      <c r="W23" s="446"/>
      <c r="X23" s="447"/>
      <c r="Y23" s="447"/>
      <c r="Z23" s="447"/>
      <c r="AA23" s="447"/>
      <c r="AB23" s="447"/>
      <c r="AC23" s="447"/>
      <c r="AD23" s="447"/>
      <c r="AE23" s="448"/>
      <c r="AF23" s="446"/>
      <c r="AG23" s="447"/>
      <c r="AH23" s="447"/>
      <c r="AI23" s="447"/>
      <c r="AJ23" s="447"/>
      <c r="AK23" s="447"/>
      <c r="AL23" s="447"/>
      <c r="AM23" s="447"/>
      <c r="AN23" s="448"/>
      <c r="AO23" s="446"/>
      <c r="AP23" s="448"/>
      <c r="AQ23" s="580" t="s">
        <v>51</v>
      </c>
      <c r="AR23" s="581"/>
      <c r="AS23" s="582"/>
      <c r="AT23" s="580" t="s">
        <v>52</v>
      </c>
      <c r="AU23" s="582"/>
      <c r="AV23" s="580" t="s">
        <v>53</v>
      </c>
      <c r="AW23" s="582"/>
      <c r="AX23" s="573"/>
      <c r="AY23" s="574"/>
      <c r="AZ23" s="323" t="s">
        <v>298</v>
      </c>
      <c r="BA23" s="324"/>
      <c r="BB23" s="323" t="s">
        <v>299</v>
      </c>
      <c r="BC23" s="324"/>
      <c r="BD23" s="323" t="s">
        <v>298</v>
      </c>
      <c r="BE23" s="325"/>
      <c r="BF23" s="325"/>
      <c r="BG23" s="324"/>
      <c r="BH23" s="323" t="s">
        <v>299</v>
      </c>
      <c r="BI23" s="325"/>
      <c r="BJ23" s="325"/>
      <c r="BK23" s="324"/>
      <c r="BL23" s="323" t="s">
        <v>298</v>
      </c>
      <c r="BM23" s="325"/>
      <c r="BN23" s="325"/>
      <c r="BO23" s="324"/>
      <c r="BP23" s="323" t="s">
        <v>299</v>
      </c>
      <c r="BQ23" s="325"/>
      <c r="BR23" s="325"/>
      <c r="BS23" s="324"/>
      <c r="BT23" s="440"/>
      <c r="BU23" s="441"/>
      <c r="BV23" s="441"/>
      <c r="BW23" s="442"/>
      <c r="BX23" s="441"/>
      <c r="BY23" s="441"/>
      <c r="BZ23" s="441"/>
      <c r="CA23" s="476"/>
      <c r="CB23" s="184"/>
      <c r="CC23" s="884"/>
      <c r="CD23" s="884"/>
      <c r="CE23" s="885"/>
      <c r="CF23" s="184"/>
      <c r="CG23" s="884"/>
      <c r="CH23" s="884"/>
      <c r="CI23" s="885"/>
      <c r="CJ23" s="69" t="s">
        <v>298</v>
      </c>
      <c r="CK23" s="106" t="s">
        <v>299</v>
      </c>
      <c r="CL23" s="68" t="s">
        <v>298</v>
      </c>
      <c r="CM23" s="68" t="s">
        <v>299</v>
      </c>
      <c r="CN23" s="68" t="s">
        <v>298</v>
      </c>
      <c r="CO23" s="68" t="s">
        <v>299</v>
      </c>
      <c r="CP23" s="878"/>
      <c r="CQ23" s="880"/>
    </row>
    <row r="24" spans="1:95" ht="13.5" thickBot="1" x14ac:dyDescent="0.25">
      <c r="A24" s="512"/>
      <c r="B24" s="451"/>
      <c r="C24" s="449"/>
      <c r="D24" s="450"/>
      <c r="E24" s="450"/>
      <c r="F24" s="451"/>
      <c r="G24" s="449"/>
      <c r="H24" s="450"/>
      <c r="I24" s="450"/>
      <c r="J24" s="451"/>
      <c r="K24" s="851"/>
      <c r="L24" s="852"/>
      <c r="M24" s="852"/>
      <c r="N24" s="852"/>
      <c r="O24" s="853"/>
      <c r="P24" s="449"/>
      <c r="Q24" s="450"/>
      <c r="R24" s="450"/>
      <c r="S24" s="450"/>
      <c r="T24" s="450"/>
      <c r="U24" s="450"/>
      <c r="V24" s="451"/>
      <c r="W24" s="449"/>
      <c r="X24" s="450"/>
      <c r="Y24" s="450"/>
      <c r="Z24" s="450"/>
      <c r="AA24" s="450"/>
      <c r="AB24" s="450"/>
      <c r="AC24" s="450"/>
      <c r="AD24" s="450"/>
      <c r="AE24" s="451"/>
      <c r="AF24" s="449"/>
      <c r="AG24" s="450"/>
      <c r="AH24" s="450"/>
      <c r="AI24" s="450"/>
      <c r="AJ24" s="450"/>
      <c r="AK24" s="450"/>
      <c r="AL24" s="450"/>
      <c r="AM24" s="450"/>
      <c r="AN24" s="451"/>
      <c r="AO24" s="449"/>
      <c r="AP24" s="451"/>
      <c r="AQ24" s="449"/>
      <c r="AR24" s="450"/>
      <c r="AS24" s="451"/>
      <c r="AT24" s="449"/>
      <c r="AU24" s="451"/>
      <c r="AV24" s="449"/>
      <c r="AW24" s="451"/>
      <c r="AX24" s="575"/>
      <c r="AY24" s="576"/>
      <c r="AZ24" s="434" t="s">
        <v>18</v>
      </c>
      <c r="BA24" s="435"/>
      <c r="BB24" s="434" t="s">
        <v>18</v>
      </c>
      <c r="BC24" s="435"/>
      <c r="BD24" s="434" t="s">
        <v>20</v>
      </c>
      <c r="BE24" s="435"/>
      <c r="BF24" s="112" t="s">
        <v>18</v>
      </c>
      <c r="BG24" s="113"/>
      <c r="BH24" s="436" t="s">
        <v>20</v>
      </c>
      <c r="BI24" s="435"/>
      <c r="BJ24" s="112" t="s">
        <v>18</v>
      </c>
      <c r="BK24" s="113"/>
      <c r="BL24" s="434" t="s">
        <v>20</v>
      </c>
      <c r="BM24" s="435"/>
      <c r="BN24" s="112" t="s">
        <v>18</v>
      </c>
      <c r="BO24" s="113"/>
      <c r="BP24" s="434" t="s">
        <v>20</v>
      </c>
      <c r="BQ24" s="435"/>
      <c r="BR24" s="112" t="s">
        <v>18</v>
      </c>
      <c r="BS24" s="113"/>
      <c r="BT24" s="434" t="s">
        <v>20</v>
      </c>
      <c r="BU24" s="435"/>
      <c r="BV24" s="434" t="s">
        <v>18</v>
      </c>
      <c r="BW24" s="435"/>
      <c r="BX24" s="436" t="s">
        <v>20</v>
      </c>
      <c r="BY24" s="435"/>
      <c r="BZ24" s="434" t="s">
        <v>18</v>
      </c>
      <c r="CA24" s="473"/>
      <c r="CB24" s="187" t="s">
        <v>185</v>
      </c>
      <c r="CC24" s="188"/>
      <c r="CD24" s="188"/>
      <c r="CE24" s="189"/>
      <c r="CF24" s="862" t="s">
        <v>70</v>
      </c>
      <c r="CG24" s="863"/>
      <c r="CH24" s="864" t="s">
        <v>201</v>
      </c>
      <c r="CI24" s="865"/>
      <c r="CJ24" s="69" t="s">
        <v>204</v>
      </c>
      <c r="CK24" s="106" t="s">
        <v>204</v>
      </c>
      <c r="CL24" s="68" t="s">
        <v>204</v>
      </c>
      <c r="CM24" s="68" t="s">
        <v>204</v>
      </c>
      <c r="CN24" s="68" t="s">
        <v>204</v>
      </c>
      <c r="CO24" s="68" t="s">
        <v>204</v>
      </c>
      <c r="CP24" s="100" t="s">
        <v>205</v>
      </c>
      <c r="CQ24" s="70" t="s">
        <v>205</v>
      </c>
    </row>
    <row r="25" spans="1:95" ht="13.5" thickTop="1" x14ac:dyDescent="0.2">
      <c r="A25" s="707">
        <v>1</v>
      </c>
      <c r="B25" s="708"/>
      <c r="C25" s="706">
        <f>入力シート!C27</f>
        <v>0</v>
      </c>
      <c r="D25" s="671"/>
      <c r="E25" s="671"/>
      <c r="F25" s="671"/>
      <c r="G25" s="670">
        <f>入力シート!G27</f>
        <v>0</v>
      </c>
      <c r="H25" s="671"/>
      <c r="I25" s="671"/>
      <c r="J25" s="671"/>
      <c r="K25" s="670">
        <f>入力シート!K27</f>
        <v>0</v>
      </c>
      <c r="L25" s="671"/>
      <c r="M25" s="671"/>
      <c r="N25" s="671"/>
      <c r="O25" s="672"/>
      <c r="P25" s="673">
        <f>入力シート!P27</f>
        <v>0</v>
      </c>
      <c r="Q25" s="674"/>
      <c r="R25" s="674"/>
      <c r="S25" s="674"/>
      <c r="T25" s="674"/>
      <c r="U25" s="674"/>
      <c r="V25" s="674"/>
      <c r="W25" s="675">
        <f>入力シート!W27</f>
        <v>0</v>
      </c>
      <c r="X25" s="674"/>
      <c r="Y25" s="674"/>
      <c r="Z25" s="674"/>
      <c r="AA25" s="674"/>
      <c r="AB25" s="674"/>
      <c r="AC25" s="674"/>
      <c r="AD25" s="674"/>
      <c r="AE25" s="676"/>
      <c r="AF25" s="673">
        <f>入力シート!AF27</f>
        <v>0</v>
      </c>
      <c r="AG25" s="674"/>
      <c r="AH25" s="674"/>
      <c r="AI25" s="674"/>
      <c r="AJ25" s="674"/>
      <c r="AK25" s="674"/>
      <c r="AL25" s="674"/>
      <c r="AM25" s="674"/>
      <c r="AN25" s="677"/>
      <c r="AO25" s="711">
        <f>入力シート!AO27</f>
        <v>0</v>
      </c>
      <c r="AP25" s="672"/>
      <c r="AQ25" s="706">
        <f>入力シート!AQ27</f>
        <v>0</v>
      </c>
      <c r="AR25" s="671"/>
      <c r="AS25" s="671"/>
      <c r="AT25" s="670">
        <f>入力シート!AT27</f>
        <v>0</v>
      </c>
      <c r="AU25" s="671"/>
      <c r="AV25" s="670">
        <f>入力シート!AV27</f>
        <v>0</v>
      </c>
      <c r="AW25" s="672"/>
      <c r="AX25" s="528">
        <f>入力シート!AX27</f>
        <v>0</v>
      </c>
      <c r="AY25" s="530"/>
      <c r="AZ25" s="682">
        <f>入力シート!AZ27</f>
        <v>0</v>
      </c>
      <c r="BA25" s="672"/>
      <c r="BB25" s="682">
        <f>入力シート!BB27</f>
        <v>0</v>
      </c>
      <c r="BC25" s="672"/>
      <c r="BD25" s="682">
        <f>入力シート!BD27</f>
        <v>0</v>
      </c>
      <c r="BE25" s="671"/>
      <c r="BF25" s="671">
        <f>入力シート!BF27</f>
        <v>0</v>
      </c>
      <c r="BG25" s="672"/>
      <c r="BH25" s="770">
        <f>入力シート!BH27</f>
        <v>0</v>
      </c>
      <c r="BI25" s="671"/>
      <c r="BJ25" s="671">
        <f>入力シート!BJ27</f>
        <v>0</v>
      </c>
      <c r="BK25" s="771"/>
      <c r="BL25" s="682">
        <f>入力シート!BL27</f>
        <v>0</v>
      </c>
      <c r="BM25" s="671"/>
      <c r="BN25" s="671">
        <f>入力シート!BN27</f>
        <v>0</v>
      </c>
      <c r="BO25" s="672"/>
      <c r="BP25" s="682">
        <f>入力シート!BP27</f>
        <v>0</v>
      </c>
      <c r="BQ25" s="671"/>
      <c r="BR25" s="671">
        <f>入力シート!BR27</f>
        <v>0</v>
      </c>
      <c r="BS25" s="672"/>
      <c r="BT25" s="682">
        <f>入力シート!BT27</f>
        <v>0</v>
      </c>
      <c r="BU25" s="671"/>
      <c r="BV25" s="671">
        <f>入力シート!BV27</f>
        <v>0</v>
      </c>
      <c r="BW25" s="672"/>
      <c r="BX25" s="770">
        <f>入力シート!BX27</f>
        <v>0</v>
      </c>
      <c r="BY25" s="671"/>
      <c r="BZ25" s="671">
        <f>入力シート!BZ27</f>
        <v>0</v>
      </c>
      <c r="CA25" s="728"/>
      <c r="CB25" s="866"/>
      <c r="CC25" s="867"/>
      <c r="CD25" s="867"/>
      <c r="CE25" s="868"/>
      <c r="CF25" s="869"/>
      <c r="CG25" s="869"/>
      <c r="CH25" s="869"/>
      <c r="CI25" s="870"/>
      <c r="CJ25" s="71" t="str">
        <f>IF(AZ25=0,"-",IF(AND(AZ25&gt;0,CH25&gt;8),"○","×"))</f>
        <v>-</v>
      </c>
      <c r="CK25" s="107" t="str">
        <f>IF(BB25=0,"-",IF(AND(BB25&gt;0,CH25&gt;8),"○","×"))</f>
        <v>-</v>
      </c>
      <c r="CL25" s="72" t="str">
        <f>IF(BD25=0,"-",IF(AND(BD25&gt;0,CH25&gt;8),"○","×"))</f>
        <v>-</v>
      </c>
      <c r="CM25" s="72" t="str">
        <f>IF(BH25=0,"-",IF(AND(BH25&gt;0,CH25&gt;8),"○","×"))</f>
        <v>-</v>
      </c>
      <c r="CN25" s="72" t="str">
        <f>IF(BL25=0,"-",IF(AND(BL25&gt;0,CH25&gt;8),"○","×"))</f>
        <v>-</v>
      </c>
      <c r="CO25" s="72" t="str">
        <f>IF(BP25=0,"-",IF(AND(BP25&gt;0,CH25&gt;8),"○","×"))</f>
        <v>-</v>
      </c>
      <c r="CP25" s="101" t="str">
        <f>IF(BT25=0,"-",IF(AND(BT25&gt;0,CH25&gt;5),"○","×"))</f>
        <v>-</v>
      </c>
      <c r="CQ25" s="73" t="str">
        <f>IF(BX25=0,"-",IF(AND(BX25&gt;0,CH25&gt;5),"○","×"))</f>
        <v>-</v>
      </c>
    </row>
    <row r="26" spans="1:95" x14ac:dyDescent="0.2">
      <c r="A26" s="709">
        <v>2</v>
      </c>
      <c r="B26" s="710"/>
      <c r="C26" s="689">
        <f>入力シート!C28</f>
        <v>0</v>
      </c>
      <c r="D26" s="659"/>
      <c r="E26" s="659"/>
      <c r="F26" s="659"/>
      <c r="G26" s="658">
        <f>入力シート!G28</f>
        <v>0</v>
      </c>
      <c r="H26" s="659"/>
      <c r="I26" s="659"/>
      <c r="J26" s="659"/>
      <c r="K26" s="658">
        <f>入力シート!K28</f>
        <v>0</v>
      </c>
      <c r="L26" s="659"/>
      <c r="M26" s="659"/>
      <c r="N26" s="659"/>
      <c r="O26" s="660"/>
      <c r="P26" s="715">
        <f>入力シート!P28</f>
        <v>0</v>
      </c>
      <c r="Q26" s="716"/>
      <c r="R26" s="716"/>
      <c r="S26" s="716"/>
      <c r="T26" s="716"/>
      <c r="U26" s="716"/>
      <c r="V26" s="716"/>
      <c r="W26" s="712">
        <f>入力シート!W28</f>
        <v>0</v>
      </c>
      <c r="X26" s="713"/>
      <c r="Y26" s="713"/>
      <c r="Z26" s="713"/>
      <c r="AA26" s="713"/>
      <c r="AB26" s="713"/>
      <c r="AC26" s="713"/>
      <c r="AD26" s="713"/>
      <c r="AE26" s="714"/>
      <c r="AF26" s="715">
        <f>入力シート!AF28</f>
        <v>0</v>
      </c>
      <c r="AG26" s="716"/>
      <c r="AH26" s="716"/>
      <c r="AI26" s="716"/>
      <c r="AJ26" s="716"/>
      <c r="AK26" s="716"/>
      <c r="AL26" s="716"/>
      <c r="AM26" s="716"/>
      <c r="AN26" s="717"/>
      <c r="AO26" s="729">
        <f>入力シート!AO28</f>
        <v>0</v>
      </c>
      <c r="AP26" s="660"/>
      <c r="AQ26" s="689">
        <f>入力シート!AQ28</f>
        <v>0</v>
      </c>
      <c r="AR26" s="659"/>
      <c r="AS26" s="659"/>
      <c r="AT26" s="658">
        <f>入力シート!AT28</f>
        <v>0</v>
      </c>
      <c r="AU26" s="659"/>
      <c r="AV26" s="658">
        <f>入力シート!AV28</f>
        <v>0</v>
      </c>
      <c r="AW26" s="660"/>
      <c r="AX26" s="535">
        <f>入力シート!AX28</f>
        <v>0</v>
      </c>
      <c r="AY26" s="537"/>
      <c r="AZ26" s="705">
        <f>入力シート!AZ28</f>
        <v>0</v>
      </c>
      <c r="BA26" s="660"/>
      <c r="BB26" s="705">
        <f>入力シート!BB28</f>
        <v>0</v>
      </c>
      <c r="BC26" s="660"/>
      <c r="BD26" s="705">
        <f>入力シート!BD28</f>
        <v>0</v>
      </c>
      <c r="BE26" s="659"/>
      <c r="BF26" s="659">
        <f>入力シート!BF28</f>
        <v>0</v>
      </c>
      <c r="BG26" s="660"/>
      <c r="BH26" s="730">
        <f>入力シート!BH28</f>
        <v>0</v>
      </c>
      <c r="BI26" s="659"/>
      <c r="BJ26" s="659">
        <f>入力シート!BJ28</f>
        <v>0</v>
      </c>
      <c r="BK26" s="735"/>
      <c r="BL26" s="705">
        <f>入力シート!BL28</f>
        <v>0</v>
      </c>
      <c r="BM26" s="659"/>
      <c r="BN26" s="659">
        <f>入力シート!BN28</f>
        <v>0</v>
      </c>
      <c r="BO26" s="660"/>
      <c r="BP26" s="705">
        <f>入力シート!BP28</f>
        <v>0</v>
      </c>
      <c r="BQ26" s="659"/>
      <c r="BR26" s="659">
        <f>入力シート!BR28</f>
        <v>0</v>
      </c>
      <c r="BS26" s="660"/>
      <c r="BT26" s="705">
        <f>入力シート!BT28</f>
        <v>0</v>
      </c>
      <c r="BU26" s="659"/>
      <c r="BV26" s="659">
        <f>入力シート!BV28</f>
        <v>0</v>
      </c>
      <c r="BW26" s="660"/>
      <c r="BX26" s="730">
        <f>入力シート!BX28</f>
        <v>0</v>
      </c>
      <c r="BY26" s="659"/>
      <c r="BZ26" s="659">
        <f>入力シート!BZ28</f>
        <v>0</v>
      </c>
      <c r="CA26" s="694"/>
      <c r="CB26" s="857"/>
      <c r="CC26" s="858"/>
      <c r="CD26" s="858"/>
      <c r="CE26" s="859"/>
      <c r="CF26" s="860"/>
      <c r="CG26" s="860"/>
      <c r="CH26" s="860"/>
      <c r="CI26" s="861"/>
      <c r="CJ26" s="74" t="str">
        <f t="shared" ref="CJ26:CJ74" si="0">IF(AZ26=0,"-",IF(AND(AZ26&gt;0,CH26&gt;8),"○","×"))</f>
        <v>-</v>
      </c>
      <c r="CK26" s="108" t="str">
        <f t="shared" ref="CK26:CK74" si="1">IF(BB26=0,"-",IF(AND(BB26&gt;0,CH26&gt;8),"○","×"))</f>
        <v>-</v>
      </c>
      <c r="CL26" s="75" t="str">
        <f t="shared" ref="CL26:CL74" si="2">IF(BD26=0,"-",IF(AND(BD26&gt;0,CH26&gt;8),"○","×"))</f>
        <v>-</v>
      </c>
      <c r="CM26" s="75" t="str">
        <f t="shared" ref="CM26:CM74" si="3">IF(BH26=0,"-",IF(AND(BH26&gt;0,CH26&gt;8),"○","×"))</f>
        <v>-</v>
      </c>
      <c r="CN26" s="75" t="str">
        <f t="shared" ref="CN26:CN74" si="4">IF(BL26=0,"-",IF(AND(BL26&gt;0,CH26&gt;8),"○","×"))</f>
        <v>-</v>
      </c>
      <c r="CO26" s="75" t="str">
        <f t="shared" ref="CO26:CO74" si="5">IF(BP26=0,"-",IF(AND(BP26&gt;0,CH26&gt;8),"○","×"))</f>
        <v>-</v>
      </c>
      <c r="CP26" s="102" t="str">
        <f t="shared" ref="CP26:CP74" si="6">IF(BT26=0,"-",IF(AND(BT26&gt;0,CH26&gt;5),"○","×"))</f>
        <v>-</v>
      </c>
      <c r="CQ26" s="76" t="str">
        <f t="shared" ref="CQ26:CQ74" si="7">IF(BX26=0,"-",IF(AND(BX26&gt;0,CH26&gt;5),"○","×"))</f>
        <v>-</v>
      </c>
    </row>
    <row r="27" spans="1:95" x14ac:dyDescent="0.2">
      <c r="A27" s="709">
        <v>3</v>
      </c>
      <c r="B27" s="710"/>
      <c r="C27" s="689">
        <f>入力シート!C29</f>
        <v>0</v>
      </c>
      <c r="D27" s="659"/>
      <c r="E27" s="659"/>
      <c r="F27" s="659"/>
      <c r="G27" s="658">
        <f>入力シート!G29</f>
        <v>0</v>
      </c>
      <c r="H27" s="659"/>
      <c r="I27" s="659"/>
      <c r="J27" s="659"/>
      <c r="K27" s="658">
        <f>入力シート!K29</f>
        <v>0</v>
      </c>
      <c r="L27" s="659"/>
      <c r="M27" s="659"/>
      <c r="N27" s="659"/>
      <c r="O27" s="660"/>
      <c r="P27" s="715">
        <f>入力シート!P29</f>
        <v>0</v>
      </c>
      <c r="Q27" s="716"/>
      <c r="R27" s="716"/>
      <c r="S27" s="716"/>
      <c r="T27" s="716"/>
      <c r="U27" s="716"/>
      <c r="V27" s="716"/>
      <c r="W27" s="712">
        <f>入力シート!W29</f>
        <v>0</v>
      </c>
      <c r="X27" s="713"/>
      <c r="Y27" s="713"/>
      <c r="Z27" s="713"/>
      <c r="AA27" s="713"/>
      <c r="AB27" s="713"/>
      <c r="AC27" s="713"/>
      <c r="AD27" s="713"/>
      <c r="AE27" s="714"/>
      <c r="AF27" s="715">
        <f>入力シート!AF29</f>
        <v>0</v>
      </c>
      <c r="AG27" s="716"/>
      <c r="AH27" s="716"/>
      <c r="AI27" s="716"/>
      <c r="AJ27" s="716"/>
      <c r="AK27" s="716"/>
      <c r="AL27" s="716"/>
      <c r="AM27" s="716"/>
      <c r="AN27" s="717"/>
      <c r="AO27" s="729">
        <f>入力シート!AO29</f>
        <v>0</v>
      </c>
      <c r="AP27" s="660"/>
      <c r="AQ27" s="689">
        <f>入力シート!AQ29</f>
        <v>0</v>
      </c>
      <c r="AR27" s="659"/>
      <c r="AS27" s="659"/>
      <c r="AT27" s="658">
        <f>入力シート!AT29</f>
        <v>0</v>
      </c>
      <c r="AU27" s="659"/>
      <c r="AV27" s="658">
        <f>入力シート!AV29</f>
        <v>0</v>
      </c>
      <c r="AW27" s="660"/>
      <c r="AX27" s="535">
        <f>入力シート!AX29</f>
        <v>0</v>
      </c>
      <c r="AY27" s="537"/>
      <c r="AZ27" s="705">
        <f>入力シート!AZ29</f>
        <v>0</v>
      </c>
      <c r="BA27" s="660"/>
      <c r="BB27" s="705">
        <f>入力シート!BB29</f>
        <v>0</v>
      </c>
      <c r="BC27" s="660"/>
      <c r="BD27" s="705">
        <f>入力シート!BD29</f>
        <v>0</v>
      </c>
      <c r="BE27" s="659"/>
      <c r="BF27" s="659">
        <f>入力シート!BF29</f>
        <v>0</v>
      </c>
      <c r="BG27" s="660"/>
      <c r="BH27" s="730">
        <f>入力シート!BH29</f>
        <v>0</v>
      </c>
      <c r="BI27" s="659"/>
      <c r="BJ27" s="659">
        <f>入力シート!BJ29</f>
        <v>0</v>
      </c>
      <c r="BK27" s="735"/>
      <c r="BL27" s="705">
        <f>入力シート!BL29</f>
        <v>0</v>
      </c>
      <c r="BM27" s="659"/>
      <c r="BN27" s="659">
        <f>入力シート!BN29</f>
        <v>0</v>
      </c>
      <c r="BO27" s="660"/>
      <c r="BP27" s="705">
        <f>入力シート!BP29</f>
        <v>0</v>
      </c>
      <c r="BQ27" s="659"/>
      <c r="BR27" s="659">
        <f>入力シート!BR29</f>
        <v>0</v>
      </c>
      <c r="BS27" s="660"/>
      <c r="BT27" s="705">
        <f>入力シート!BT29</f>
        <v>0</v>
      </c>
      <c r="BU27" s="659"/>
      <c r="BV27" s="659">
        <f>入力シート!BV29</f>
        <v>0</v>
      </c>
      <c r="BW27" s="660"/>
      <c r="BX27" s="730">
        <f>入力シート!BX29</f>
        <v>0</v>
      </c>
      <c r="BY27" s="659"/>
      <c r="BZ27" s="659">
        <f>入力シート!BZ29</f>
        <v>0</v>
      </c>
      <c r="CA27" s="694"/>
      <c r="CB27" s="857"/>
      <c r="CC27" s="858"/>
      <c r="CD27" s="858"/>
      <c r="CE27" s="859"/>
      <c r="CF27" s="860"/>
      <c r="CG27" s="860"/>
      <c r="CH27" s="860"/>
      <c r="CI27" s="861"/>
      <c r="CJ27" s="74" t="str">
        <f t="shared" si="0"/>
        <v>-</v>
      </c>
      <c r="CK27" s="108" t="str">
        <f t="shared" si="1"/>
        <v>-</v>
      </c>
      <c r="CL27" s="75" t="str">
        <f t="shared" si="2"/>
        <v>-</v>
      </c>
      <c r="CM27" s="75" t="str">
        <f t="shared" si="3"/>
        <v>-</v>
      </c>
      <c r="CN27" s="75" t="str">
        <f t="shared" si="4"/>
        <v>-</v>
      </c>
      <c r="CO27" s="75" t="str">
        <f t="shared" si="5"/>
        <v>-</v>
      </c>
      <c r="CP27" s="102" t="str">
        <f t="shared" si="6"/>
        <v>-</v>
      </c>
      <c r="CQ27" s="76" t="str">
        <f t="shared" si="7"/>
        <v>-</v>
      </c>
    </row>
    <row r="28" spans="1:95" x14ac:dyDescent="0.2">
      <c r="A28" s="709">
        <v>4</v>
      </c>
      <c r="B28" s="710"/>
      <c r="C28" s="689">
        <f>入力シート!C30</f>
        <v>0</v>
      </c>
      <c r="D28" s="659"/>
      <c r="E28" s="659"/>
      <c r="F28" s="659"/>
      <c r="G28" s="658">
        <f>入力シート!G30</f>
        <v>0</v>
      </c>
      <c r="H28" s="659"/>
      <c r="I28" s="659"/>
      <c r="J28" s="659"/>
      <c r="K28" s="658">
        <f>入力シート!K30</f>
        <v>0</v>
      </c>
      <c r="L28" s="659"/>
      <c r="M28" s="659"/>
      <c r="N28" s="659"/>
      <c r="O28" s="660"/>
      <c r="P28" s="715">
        <f>入力シート!P30</f>
        <v>0</v>
      </c>
      <c r="Q28" s="716"/>
      <c r="R28" s="716"/>
      <c r="S28" s="716"/>
      <c r="T28" s="716"/>
      <c r="U28" s="716"/>
      <c r="V28" s="716"/>
      <c r="W28" s="712">
        <f>入力シート!W30</f>
        <v>0</v>
      </c>
      <c r="X28" s="713"/>
      <c r="Y28" s="713"/>
      <c r="Z28" s="713"/>
      <c r="AA28" s="713"/>
      <c r="AB28" s="713"/>
      <c r="AC28" s="713"/>
      <c r="AD28" s="713"/>
      <c r="AE28" s="714"/>
      <c r="AF28" s="715">
        <f>入力シート!AF30</f>
        <v>0</v>
      </c>
      <c r="AG28" s="716"/>
      <c r="AH28" s="716"/>
      <c r="AI28" s="716"/>
      <c r="AJ28" s="716"/>
      <c r="AK28" s="716"/>
      <c r="AL28" s="716"/>
      <c r="AM28" s="716"/>
      <c r="AN28" s="717"/>
      <c r="AO28" s="729">
        <f>入力シート!AO30</f>
        <v>0</v>
      </c>
      <c r="AP28" s="660"/>
      <c r="AQ28" s="689">
        <f>入力シート!AQ30</f>
        <v>0</v>
      </c>
      <c r="AR28" s="659"/>
      <c r="AS28" s="659"/>
      <c r="AT28" s="658">
        <f>入力シート!AT30</f>
        <v>0</v>
      </c>
      <c r="AU28" s="659"/>
      <c r="AV28" s="658">
        <f>入力シート!AV30</f>
        <v>0</v>
      </c>
      <c r="AW28" s="660"/>
      <c r="AX28" s="535">
        <f>入力シート!AX30</f>
        <v>0</v>
      </c>
      <c r="AY28" s="537"/>
      <c r="AZ28" s="705">
        <f>入力シート!AZ30</f>
        <v>0</v>
      </c>
      <c r="BA28" s="660"/>
      <c r="BB28" s="705">
        <f>入力シート!BB30</f>
        <v>0</v>
      </c>
      <c r="BC28" s="660"/>
      <c r="BD28" s="705">
        <f>入力シート!BD30</f>
        <v>0</v>
      </c>
      <c r="BE28" s="659"/>
      <c r="BF28" s="659">
        <f>入力シート!BF30</f>
        <v>0</v>
      </c>
      <c r="BG28" s="660"/>
      <c r="BH28" s="730">
        <f>入力シート!BH30</f>
        <v>0</v>
      </c>
      <c r="BI28" s="659"/>
      <c r="BJ28" s="659">
        <f>入力シート!BJ30</f>
        <v>0</v>
      </c>
      <c r="BK28" s="735"/>
      <c r="BL28" s="705">
        <f>入力シート!BL30</f>
        <v>0</v>
      </c>
      <c r="BM28" s="659"/>
      <c r="BN28" s="659">
        <f>入力シート!BN30</f>
        <v>0</v>
      </c>
      <c r="BO28" s="660"/>
      <c r="BP28" s="705">
        <f>入力シート!BP30</f>
        <v>0</v>
      </c>
      <c r="BQ28" s="659"/>
      <c r="BR28" s="659">
        <f>入力シート!BR30</f>
        <v>0</v>
      </c>
      <c r="BS28" s="660"/>
      <c r="BT28" s="705">
        <f>入力シート!BT30</f>
        <v>0</v>
      </c>
      <c r="BU28" s="659"/>
      <c r="BV28" s="659">
        <f>入力シート!BV30</f>
        <v>0</v>
      </c>
      <c r="BW28" s="660"/>
      <c r="BX28" s="730">
        <f>入力シート!BX30</f>
        <v>0</v>
      </c>
      <c r="BY28" s="659"/>
      <c r="BZ28" s="659">
        <f>入力シート!BZ30</f>
        <v>0</v>
      </c>
      <c r="CA28" s="694"/>
      <c r="CB28" s="857"/>
      <c r="CC28" s="858"/>
      <c r="CD28" s="858"/>
      <c r="CE28" s="859"/>
      <c r="CF28" s="860"/>
      <c r="CG28" s="860"/>
      <c r="CH28" s="860"/>
      <c r="CI28" s="861"/>
      <c r="CJ28" s="74" t="str">
        <f t="shared" si="0"/>
        <v>-</v>
      </c>
      <c r="CK28" s="108" t="str">
        <f t="shared" si="1"/>
        <v>-</v>
      </c>
      <c r="CL28" s="75" t="str">
        <f t="shared" si="2"/>
        <v>-</v>
      </c>
      <c r="CM28" s="75" t="str">
        <f t="shared" si="3"/>
        <v>-</v>
      </c>
      <c r="CN28" s="75" t="str">
        <f t="shared" si="4"/>
        <v>-</v>
      </c>
      <c r="CO28" s="75" t="str">
        <f t="shared" si="5"/>
        <v>-</v>
      </c>
      <c r="CP28" s="102" t="str">
        <f t="shared" si="6"/>
        <v>-</v>
      </c>
      <c r="CQ28" s="76" t="str">
        <f t="shared" si="7"/>
        <v>-</v>
      </c>
    </row>
    <row r="29" spans="1:95" x14ac:dyDescent="0.2">
      <c r="A29" s="709">
        <v>5</v>
      </c>
      <c r="B29" s="710"/>
      <c r="C29" s="689">
        <f>入力シート!C31</f>
        <v>0</v>
      </c>
      <c r="D29" s="659"/>
      <c r="E29" s="659"/>
      <c r="F29" s="659"/>
      <c r="G29" s="658">
        <f>入力シート!G31</f>
        <v>0</v>
      </c>
      <c r="H29" s="659"/>
      <c r="I29" s="659"/>
      <c r="J29" s="659"/>
      <c r="K29" s="658">
        <f>入力シート!K31</f>
        <v>0</v>
      </c>
      <c r="L29" s="659"/>
      <c r="M29" s="659"/>
      <c r="N29" s="659"/>
      <c r="O29" s="660"/>
      <c r="P29" s="715">
        <f>入力シート!P31</f>
        <v>0</v>
      </c>
      <c r="Q29" s="716"/>
      <c r="R29" s="716"/>
      <c r="S29" s="716"/>
      <c r="T29" s="716"/>
      <c r="U29" s="716"/>
      <c r="V29" s="716"/>
      <c r="W29" s="712">
        <f>入力シート!W31</f>
        <v>0</v>
      </c>
      <c r="X29" s="713"/>
      <c r="Y29" s="713"/>
      <c r="Z29" s="713"/>
      <c r="AA29" s="713"/>
      <c r="AB29" s="713"/>
      <c r="AC29" s="713"/>
      <c r="AD29" s="713"/>
      <c r="AE29" s="714"/>
      <c r="AF29" s="715">
        <f>入力シート!AF31</f>
        <v>0</v>
      </c>
      <c r="AG29" s="716"/>
      <c r="AH29" s="716"/>
      <c r="AI29" s="716"/>
      <c r="AJ29" s="716"/>
      <c r="AK29" s="716"/>
      <c r="AL29" s="716"/>
      <c r="AM29" s="716"/>
      <c r="AN29" s="717"/>
      <c r="AO29" s="729">
        <f>入力シート!AO31</f>
        <v>0</v>
      </c>
      <c r="AP29" s="660"/>
      <c r="AQ29" s="689">
        <f>入力シート!AQ31</f>
        <v>0</v>
      </c>
      <c r="AR29" s="659"/>
      <c r="AS29" s="659"/>
      <c r="AT29" s="658">
        <f>入力シート!AT31</f>
        <v>0</v>
      </c>
      <c r="AU29" s="659"/>
      <c r="AV29" s="658">
        <f>入力シート!AV31</f>
        <v>0</v>
      </c>
      <c r="AW29" s="660"/>
      <c r="AX29" s="535">
        <f>入力シート!AX31</f>
        <v>0</v>
      </c>
      <c r="AY29" s="537"/>
      <c r="AZ29" s="705">
        <f>入力シート!AZ31</f>
        <v>0</v>
      </c>
      <c r="BA29" s="660"/>
      <c r="BB29" s="705">
        <f>入力シート!BB31</f>
        <v>0</v>
      </c>
      <c r="BC29" s="660"/>
      <c r="BD29" s="705">
        <f>入力シート!BD31</f>
        <v>0</v>
      </c>
      <c r="BE29" s="659"/>
      <c r="BF29" s="659">
        <f>入力シート!BF31</f>
        <v>0</v>
      </c>
      <c r="BG29" s="660"/>
      <c r="BH29" s="730">
        <f>入力シート!BH31</f>
        <v>0</v>
      </c>
      <c r="BI29" s="659"/>
      <c r="BJ29" s="659">
        <f>入力シート!BJ31</f>
        <v>0</v>
      </c>
      <c r="BK29" s="735"/>
      <c r="BL29" s="705">
        <f>入力シート!BL31</f>
        <v>0</v>
      </c>
      <c r="BM29" s="659"/>
      <c r="BN29" s="659">
        <f>入力シート!BN31</f>
        <v>0</v>
      </c>
      <c r="BO29" s="660"/>
      <c r="BP29" s="705">
        <f>入力シート!BP31</f>
        <v>0</v>
      </c>
      <c r="BQ29" s="659"/>
      <c r="BR29" s="659">
        <f>入力シート!BR31</f>
        <v>0</v>
      </c>
      <c r="BS29" s="660"/>
      <c r="BT29" s="705">
        <f>入力シート!BT31</f>
        <v>0</v>
      </c>
      <c r="BU29" s="659"/>
      <c r="BV29" s="659">
        <f>入力シート!BV31</f>
        <v>0</v>
      </c>
      <c r="BW29" s="660"/>
      <c r="BX29" s="730">
        <f>入力シート!BX31</f>
        <v>0</v>
      </c>
      <c r="BY29" s="659"/>
      <c r="BZ29" s="659">
        <f>入力シート!BZ31</f>
        <v>0</v>
      </c>
      <c r="CA29" s="694"/>
      <c r="CB29" s="857"/>
      <c r="CC29" s="858"/>
      <c r="CD29" s="858"/>
      <c r="CE29" s="859"/>
      <c r="CF29" s="860"/>
      <c r="CG29" s="860"/>
      <c r="CH29" s="860"/>
      <c r="CI29" s="861"/>
      <c r="CJ29" s="74" t="str">
        <f t="shared" si="0"/>
        <v>-</v>
      </c>
      <c r="CK29" s="108" t="str">
        <f t="shared" si="1"/>
        <v>-</v>
      </c>
      <c r="CL29" s="75" t="str">
        <f t="shared" si="2"/>
        <v>-</v>
      </c>
      <c r="CM29" s="75" t="str">
        <f t="shared" si="3"/>
        <v>-</v>
      </c>
      <c r="CN29" s="75" t="str">
        <f t="shared" si="4"/>
        <v>-</v>
      </c>
      <c r="CO29" s="75" t="str">
        <f t="shared" si="5"/>
        <v>-</v>
      </c>
      <c r="CP29" s="102" t="str">
        <f t="shared" si="6"/>
        <v>-</v>
      </c>
      <c r="CQ29" s="76" t="str">
        <f t="shared" si="7"/>
        <v>-</v>
      </c>
    </row>
    <row r="30" spans="1:95" x14ac:dyDescent="0.2">
      <c r="A30" s="709">
        <v>6</v>
      </c>
      <c r="B30" s="710"/>
      <c r="C30" s="689">
        <f>入力シート!C32</f>
        <v>0</v>
      </c>
      <c r="D30" s="659"/>
      <c r="E30" s="659"/>
      <c r="F30" s="659"/>
      <c r="G30" s="658">
        <f>入力シート!G32</f>
        <v>0</v>
      </c>
      <c r="H30" s="659"/>
      <c r="I30" s="659"/>
      <c r="J30" s="659"/>
      <c r="K30" s="658">
        <f>入力シート!K32</f>
        <v>0</v>
      </c>
      <c r="L30" s="659"/>
      <c r="M30" s="659"/>
      <c r="N30" s="659"/>
      <c r="O30" s="660"/>
      <c r="P30" s="715">
        <f>入力シート!P32</f>
        <v>0</v>
      </c>
      <c r="Q30" s="716"/>
      <c r="R30" s="716"/>
      <c r="S30" s="716"/>
      <c r="T30" s="716"/>
      <c r="U30" s="716"/>
      <c r="V30" s="716"/>
      <c r="W30" s="712">
        <f>入力シート!W32</f>
        <v>0</v>
      </c>
      <c r="X30" s="713"/>
      <c r="Y30" s="713"/>
      <c r="Z30" s="713"/>
      <c r="AA30" s="713"/>
      <c r="AB30" s="713"/>
      <c r="AC30" s="713"/>
      <c r="AD30" s="713"/>
      <c r="AE30" s="714"/>
      <c r="AF30" s="715">
        <f>入力シート!AF32</f>
        <v>0</v>
      </c>
      <c r="AG30" s="716"/>
      <c r="AH30" s="716"/>
      <c r="AI30" s="716"/>
      <c r="AJ30" s="716"/>
      <c r="AK30" s="716"/>
      <c r="AL30" s="716"/>
      <c r="AM30" s="716"/>
      <c r="AN30" s="717"/>
      <c r="AO30" s="729">
        <f>入力シート!AO32</f>
        <v>0</v>
      </c>
      <c r="AP30" s="660"/>
      <c r="AQ30" s="689">
        <f>入力シート!AQ32</f>
        <v>0</v>
      </c>
      <c r="AR30" s="659"/>
      <c r="AS30" s="659"/>
      <c r="AT30" s="658">
        <f>入力シート!AT32</f>
        <v>0</v>
      </c>
      <c r="AU30" s="659"/>
      <c r="AV30" s="658">
        <f>入力シート!AV32</f>
        <v>0</v>
      </c>
      <c r="AW30" s="660"/>
      <c r="AX30" s="535">
        <f>入力シート!AX32</f>
        <v>0</v>
      </c>
      <c r="AY30" s="537"/>
      <c r="AZ30" s="705">
        <f>入力シート!AZ32</f>
        <v>0</v>
      </c>
      <c r="BA30" s="660"/>
      <c r="BB30" s="705">
        <f>入力シート!BB32</f>
        <v>0</v>
      </c>
      <c r="BC30" s="660"/>
      <c r="BD30" s="705">
        <f>入力シート!BD32</f>
        <v>0</v>
      </c>
      <c r="BE30" s="659"/>
      <c r="BF30" s="659">
        <f>入力シート!BF32</f>
        <v>0</v>
      </c>
      <c r="BG30" s="660"/>
      <c r="BH30" s="730">
        <f>入力シート!BH32</f>
        <v>0</v>
      </c>
      <c r="BI30" s="659"/>
      <c r="BJ30" s="659">
        <f>入力シート!BJ32</f>
        <v>0</v>
      </c>
      <c r="BK30" s="735"/>
      <c r="BL30" s="705">
        <f>入力シート!BL32</f>
        <v>0</v>
      </c>
      <c r="BM30" s="659"/>
      <c r="BN30" s="659">
        <f>入力シート!BN32</f>
        <v>0</v>
      </c>
      <c r="BO30" s="660"/>
      <c r="BP30" s="705">
        <f>入力シート!BP32</f>
        <v>0</v>
      </c>
      <c r="BQ30" s="659"/>
      <c r="BR30" s="659">
        <f>入力シート!BR32</f>
        <v>0</v>
      </c>
      <c r="BS30" s="660"/>
      <c r="BT30" s="705">
        <f>入力シート!BT32</f>
        <v>0</v>
      </c>
      <c r="BU30" s="659"/>
      <c r="BV30" s="659">
        <f>入力シート!BV32</f>
        <v>0</v>
      </c>
      <c r="BW30" s="660"/>
      <c r="BX30" s="730">
        <f>入力シート!BX32</f>
        <v>0</v>
      </c>
      <c r="BY30" s="659"/>
      <c r="BZ30" s="659">
        <f>入力シート!BZ32</f>
        <v>0</v>
      </c>
      <c r="CA30" s="694"/>
      <c r="CB30" s="857"/>
      <c r="CC30" s="858"/>
      <c r="CD30" s="858"/>
      <c r="CE30" s="859"/>
      <c r="CF30" s="860"/>
      <c r="CG30" s="860"/>
      <c r="CH30" s="860"/>
      <c r="CI30" s="861"/>
      <c r="CJ30" s="74" t="str">
        <f t="shared" si="0"/>
        <v>-</v>
      </c>
      <c r="CK30" s="108" t="str">
        <f t="shared" si="1"/>
        <v>-</v>
      </c>
      <c r="CL30" s="75" t="str">
        <f t="shared" si="2"/>
        <v>-</v>
      </c>
      <c r="CM30" s="75" t="str">
        <f t="shared" si="3"/>
        <v>-</v>
      </c>
      <c r="CN30" s="75" t="str">
        <f t="shared" si="4"/>
        <v>-</v>
      </c>
      <c r="CO30" s="75" t="str">
        <f t="shared" si="5"/>
        <v>-</v>
      </c>
      <c r="CP30" s="102" t="str">
        <f t="shared" si="6"/>
        <v>-</v>
      </c>
      <c r="CQ30" s="76" t="str">
        <f t="shared" si="7"/>
        <v>-</v>
      </c>
    </row>
    <row r="31" spans="1:95" x14ac:dyDescent="0.2">
      <c r="A31" s="709">
        <v>7</v>
      </c>
      <c r="B31" s="710"/>
      <c r="C31" s="689">
        <f>入力シート!C33</f>
        <v>0</v>
      </c>
      <c r="D31" s="659"/>
      <c r="E31" s="659"/>
      <c r="F31" s="659"/>
      <c r="G31" s="658">
        <f>入力シート!G33</f>
        <v>0</v>
      </c>
      <c r="H31" s="659"/>
      <c r="I31" s="659"/>
      <c r="J31" s="659"/>
      <c r="K31" s="658">
        <f>入力シート!K33</f>
        <v>0</v>
      </c>
      <c r="L31" s="659"/>
      <c r="M31" s="659"/>
      <c r="N31" s="659"/>
      <c r="O31" s="660"/>
      <c r="P31" s="715">
        <f>入力シート!P33</f>
        <v>0</v>
      </c>
      <c r="Q31" s="716"/>
      <c r="R31" s="716"/>
      <c r="S31" s="716"/>
      <c r="T31" s="716"/>
      <c r="U31" s="716"/>
      <c r="V31" s="716"/>
      <c r="W31" s="712">
        <f>入力シート!W33</f>
        <v>0</v>
      </c>
      <c r="X31" s="713"/>
      <c r="Y31" s="713"/>
      <c r="Z31" s="713"/>
      <c r="AA31" s="713"/>
      <c r="AB31" s="713"/>
      <c r="AC31" s="713"/>
      <c r="AD31" s="713"/>
      <c r="AE31" s="714"/>
      <c r="AF31" s="715">
        <f>入力シート!AF33</f>
        <v>0</v>
      </c>
      <c r="AG31" s="716"/>
      <c r="AH31" s="716"/>
      <c r="AI31" s="716"/>
      <c r="AJ31" s="716"/>
      <c r="AK31" s="716"/>
      <c r="AL31" s="716"/>
      <c r="AM31" s="716"/>
      <c r="AN31" s="717"/>
      <c r="AO31" s="729">
        <f>入力シート!AO33</f>
        <v>0</v>
      </c>
      <c r="AP31" s="660"/>
      <c r="AQ31" s="689">
        <f>入力シート!AQ33</f>
        <v>0</v>
      </c>
      <c r="AR31" s="659"/>
      <c r="AS31" s="659"/>
      <c r="AT31" s="658">
        <f>入力シート!AT33</f>
        <v>0</v>
      </c>
      <c r="AU31" s="659"/>
      <c r="AV31" s="658">
        <f>入力シート!AV33</f>
        <v>0</v>
      </c>
      <c r="AW31" s="660"/>
      <c r="AX31" s="535">
        <f>入力シート!AX33</f>
        <v>0</v>
      </c>
      <c r="AY31" s="537"/>
      <c r="AZ31" s="705">
        <f>入力シート!AZ33</f>
        <v>0</v>
      </c>
      <c r="BA31" s="660"/>
      <c r="BB31" s="705">
        <f>入力シート!BB33</f>
        <v>0</v>
      </c>
      <c r="BC31" s="660"/>
      <c r="BD31" s="705">
        <f>入力シート!BD33</f>
        <v>0</v>
      </c>
      <c r="BE31" s="659"/>
      <c r="BF31" s="659">
        <f>入力シート!BF33</f>
        <v>0</v>
      </c>
      <c r="BG31" s="660"/>
      <c r="BH31" s="730">
        <f>入力シート!BH33</f>
        <v>0</v>
      </c>
      <c r="BI31" s="659"/>
      <c r="BJ31" s="659">
        <f>入力シート!BJ33</f>
        <v>0</v>
      </c>
      <c r="BK31" s="735"/>
      <c r="BL31" s="705">
        <f>入力シート!BL33</f>
        <v>0</v>
      </c>
      <c r="BM31" s="659"/>
      <c r="BN31" s="659">
        <f>入力シート!BN33</f>
        <v>0</v>
      </c>
      <c r="BO31" s="660"/>
      <c r="BP31" s="705">
        <f>入力シート!BP33</f>
        <v>0</v>
      </c>
      <c r="BQ31" s="659"/>
      <c r="BR31" s="659">
        <f>入力シート!BR33</f>
        <v>0</v>
      </c>
      <c r="BS31" s="660"/>
      <c r="BT31" s="705">
        <f>入力シート!BT33</f>
        <v>0</v>
      </c>
      <c r="BU31" s="659"/>
      <c r="BV31" s="659">
        <f>入力シート!BV33</f>
        <v>0</v>
      </c>
      <c r="BW31" s="660"/>
      <c r="BX31" s="730">
        <f>入力シート!BX33</f>
        <v>0</v>
      </c>
      <c r="BY31" s="659"/>
      <c r="BZ31" s="659">
        <f>入力シート!BZ33</f>
        <v>0</v>
      </c>
      <c r="CA31" s="694"/>
      <c r="CB31" s="857"/>
      <c r="CC31" s="858"/>
      <c r="CD31" s="858"/>
      <c r="CE31" s="859"/>
      <c r="CF31" s="860"/>
      <c r="CG31" s="860"/>
      <c r="CH31" s="860"/>
      <c r="CI31" s="861"/>
      <c r="CJ31" s="74" t="str">
        <f t="shared" si="0"/>
        <v>-</v>
      </c>
      <c r="CK31" s="108" t="str">
        <f t="shared" si="1"/>
        <v>-</v>
      </c>
      <c r="CL31" s="75" t="str">
        <f t="shared" si="2"/>
        <v>-</v>
      </c>
      <c r="CM31" s="75" t="str">
        <f t="shared" si="3"/>
        <v>-</v>
      </c>
      <c r="CN31" s="75" t="str">
        <f t="shared" si="4"/>
        <v>-</v>
      </c>
      <c r="CO31" s="75" t="str">
        <f t="shared" si="5"/>
        <v>-</v>
      </c>
      <c r="CP31" s="102" t="str">
        <f t="shared" si="6"/>
        <v>-</v>
      </c>
      <c r="CQ31" s="76" t="str">
        <f t="shared" si="7"/>
        <v>-</v>
      </c>
    </row>
    <row r="32" spans="1:95" x14ac:dyDescent="0.2">
      <c r="A32" s="709">
        <v>8</v>
      </c>
      <c r="B32" s="710"/>
      <c r="C32" s="689">
        <f>入力シート!C34</f>
        <v>0</v>
      </c>
      <c r="D32" s="659"/>
      <c r="E32" s="659"/>
      <c r="F32" s="659"/>
      <c r="G32" s="658">
        <f>入力シート!G34</f>
        <v>0</v>
      </c>
      <c r="H32" s="659"/>
      <c r="I32" s="659"/>
      <c r="J32" s="659"/>
      <c r="K32" s="658">
        <f>入力シート!K34</f>
        <v>0</v>
      </c>
      <c r="L32" s="659"/>
      <c r="M32" s="659"/>
      <c r="N32" s="659"/>
      <c r="O32" s="660"/>
      <c r="P32" s="715">
        <f>入力シート!P34</f>
        <v>0</v>
      </c>
      <c r="Q32" s="716"/>
      <c r="R32" s="716"/>
      <c r="S32" s="716"/>
      <c r="T32" s="716"/>
      <c r="U32" s="716"/>
      <c r="V32" s="716"/>
      <c r="W32" s="712">
        <f>入力シート!W34</f>
        <v>0</v>
      </c>
      <c r="X32" s="713"/>
      <c r="Y32" s="713"/>
      <c r="Z32" s="713"/>
      <c r="AA32" s="713"/>
      <c r="AB32" s="713"/>
      <c r="AC32" s="713"/>
      <c r="AD32" s="713"/>
      <c r="AE32" s="714"/>
      <c r="AF32" s="715">
        <f>入力シート!AF34</f>
        <v>0</v>
      </c>
      <c r="AG32" s="716"/>
      <c r="AH32" s="716"/>
      <c r="AI32" s="716"/>
      <c r="AJ32" s="716"/>
      <c r="AK32" s="716"/>
      <c r="AL32" s="716"/>
      <c r="AM32" s="716"/>
      <c r="AN32" s="717"/>
      <c r="AO32" s="729">
        <f>入力シート!AO34</f>
        <v>0</v>
      </c>
      <c r="AP32" s="660"/>
      <c r="AQ32" s="689">
        <f>入力シート!AQ34</f>
        <v>0</v>
      </c>
      <c r="AR32" s="659"/>
      <c r="AS32" s="659"/>
      <c r="AT32" s="658">
        <f>入力シート!AT34</f>
        <v>0</v>
      </c>
      <c r="AU32" s="659"/>
      <c r="AV32" s="658">
        <f>入力シート!AV34</f>
        <v>0</v>
      </c>
      <c r="AW32" s="660"/>
      <c r="AX32" s="535">
        <f>入力シート!AX34</f>
        <v>0</v>
      </c>
      <c r="AY32" s="537"/>
      <c r="AZ32" s="705">
        <f>入力シート!AZ34</f>
        <v>0</v>
      </c>
      <c r="BA32" s="660"/>
      <c r="BB32" s="705">
        <f>入力シート!BB34</f>
        <v>0</v>
      </c>
      <c r="BC32" s="660"/>
      <c r="BD32" s="705">
        <f>入力シート!BD34</f>
        <v>0</v>
      </c>
      <c r="BE32" s="659"/>
      <c r="BF32" s="659">
        <f>入力シート!BF34</f>
        <v>0</v>
      </c>
      <c r="BG32" s="660"/>
      <c r="BH32" s="730">
        <f>入力シート!BH34</f>
        <v>0</v>
      </c>
      <c r="BI32" s="659"/>
      <c r="BJ32" s="659">
        <f>入力シート!BJ34</f>
        <v>0</v>
      </c>
      <c r="BK32" s="735"/>
      <c r="BL32" s="705">
        <f>入力シート!BL34</f>
        <v>0</v>
      </c>
      <c r="BM32" s="659"/>
      <c r="BN32" s="659">
        <f>入力シート!BN34</f>
        <v>0</v>
      </c>
      <c r="BO32" s="660"/>
      <c r="BP32" s="705">
        <f>入力シート!BP34</f>
        <v>0</v>
      </c>
      <c r="BQ32" s="659"/>
      <c r="BR32" s="659">
        <f>入力シート!BR34</f>
        <v>0</v>
      </c>
      <c r="BS32" s="660"/>
      <c r="BT32" s="705">
        <f>入力シート!BT34</f>
        <v>0</v>
      </c>
      <c r="BU32" s="659"/>
      <c r="BV32" s="659">
        <f>入力シート!BV34</f>
        <v>0</v>
      </c>
      <c r="BW32" s="660"/>
      <c r="BX32" s="730">
        <f>入力シート!BX34</f>
        <v>0</v>
      </c>
      <c r="BY32" s="659"/>
      <c r="BZ32" s="659">
        <f>入力シート!BZ34</f>
        <v>0</v>
      </c>
      <c r="CA32" s="694"/>
      <c r="CB32" s="857"/>
      <c r="CC32" s="858"/>
      <c r="CD32" s="858"/>
      <c r="CE32" s="859"/>
      <c r="CF32" s="860"/>
      <c r="CG32" s="860"/>
      <c r="CH32" s="860"/>
      <c r="CI32" s="861"/>
      <c r="CJ32" s="74" t="str">
        <f t="shared" si="0"/>
        <v>-</v>
      </c>
      <c r="CK32" s="108" t="str">
        <f t="shared" si="1"/>
        <v>-</v>
      </c>
      <c r="CL32" s="75" t="str">
        <f t="shared" si="2"/>
        <v>-</v>
      </c>
      <c r="CM32" s="75" t="str">
        <f t="shared" si="3"/>
        <v>-</v>
      </c>
      <c r="CN32" s="75" t="str">
        <f t="shared" si="4"/>
        <v>-</v>
      </c>
      <c r="CO32" s="75" t="str">
        <f t="shared" si="5"/>
        <v>-</v>
      </c>
      <c r="CP32" s="102" t="str">
        <f t="shared" si="6"/>
        <v>-</v>
      </c>
      <c r="CQ32" s="76" t="str">
        <f t="shared" si="7"/>
        <v>-</v>
      </c>
    </row>
    <row r="33" spans="1:95" x14ac:dyDescent="0.2">
      <c r="A33" s="709">
        <v>9</v>
      </c>
      <c r="B33" s="710"/>
      <c r="C33" s="689">
        <f>入力シート!C35</f>
        <v>0</v>
      </c>
      <c r="D33" s="659"/>
      <c r="E33" s="659"/>
      <c r="F33" s="659"/>
      <c r="G33" s="658">
        <f>入力シート!G35</f>
        <v>0</v>
      </c>
      <c r="H33" s="659"/>
      <c r="I33" s="659"/>
      <c r="J33" s="659"/>
      <c r="K33" s="658">
        <f>入力シート!K35</f>
        <v>0</v>
      </c>
      <c r="L33" s="659"/>
      <c r="M33" s="659"/>
      <c r="N33" s="659"/>
      <c r="O33" s="660"/>
      <c r="P33" s="715">
        <f>入力シート!P35</f>
        <v>0</v>
      </c>
      <c r="Q33" s="716"/>
      <c r="R33" s="716"/>
      <c r="S33" s="716"/>
      <c r="T33" s="716"/>
      <c r="U33" s="716"/>
      <c r="V33" s="716"/>
      <c r="W33" s="712">
        <f>入力シート!W35</f>
        <v>0</v>
      </c>
      <c r="X33" s="713"/>
      <c r="Y33" s="713"/>
      <c r="Z33" s="713"/>
      <c r="AA33" s="713"/>
      <c r="AB33" s="713"/>
      <c r="AC33" s="713"/>
      <c r="AD33" s="713"/>
      <c r="AE33" s="714"/>
      <c r="AF33" s="715">
        <f>入力シート!AF35</f>
        <v>0</v>
      </c>
      <c r="AG33" s="716"/>
      <c r="AH33" s="716"/>
      <c r="AI33" s="716"/>
      <c r="AJ33" s="716"/>
      <c r="AK33" s="716"/>
      <c r="AL33" s="716"/>
      <c r="AM33" s="716"/>
      <c r="AN33" s="717"/>
      <c r="AO33" s="729">
        <f>入力シート!AO35</f>
        <v>0</v>
      </c>
      <c r="AP33" s="660"/>
      <c r="AQ33" s="689">
        <f>入力シート!AQ35</f>
        <v>0</v>
      </c>
      <c r="AR33" s="659"/>
      <c r="AS33" s="659"/>
      <c r="AT33" s="658">
        <f>入力シート!AT35</f>
        <v>0</v>
      </c>
      <c r="AU33" s="659"/>
      <c r="AV33" s="658">
        <f>入力シート!AV35</f>
        <v>0</v>
      </c>
      <c r="AW33" s="660"/>
      <c r="AX33" s="535">
        <f>入力シート!AX35</f>
        <v>0</v>
      </c>
      <c r="AY33" s="537"/>
      <c r="AZ33" s="705">
        <f>入力シート!AZ35</f>
        <v>0</v>
      </c>
      <c r="BA33" s="660"/>
      <c r="BB33" s="705">
        <f>入力シート!BB35</f>
        <v>0</v>
      </c>
      <c r="BC33" s="660"/>
      <c r="BD33" s="705">
        <f>入力シート!BD35</f>
        <v>0</v>
      </c>
      <c r="BE33" s="659"/>
      <c r="BF33" s="659">
        <f>入力シート!BF35</f>
        <v>0</v>
      </c>
      <c r="BG33" s="660"/>
      <c r="BH33" s="730">
        <f>入力シート!BH35</f>
        <v>0</v>
      </c>
      <c r="BI33" s="659"/>
      <c r="BJ33" s="659">
        <f>入力シート!BJ35</f>
        <v>0</v>
      </c>
      <c r="BK33" s="735"/>
      <c r="BL33" s="705">
        <f>入力シート!BL35</f>
        <v>0</v>
      </c>
      <c r="BM33" s="659"/>
      <c r="BN33" s="659">
        <f>入力シート!BN35</f>
        <v>0</v>
      </c>
      <c r="BO33" s="660"/>
      <c r="BP33" s="705">
        <f>入力シート!BP35</f>
        <v>0</v>
      </c>
      <c r="BQ33" s="659"/>
      <c r="BR33" s="659">
        <f>入力シート!BR35</f>
        <v>0</v>
      </c>
      <c r="BS33" s="660"/>
      <c r="BT33" s="705">
        <f>入力シート!BT35</f>
        <v>0</v>
      </c>
      <c r="BU33" s="659"/>
      <c r="BV33" s="659">
        <f>入力シート!BV35</f>
        <v>0</v>
      </c>
      <c r="BW33" s="660"/>
      <c r="BX33" s="730">
        <f>入力シート!BX35</f>
        <v>0</v>
      </c>
      <c r="BY33" s="659"/>
      <c r="BZ33" s="659">
        <f>入力シート!BZ35</f>
        <v>0</v>
      </c>
      <c r="CA33" s="694"/>
      <c r="CB33" s="857"/>
      <c r="CC33" s="858"/>
      <c r="CD33" s="858"/>
      <c r="CE33" s="859"/>
      <c r="CF33" s="860"/>
      <c r="CG33" s="860"/>
      <c r="CH33" s="860"/>
      <c r="CI33" s="861"/>
      <c r="CJ33" s="74" t="str">
        <f t="shared" si="0"/>
        <v>-</v>
      </c>
      <c r="CK33" s="108" t="str">
        <f t="shared" si="1"/>
        <v>-</v>
      </c>
      <c r="CL33" s="75" t="str">
        <f t="shared" si="2"/>
        <v>-</v>
      </c>
      <c r="CM33" s="75" t="str">
        <f t="shared" si="3"/>
        <v>-</v>
      </c>
      <c r="CN33" s="75" t="str">
        <f t="shared" si="4"/>
        <v>-</v>
      </c>
      <c r="CO33" s="75" t="str">
        <f t="shared" si="5"/>
        <v>-</v>
      </c>
      <c r="CP33" s="102" t="str">
        <f t="shared" si="6"/>
        <v>-</v>
      </c>
      <c r="CQ33" s="76" t="str">
        <f t="shared" si="7"/>
        <v>-</v>
      </c>
    </row>
    <row r="34" spans="1:95" x14ac:dyDescent="0.2">
      <c r="A34" s="709">
        <v>10</v>
      </c>
      <c r="B34" s="710"/>
      <c r="C34" s="689">
        <f>入力シート!C36</f>
        <v>0</v>
      </c>
      <c r="D34" s="659"/>
      <c r="E34" s="659"/>
      <c r="F34" s="659"/>
      <c r="G34" s="658">
        <f>入力シート!G36</f>
        <v>0</v>
      </c>
      <c r="H34" s="659"/>
      <c r="I34" s="659"/>
      <c r="J34" s="659"/>
      <c r="K34" s="658">
        <f>入力シート!K36</f>
        <v>0</v>
      </c>
      <c r="L34" s="659"/>
      <c r="M34" s="659"/>
      <c r="N34" s="659"/>
      <c r="O34" s="660"/>
      <c r="P34" s="715">
        <f>入力シート!P36</f>
        <v>0</v>
      </c>
      <c r="Q34" s="716"/>
      <c r="R34" s="716"/>
      <c r="S34" s="716"/>
      <c r="T34" s="716"/>
      <c r="U34" s="716"/>
      <c r="V34" s="716"/>
      <c r="W34" s="712">
        <f>入力シート!W36</f>
        <v>0</v>
      </c>
      <c r="X34" s="713"/>
      <c r="Y34" s="713"/>
      <c r="Z34" s="713"/>
      <c r="AA34" s="713"/>
      <c r="AB34" s="713"/>
      <c r="AC34" s="713"/>
      <c r="AD34" s="713"/>
      <c r="AE34" s="714"/>
      <c r="AF34" s="715">
        <f>入力シート!AF36</f>
        <v>0</v>
      </c>
      <c r="AG34" s="716"/>
      <c r="AH34" s="716"/>
      <c r="AI34" s="716"/>
      <c r="AJ34" s="716"/>
      <c r="AK34" s="716"/>
      <c r="AL34" s="716"/>
      <c r="AM34" s="716"/>
      <c r="AN34" s="717"/>
      <c r="AO34" s="729">
        <f>入力シート!AO36</f>
        <v>0</v>
      </c>
      <c r="AP34" s="660"/>
      <c r="AQ34" s="689">
        <f>入力シート!AQ36</f>
        <v>0</v>
      </c>
      <c r="AR34" s="659"/>
      <c r="AS34" s="659"/>
      <c r="AT34" s="658">
        <f>入力シート!AT36</f>
        <v>0</v>
      </c>
      <c r="AU34" s="659"/>
      <c r="AV34" s="658">
        <f>入力シート!AV36</f>
        <v>0</v>
      </c>
      <c r="AW34" s="660"/>
      <c r="AX34" s="535">
        <f>入力シート!AX36</f>
        <v>0</v>
      </c>
      <c r="AY34" s="537"/>
      <c r="AZ34" s="705">
        <f>入力シート!AZ36</f>
        <v>0</v>
      </c>
      <c r="BA34" s="660"/>
      <c r="BB34" s="705">
        <f>入力シート!BB36</f>
        <v>0</v>
      </c>
      <c r="BC34" s="660"/>
      <c r="BD34" s="705">
        <f>入力シート!BD36</f>
        <v>0</v>
      </c>
      <c r="BE34" s="659"/>
      <c r="BF34" s="659">
        <f>入力シート!BF36</f>
        <v>0</v>
      </c>
      <c r="BG34" s="660"/>
      <c r="BH34" s="730">
        <f>入力シート!BH36</f>
        <v>0</v>
      </c>
      <c r="BI34" s="659"/>
      <c r="BJ34" s="659">
        <f>入力シート!BJ36</f>
        <v>0</v>
      </c>
      <c r="BK34" s="735"/>
      <c r="BL34" s="705">
        <f>入力シート!BL36</f>
        <v>0</v>
      </c>
      <c r="BM34" s="659"/>
      <c r="BN34" s="659">
        <f>入力シート!BN36</f>
        <v>0</v>
      </c>
      <c r="BO34" s="660"/>
      <c r="BP34" s="705">
        <f>入力シート!BP36</f>
        <v>0</v>
      </c>
      <c r="BQ34" s="659"/>
      <c r="BR34" s="659">
        <f>入力シート!BR36</f>
        <v>0</v>
      </c>
      <c r="BS34" s="660"/>
      <c r="BT34" s="705">
        <f>入力シート!BT36</f>
        <v>0</v>
      </c>
      <c r="BU34" s="659"/>
      <c r="BV34" s="659">
        <f>入力シート!BV36</f>
        <v>0</v>
      </c>
      <c r="BW34" s="660"/>
      <c r="BX34" s="730">
        <f>入力シート!BX36</f>
        <v>0</v>
      </c>
      <c r="BY34" s="659"/>
      <c r="BZ34" s="659">
        <f>入力シート!BZ36</f>
        <v>0</v>
      </c>
      <c r="CA34" s="694"/>
      <c r="CB34" s="857"/>
      <c r="CC34" s="858"/>
      <c r="CD34" s="858"/>
      <c r="CE34" s="859"/>
      <c r="CF34" s="860"/>
      <c r="CG34" s="860"/>
      <c r="CH34" s="860"/>
      <c r="CI34" s="861"/>
      <c r="CJ34" s="74" t="str">
        <f t="shared" si="0"/>
        <v>-</v>
      </c>
      <c r="CK34" s="108" t="str">
        <f t="shared" si="1"/>
        <v>-</v>
      </c>
      <c r="CL34" s="75" t="str">
        <f t="shared" si="2"/>
        <v>-</v>
      </c>
      <c r="CM34" s="75" t="str">
        <f t="shared" si="3"/>
        <v>-</v>
      </c>
      <c r="CN34" s="75" t="str">
        <f t="shared" si="4"/>
        <v>-</v>
      </c>
      <c r="CO34" s="75" t="str">
        <f t="shared" si="5"/>
        <v>-</v>
      </c>
      <c r="CP34" s="102" t="str">
        <f t="shared" si="6"/>
        <v>-</v>
      </c>
      <c r="CQ34" s="76" t="str">
        <f t="shared" si="7"/>
        <v>-</v>
      </c>
    </row>
    <row r="35" spans="1:95" x14ac:dyDescent="0.2">
      <c r="A35" s="709">
        <v>11</v>
      </c>
      <c r="B35" s="710"/>
      <c r="C35" s="689">
        <f>入力シート!C37</f>
        <v>0</v>
      </c>
      <c r="D35" s="659"/>
      <c r="E35" s="659"/>
      <c r="F35" s="659"/>
      <c r="G35" s="658">
        <f>入力シート!G37</f>
        <v>0</v>
      </c>
      <c r="H35" s="659"/>
      <c r="I35" s="659"/>
      <c r="J35" s="659"/>
      <c r="K35" s="658">
        <f>入力シート!K37</f>
        <v>0</v>
      </c>
      <c r="L35" s="659"/>
      <c r="M35" s="659"/>
      <c r="N35" s="659"/>
      <c r="O35" s="660"/>
      <c r="P35" s="715">
        <f>入力シート!P37</f>
        <v>0</v>
      </c>
      <c r="Q35" s="716"/>
      <c r="R35" s="716"/>
      <c r="S35" s="716"/>
      <c r="T35" s="716"/>
      <c r="U35" s="716"/>
      <c r="V35" s="716"/>
      <c r="W35" s="712">
        <f>入力シート!W37</f>
        <v>0</v>
      </c>
      <c r="X35" s="713"/>
      <c r="Y35" s="713"/>
      <c r="Z35" s="713"/>
      <c r="AA35" s="713"/>
      <c r="AB35" s="713"/>
      <c r="AC35" s="713"/>
      <c r="AD35" s="713"/>
      <c r="AE35" s="714"/>
      <c r="AF35" s="715">
        <f>入力シート!AF37</f>
        <v>0</v>
      </c>
      <c r="AG35" s="716"/>
      <c r="AH35" s="716"/>
      <c r="AI35" s="716"/>
      <c r="AJ35" s="716"/>
      <c r="AK35" s="716"/>
      <c r="AL35" s="716"/>
      <c r="AM35" s="716"/>
      <c r="AN35" s="717"/>
      <c r="AO35" s="729">
        <f>入力シート!AO37</f>
        <v>0</v>
      </c>
      <c r="AP35" s="660"/>
      <c r="AQ35" s="689">
        <f>入力シート!AQ37</f>
        <v>0</v>
      </c>
      <c r="AR35" s="659"/>
      <c r="AS35" s="659"/>
      <c r="AT35" s="658">
        <f>入力シート!AT37</f>
        <v>0</v>
      </c>
      <c r="AU35" s="659"/>
      <c r="AV35" s="658">
        <f>入力シート!AV37</f>
        <v>0</v>
      </c>
      <c r="AW35" s="660"/>
      <c r="AX35" s="535">
        <f>入力シート!AX37</f>
        <v>0</v>
      </c>
      <c r="AY35" s="537"/>
      <c r="AZ35" s="705">
        <f>入力シート!AZ37</f>
        <v>0</v>
      </c>
      <c r="BA35" s="660"/>
      <c r="BB35" s="705">
        <f>入力シート!BB37</f>
        <v>0</v>
      </c>
      <c r="BC35" s="660"/>
      <c r="BD35" s="705">
        <f>入力シート!BD37</f>
        <v>0</v>
      </c>
      <c r="BE35" s="659"/>
      <c r="BF35" s="659">
        <f>入力シート!BF37</f>
        <v>0</v>
      </c>
      <c r="BG35" s="660"/>
      <c r="BH35" s="730">
        <f>入力シート!BH37</f>
        <v>0</v>
      </c>
      <c r="BI35" s="659"/>
      <c r="BJ35" s="659">
        <f>入力シート!BJ37</f>
        <v>0</v>
      </c>
      <c r="BK35" s="735"/>
      <c r="BL35" s="705">
        <f>入力シート!BL37</f>
        <v>0</v>
      </c>
      <c r="BM35" s="659"/>
      <c r="BN35" s="659">
        <f>入力シート!BN37</f>
        <v>0</v>
      </c>
      <c r="BO35" s="660"/>
      <c r="BP35" s="705">
        <f>入力シート!BP37</f>
        <v>0</v>
      </c>
      <c r="BQ35" s="659"/>
      <c r="BR35" s="659">
        <f>入力シート!BR37</f>
        <v>0</v>
      </c>
      <c r="BS35" s="660"/>
      <c r="BT35" s="705">
        <f>入力シート!BT37</f>
        <v>0</v>
      </c>
      <c r="BU35" s="659"/>
      <c r="BV35" s="659">
        <f>入力シート!BV37</f>
        <v>0</v>
      </c>
      <c r="BW35" s="660"/>
      <c r="BX35" s="730">
        <f>入力シート!BX37</f>
        <v>0</v>
      </c>
      <c r="BY35" s="659"/>
      <c r="BZ35" s="659">
        <f>入力シート!BZ37</f>
        <v>0</v>
      </c>
      <c r="CA35" s="694"/>
      <c r="CB35" s="857"/>
      <c r="CC35" s="858"/>
      <c r="CD35" s="858"/>
      <c r="CE35" s="859"/>
      <c r="CF35" s="860"/>
      <c r="CG35" s="860"/>
      <c r="CH35" s="860"/>
      <c r="CI35" s="861"/>
      <c r="CJ35" s="74" t="str">
        <f t="shared" si="0"/>
        <v>-</v>
      </c>
      <c r="CK35" s="108" t="str">
        <f t="shared" si="1"/>
        <v>-</v>
      </c>
      <c r="CL35" s="75" t="str">
        <f t="shared" si="2"/>
        <v>-</v>
      </c>
      <c r="CM35" s="75" t="str">
        <f t="shared" si="3"/>
        <v>-</v>
      </c>
      <c r="CN35" s="75" t="str">
        <f t="shared" si="4"/>
        <v>-</v>
      </c>
      <c r="CO35" s="75" t="str">
        <f t="shared" si="5"/>
        <v>-</v>
      </c>
      <c r="CP35" s="102" t="str">
        <f t="shared" si="6"/>
        <v>-</v>
      </c>
      <c r="CQ35" s="76" t="str">
        <f t="shared" si="7"/>
        <v>-</v>
      </c>
    </row>
    <row r="36" spans="1:95" x14ac:dyDescent="0.2">
      <c r="A36" s="709">
        <v>12</v>
      </c>
      <c r="B36" s="710"/>
      <c r="C36" s="689">
        <f>入力シート!C38</f>
        <v>0</v>
      </c>
      <c r="D36" s="659"/>
      <c r="E36" s="659"/>
      <c r="F36" s="659"/>
      <c r="G36" s="658">
        <f>入力シート!G38</f>
        <v>0</v>
      </c>
      <c r="H36" s="659"/>
      <c r="I36" s="659"/>
      <c r="J36" s="659"/>
      <c r="K36" s="658">
        <f>入力シート!K38</f>
        <v>0</v>
      </c>
      <c r="L36" s="659"/>
      <c r="M36" s="659"/>
      <c r="N36" s="659"/>
      <c r="O36" s="660"/>
      <c r="P36" s="715">
        <f>入力シート!P38</f>
        <v>0</v>
      </c>
      <c r="Q36" s="716"/>
      <c r="R36" s="716"/>
      <c r="S36" s="716"/>
      <c r="T36" s="716"/>
      <c r="U36" s="716"/>
      <c r="V36" s="716"/>
      <c r="W36" s="712">
        <f>入力シート!W38</f>
        <v>0</v>
      </c>
      <c r="X36" s="713"/>
      <c r="Y36" s="713"/>
      <c r="Z36" s="713"/>
      <c r="AA36" s="713"/>
      <c r="AB36" s="713"/>
      <c r="AC36" s="713"/>
      <c r="AD36" s="713"/>
      <c r="AE36" s="714"/>
      <c r="AF36" s="715">
        <f>入力シート!AF38</f>
        <v>0</v>
      </c>
      <c r="AG36" s="716"/>
      <c r="AH36" s="716"/>
      <c r="AI36" s="716"/>
      <c r="AJ36" s="716"/>
      <c r="AK36" s="716"/>
      <c r="AL36" s="716"/>
      <c r="AM36" s="716"/>
      <c r="AN36" s="717"/>
      <c r="AO36" s="729">
        <f>入力シート!AO38</f>
        <v>0</v>
      </c>
      <c r="AP36" s="660"/>
      <c r="AQ36" s="689">
        <f>入力シート!AQ38</f>
        <v>0</v>
      </c>
      <c r="AR36" s="659"/>
      <c r="AS36" s="659"/>
      <c r="AT36" s="658">
        <f>入力シート!AT38</f>
        <v>0</v>
      </c>
      <c r="AU36" s="659"/>
      <c r="AV36" s="658">
        <f>入力シート!AV38</f>
        <v>0</v>
      </c>
      <c r="AW36" s="660"/>
      <c r="AX36" s="535">
        <f>入力シート!AX38</f>
        <v>0</v>
      </c>
      <c r="AY36" s="537"/>
      <c r="AZ36" s="705">
        <f>入力シート!AZ38</f>
        <v>0</v>
      </c>
      <c r="BA36" s="660"/>
      <c r="BB36" s="705">
        <f>入力シート!BB38</f>
        <v>0</v>
      </c>
      <c r="BC36" s="660"/>
      <c r="BD36" s="705">
        <f>入力シート!BD38</f>
        <v>0</v>
      </c>
      <c r="BE36" s="659"/>
      <c r="BF36" s="659">
        <f>入力シート!BF38</f>
        <v>0</v>
      </c>
      <c r="BG36" s="660"/>
      <c r="BH36" s="730">
        <f>入力シート!BH38</f>
        <v>0</v>
      </c>
      <c r="BI36" s="659"/>
      <c r="BJ36" s="659">
        <f>入力シート!BJ38</f>
        <v>0</v>
      </c>
      <c r="BK36" s="735"/>
      <c r="BL36" s="705">
        <f>入力シート!BL38</f>
        <v>0</v>
      </c>
      <c r="BM36" s="659"/>
      <c r="BN36" s="659">
        <f>入力シート!BN38</f>
        <v>0</v>
      </c>
      <c r="BO36" s="660"/>
      <c r="BP36" s="705">
        <f>入力シート!BP38</f>
        <v>0</v>
      </c>
      <c r="BQ36" s="659"/>
      <c r="BR36" s="659">
        <f>入力シート!BR38</f>
        <v>0</v>
      </c>
      <c r="BS36" s="660"/>
      <c r="BT36" s="705">
        <f>入力シート!BT38</f>
        <v>0</v>
      </c>
      <c r="BU36" s="659"/>
      <c r="BV36" s="659">
        <f>入力シート!BV38</f>
        <v>0</v>
      </c>
      <c r="BW36" s="660"/>
      <c r="BX36" s="730">
        <f>入力シート!BX38</f>
        <v>0</v>
      </c>
      <c r="BY36" s="659"/>
      <c r="BZ36" s="659">
        <f>入力シート!BZ38</f>
        <v>0</v>
      </c>
      <c r="CA36" s="694"/>
      <c r="CB36" s="857"/>
      <c r="CC36" s="858"/>
      <c r="CD36" s="858"/>
      <c r="CE36" s="859"/>
      <c r="CF36" s="860"/>
      <c r="CG36" s="860"/>
      <c r="CH36" s="860"/>
      <c r="CI36" s="861"/>
      <c r="CJ36" s="74" t="str">
        <f t="shared" si="0"/>
        <v>-</v>
      </c>
      <c r="CK36" s="108" t="str">
        <f t="shared" si="1"/>
        <v>-</v>
      </c>
      <c r="CL36" s="75" t="str">
        <f t="shared" si="2"/>
        <v>-</v>
      </c>
      <c r="CM36" s="75" t="str">
        <f t="shared" si="3"/>
        <v>-</v>
      </c>
      <c r="CN36" s="75" t="str">
        <f t="shared" si="4"/>
        <v>-</v>
      </c>
      <c r="CO36" s="75" t="str">
        <f t="shared" si="5"/>
        <v>-</v>
      </c>
      <c r="CP36" s="102" t="str">
        <f t="shared" si="6"/>
        <v>-</v>
      </c>
      <c r="CQ36" s="76" t="str">
        <f t="shared" si="7"/>
        <v>-</v>
      </c>
    </row>
    <row r="37" spans="1:95" x14ac:dyDescent="0.2">
      <c r="A37" s="709">
        <v>13</v>
      </c>
      <c r="B37" s="710"/>
      <c r="C37" s="689">
        <f>入力シート!C39</f>
        <v>0</v>
      </c>
      <c r="D37" s="659"/>
      <c r="E37" s="659"/>
      <c r="F37" s="659"/>
      <c r="G37" s="658">
        <f>入力シート!G39</f>
        <v>0</v>
      </c>
      <c r="H37" s="659"/>
      <c r="I37" s="659"/>
      <c r="J37" s="659"/>
      <c r="K37" s="658">
        <f>入力シート!K39</f>
        <v>0</v>
      </c>
      <c r="L37" s="659"/>
      <c r="M37" s="659"/>
      <c r="N37" s="659"/>
      <c r="O37" s="660"/>
      <c r="P37" s="715">
        <f>入力シート!P39</f>
        <v>0</v>
      </c>
      <c r="Q37" s="716"/>
      <c r="R37" s="716"/>
      <c r="S37" s="716"/>
      <c r="T37" s="716"/>
      <c r="U37" s="716"/>
      <c r="V37" s="716"/>
      <c r="W37" s="712">
        <f>入力シート!W39</f>
        <v>0</v>
      </c>
      <c r="X37" s="713"/>
      <c r="Y37" s="713"/>
      <c r="Z37" s="713"/>
      <c r="AA37" s="713"/>
      <c r="AB37" s="713"/>
      <c r="AC37" s="713"/>
      <c r="AD37" s="713"/>
      <c r="AE37" s="714"/>
      <c r="AF37" s="715">
        <f>入力シート!AF39</f>
        <v>0</v>
      </c>
      <c r="AG37" s="716"/>
      <c r="AH37" s="716"/>
      <c r="AI37" s="716"/>
      <c r="AJ37" s="716"/>
      <c r="AK37" s="716"/>
      <c r="AL37" s="716"/>
      <c r="AM37" s="716"/>
      <c r="AN37" s="717"/>
      <c r="AO37" s="729">
        <f>入力シート!AO39</f>
        <v>0</v>
      </c>
      <c r="AP37" s="660"/>
      <c r="AQ37" s="689">
        <f>入力シート!AQ39</f>
        <v>0</v>
      </c>
      <c r="AR37" s="659"/>
      <c r="AS37" s="659"/>
      <c r="AT37" s="658">
        <f>入力シート!AT39</f>
        <v>0</v>
      </c>
      <c r="AU37" s="659"/>
      <c r="AV37" s="658">
        <f>入力シート!AV39</f>
        <v>0</v>
      </c>
      <c r="AW37" s="660"/>
      <c r="AX37" s="535">
        <f>入力シート!AX39</f>
        <v>0</v>
      </c>
      <c r="AY37" s="537"/>
      <c r="AZ37" s="705">
        <f>入力シート!AZ39</f>
        <v>0</v>
      </c>
      <c r="BA37" s="660"/>
      <c r="BB37" s="705">
        <f>入力シート!BB39</f>
        <v>0</v>
      </c>
      <c r="BC37" s="660"/>
      <c r="BD37" s="705">
        <f>入力シート!BD39</f>
        <v>0</v>
      </c>
      <c r="BE37" s="659"/>
      <c r="BF37" s="659">
        <f>入力シート!BF39</f>
        <v>0</v>
      </c>
      <c r="BG37" s="660"/>
      <c r="BH37" s="730">
        <f>入力シート!BH39</f>
        <v>0</v>
      </c>
      <c r="BI37" s="659"/>
      <c r="BJ37" s="659">
        <f>入力シート!BJ39</f>
        <v>0</v>
      </c>
      <c r="BK37" s="735"/>
      <c r="BL37" s="705">
        <f>入力シート!BL39</f>
        <v>0</v>
      </c>
      <c r="BM37" s="659"/>
      <c r="BN37" s="659">
        <f>入力シート!BN39</f>
        <v>0</v>
      </c>
      <c r="BO37" s="660"/>
      <c r="BP37" s="705">
        <f>入力シート!BP39</f>
        <v>0</v>
      </c>
      <c r="BQ37" s="659"/>
      <c r="BR37" s="659">
        <f>入力シート!BR39</f>
        <v>0</v>
      </c>
      <c r="BS37" s="660"/>
      <c r="BT37" s="705">
        <f>入力シート!BT39</f>
        <v>0</v>
      </c>
      <c r="BU37" s="659"/>
      <c r="BV37" s="659">
        <f>入力シート!BV39</f>
        <v>0</v>
      </c>
      <c r="BW37" s="660"/>
      <c r="BX37" s="730">
        <f>入力シート!BX39</f>
        <v>0</v>
      </c>
      <c r="BY37" s="659"/>
      <c r="BZ37" s="659">
        <f>入力シート!BZ39</f>
        <v>0</v>
      </c>
      <c r="CA37" s="694"/>
      <c r="CB37" s="857"/>
      <c r="CC37" s="858"/>
      <c r="CD37" s="858"/>
      <c r="CE37" s="859"/>
      <c r="CF37" s="860"/>
      <c r="CG37" s="860"/>
      <c r="CH37" s="860"/>
      <c r="CI37" s="861"/>
      <c r="CJ37" s="74" t="str">
        <f t="shared" si="0"/>
        <v>-</v>
      </c>
      <c r="CK37" s="108" t="str">
        <f t="shared" si="1"/>
        <v>-</v>
      </c>
      <c r="CL37" s="75" t="str">
        <f t="shared" si="2"/>
        <v>-</v>
      </c>
      <c r="CM37" s="75" t="str">
        <f t="shared" si="3"/>
        <v>-</v>
      </c>
      <c r="CN37" s="75" t="str">
        <f t="shared" si="4"/>
        <v>-</v>
      </c>
      <c r="CO37" s="75" t="str">
        <f t="shared" si="5"/>
        <v>-</v>
      </c>
      <c r="CP37" s="102" t="str">
        <f t="shared" si="6"/>
        <v>-</v>
      </c>
      <c r="CQ37" s="76" t="str">
        <f t="shared" si="7"/>
        <v>-</v>
      </c>
    </row>
    <row r="38" spans="1:95" x14ac:dyDescent="0.2">
      <c r="A38" s="709">
        <v>14</v>
      </c>
      <c r="B38" s="710"/>
      <c r="C38" s="689">
        <f>入力シート!C40</f>
        <v>0</v>
      </c>
      <c r="D38" s="659"/>
      <c r="E38" s="659"/>
      <c r="F38" s="659"/>
      <c r="G38" s="658">
        <f>入力シート!G40</f>
        <v>0</v>
      </c>
      <c r="H38" s="659"/>
      <c r="I38" s="659"/>
      <c r="J38" s="659"/>
      <c r="K38" s="658">
        <f>入力シート!K40</f>
        <v>0</v>
      </c>
      <c r="L38" s="659"/>
      <c r="M38" s="659"/>
      <c r="N38" s="659"/>
      <c r="O38" s="660"/>
      <c r="P38" s="715">
        <f>入力シート!P40</f>
        <v>0</v>
      </c>
      <c r="Q38" s="716"/>
      <c r="R38" s="716"/>
      <c r="S38" s="716"/>
      <c r="T38" s="716"/>
      <c r="U38" s="716"/>
      <c r="V38" s="716"/>
      <c r="W38" s="712">
        <f>入力シート!W40</f>
        <v>0</v>
      </c>
      <c r="X38" s="713"/>
      <c r="Y38" s="713"/>
      <c r="Z38" s="713"/>
      <c r="AA38" s="713"/>
      <c r="AB38" s="713"/>
      <c r="AC38" s="713"/>
      <c r="AD38" s="713"/>
      <c r="AE38" s="714"/>
      <c r="AF38" s="715">
        <f>入力シート!AF40</f>
        <v>0</v>
      </c>
      <c r="AG38" s="716"/>
      <c r="AH38" s="716"/>
      <c r="AI38" s="716"/>
      <c r="AJ38" s="716"/>
      <c r="AK38" s="716"/>
      <c r="AL38" s="716"/>
      <c r="AM38" s="716"/>
      <c r="AN38" s="717"/>
      <c r="AO38" s="729">
        <f>入力シート!AO40</f>
        <v>0</v>
      </c>
      <c r="AP38" s="660"/>
      <c r="AQ38" s="689">
        <f>入力シート!AQ40</f>
        <v>0</v>
      </c>
      <c r="AR38" s="659"/>
      <c r="AS38" s="659"/>
      <c r="AT38" s="658">
        <f>入力シート!AT40</f>
        <v>0</v>
      </c>
      <c r="AU38" s="659"/>
      <c r="AV38" s="658">
        <f>入力シート!AV40</f>
        <v>0</v>
      </c>
      <c r="AW38" s="660"/>
      <c r="AX38" s="535">
        <f>入力シート!AX40</f>
        <v>0</v>
      </c>
      <c r="AY38" s="537"/>
      <c r="AZ38" s="705">
        <f>入力シート!AZ40</f>
        <v>0</v>
      </c>
      <c r="BA38" s="660"/>
      <c r="BB38" s="705">
        <f>入力シート!BB40</f>
        <v>0</v>
      </c>
      <c r="BC38" s="660"/>
      <c r="BD38" s="705">
        <f>入力シート!BD40</f>
        <v>0</v>
      </c>
      <c r="BE38" s="659"/>
      <c r="BF38" s="659">
        <f>入力シート!BF40</f>
        <v>0</v>
      </c>
      <c r="BG38" s="660"/>
      <c r="BH38" s="730">
        <f>入力シート!BH40</f>
        <v>0</v>
      </c>
      <c r="BI38" s="659"/>
      <c r="BJ38" s="659">
        <f>入力シート!BJ40</f>
        <v>0</v>
      </c>
      <c r="BK38" s="735"/>
      <c r="BL38" s="705">
        <f>入力シート!BL40</f>
        <v>0</v>
      </c>
      <c r="BM38" s="659"/>
      <c r="BN38" s="659">
        <f>入力シート!BN40</f>
        <v>0</v>
      </c>
      <c r="BO38" s="660"/>
      <c r="BP38" s="705">
        <f>入力シート!BP40</f>
        <v>0</v>
      </c>
      <c r="BQ38" s="659"/>
      <c r="BR38" s="659">
        <f>入力シート!BR40</f>
        <v>0</v>
      </c>
      <c r="BS38" s="660"/>
      <c r="BT38" s="705">
        <f>入力シート!BT40</f>
        <v>0</v>
      </c>
      <c r="BU38" s="659"/>
      <c r="BV38" s="659">
        <f>入力シート!BV40</f>
        <v>0</v>
      </c>
      <c r="BW38" s="660"/>
      <c r="BX38" s="730">
        <f>入力シート!BX40</f>
        <v>0</v>
      </c>
      <c r="BY38" s="659"/>
      <c r="BZ38" s="659">
        <f>入力シート!BZ40</f>
        <v>0</v>
      </c>
      <c r="CA38" s="694"/>
      <c r="CB38" s="857"/>
      <c r="CC38" s="858"/>
      <c r="CD38" s="858"/>
      <c r="CE38" s="859"/>
      <c r="CF38" s="860"/>
      <c r="CG38" s="860"/>
      <c r="CH38" s="860"/>
      <c r="CI38" s="861"/>
      <c r="CJ38" s="74" t="str">
        <f t="shared" si="0"/>
        <v>-</v>
      </c>
      <c r="CK38" s="108" t="str">
        <f t="shared" si="1"/>
        <v>-</v>
      </c>
      <c r="CL38" s="75" t="str">
        <f t="shared" si="2"/>
        <v>-</v>
      </c>
      <c r="CM38" s="75" t="str">
        <f t="shared" si="3"/>
        <v>-</v>
      </c>
      <c r="CN38" s="75" t="str">
        <f t="shared" si="4"/>
        <v>-</v>
      </c>
      <c r="CO38" s="75" t="str">
        <f t="shared" si="5"/>
        <v>-</v>
      </c>
      <c r="CP38" s="102" t="str">
        <f t="shared" si="6"/>
        <v>-</v>
      </c>
      <c r="CQ38" s="76" t="str">
        <f t="shared" si="7"/>
        <v>-</v>
      </c>
    </row>
    <row r="39" spans="1:95" x14ac:dyDescent="0.2">
      <c r="A39" s="709">
        <v>15</v>
      </c>
      <c r="B39" s="710"/>
      <c r="C39" s="689">
        <f>入力シート!C41</f>
        <v>0</v>
      </c>
      <c r="D39" s="659"/>
      <c r="E39" s="659"/>
      <c r="F39" s="659"/>
      <c r="G39" s="658">
        <f>入力シート!G41</f>
        <v>0</v>
      </c>
      <c r="H39" s="659"/>
      <c r="I39" s="659"/>
      <c r="J39" s="659"/>
      <c r="K39" s="658">
        <f>入力シート!K41</f>
        <v>0</v>
      </c>
      <c r="L39" s="659"/>
      <c r="M39" s="659"/>
      <c r="N39" s="659"/>
      <c r="O39" s="660"/>
      <c r="P39" s="715">
        <f>入力シート!P41</f>
        <v>0</v>
      </c>
      <c r="Q39" s="716"/>
      <c r="R39" s="716"/>
      <c r="S39" s="716"/>
      <c r="T39" s="716"/>
      <c r="U39" s="716"/>
      <c r="V39" s="716"/>
      <c r="W39" s="712">
        <f>入力シート!W41</f>
        <v>0</v>
      </c>
      <c r="X39" s="713"/>
      <c r="Y39" s="713"/>
      <c r="Z39" s="713"/>
      <c r="AA39" s="713"/>
      <c r="AB39" s="713"/>
      <c r="AC39" s="713"/>
      <c r="AD39" s="713"/>
      <c r="AE39" s="714"/>
      <c r="AF39" s="715">
        <f>入力シート!AF41</f>
        <v>0</v>
      </c>
      <c r="AG39" s="716"/>
      <c r="AH39" s="716"/>
      <c r="AI39" s="716"/>
      <c r="AJ39" s="716"/>
      <c r="AK39" s="716"/>
      <c r="AL39" s="716"/>
      <c r="AM39" s="716"/>
      <c r="AN39" s="717"/>
      <c r="AO39" s="729">
        <f>入力シート!AO41</f>
        <v>0</v>
      </c>
      <c r="AP39" s="660"/>
      <c r="AQ39" s="689">
        <f>入力シート!AQ41</f>
        <v>0</v>
      </c>
      <c r="AR39" s="659"/>
      <c r="AS39" s="659"/>
      <c r="AT39" s="658">
        <f>入力シート!AT41</f>
        <v>0</v>
      </c>
      <c r="AU39" s="659"/>
      <c r="AV39" s="658">
        <f>入力シート!AV41</f>
        <v>0</v>
      </c>
      <c r="AW39" s="660"/>
      <c r="AX39" s="535">
        <f>入力シート!AX41</f>
        <v>0</v>
      </c>
      <c r="AY39" s="537"/>
      <c r="AZ39" s="705">
        <f>入力シート!AZ41</f>
        <v>0</v>
      </c>
      <c r="BA39" s="660"/>
      <c r="BB39" s="705">
        <f>入力シート!BB41</f>
        <v>0</v>
      </c>
      <c r="BC39" s="660"/>
      <c r="BD39" s="705">
        <f>入力シート!BD41</f>
        <v>0</v>
      </c>
      <c r="BE39" s="659"/>
      <c r="BF39" s="659">
        <f>入力シート!BF41</f>
        <v>0</v>
      </c>
      <c r="BG39" s="660"/>
      <c r="BH39" s="730">
        <f>入力シート!BH41</f>
        <v>0</v>
      </c>
      <c r="BI39" s="659"/>
      <c r="BJ39" s="659">
        <f>入力シート!BJ41</f>
        <v>0</v>
      </c>
      <c r="BK39" s="735"/>
      <c r="BL39" s="705">
        <f>入力シート!BL41</f>
        <v>0</v>
      </c>
      <c r="BM39" s="659"/>
      <c r="BN39" s="659">
        <f>入力シート!BN41</f>
        <v>0</v>
      </c>
      <c r="BO39" s="660"/>
      <c r="BP39" s="705">
        <f>入力シート!BP41</f>
        <v>0</v>
      </c>
      <c r="BQ39" s="659"/>
      <c r="BR39" s="659">
        <f>入力シート!BR41</f>
        <v>0</v>
      </c>
      <c r="BS39" s="660"/>
      <c r="BT39" s="705">
        <f>入力シート!BT41</f>
        <v>0</v>
      </c>
      <c r="BU39" s="659"/>
      <c r="BV39" s="659">
        <f>入力シート!BV41</f>
        <v>0</v>
      </c>
      <c r="BW39" s="660"/>
      <c r="BX39" s="730">
        <f>入力シート!BX41</f>
        <v>0</v>
      </c>
      <c r="BY39" s="659"/>
      <c r="BZ39" s="659">
        <f>入力シート!BZ41</f>
        <v>0</v>
      </c>
      <c r="CA39" s="694"/>
      <c r="CB39" s="857"/>
      <c r="CC39" s="858"/>
      <c r="CD39" s="858"/>
      <c r="CE39" s="859"/>
      <c r="CF39" s="860"/>
      <c r="CG39" s="860"/>
      <c r="CH39" s="860"/>
      <c r="CI39" s="861"/>
      <c r="CJ39" s="74" t="str">
        <f t="shared" si="0"/>
        <v>-</v>
      </c>
      <c r="CK39" s="108" t="str">
        <f t="shared" si="1"/>
        <v>-</v>
      </c>
      <c r="CL39" s="75" t="str">
        <f t="shared" si="2"/>
        <v>-</v>
      </c>
      <c r="CM39" s="75" t="str">
        <f t="shared" si="3"/>
        <v>-</v>
      </c>
      <c r="CN39" s="75" t="str">
        <f t="shared" si="4"/>
        <v>-</v>
      </c>
      <c r="CO39" s="75" t="str">
        <f t="shared" si="5"/>
        <v>-</v>
      </c>
      <c r="CP39" s="102" t="str">
        <f t="shared" si="6"/>
        <v>-</v>
      </c>
      <c r="CQ39" s="76" t="str">
        <f t="shared" si="7"/>
        <v>-</v>
      </c>
    </row>
    <row r="40" spans="1:95" x14ac:dyDescent="0.2">
      <c r="A40" s="709">
        <v>16</v>
      </c>
      <c r="B40" s="710"/>
      <c r="C40" s="689">
        <f>入力シート!C42</f>
        <v>0</v>
      </c>
      <c r="D40" s="659"/>
      <c r="E40" s="659"/>
      <c r="F40" s="659"/>
      <c r="G40" s="658">
        <f>入力シート!G42</f>
        <v>0</v>
      </c>
      <c r="H40" s="659"/>
      <c r="I40" s="659"/>
      <c r="J40" s="659"/>
      <c r="K40" s="658">
        <f>入力シート!K42</f>
        <v>0</v>
      </c>
      <c r="L40" s="659"/>
      <c r="M40" s="659"/>
      <c r="N40" s="659"/>
      <c r="O40" s="660"/>
      <c r="P40" s="715">
        <f>入力シート!P42</f>
        <v>0</v>
      </c>
      <c r="Q40" s="716"/>
      <c r="R40" s="716"/>
      <c r="S40" s="716"/>
      <c r="T40" s="716"/>
      <c r="U40" s="716"/>
      <c r="V40" s="716"/>
      <c r="W40" s="712">
        <f>入力シート!W42</f>
        <v>0</v>
      </c>
      <c r="X40" s="713"/>
      <c r="Y40" s="713"/>
      <c r="Z40" s="713"/>
      <c r="AA40" s="713"/>
      <c r="AB40" s="713"/>
      <c r="AC40" s="713"/>
      <c r="AD40" s="713"/>
      <c r="AE40" s="714"/>
      <c r="AF40" s="715">
        <f>入力シート!AF42</f>
        <v>0</v>
      </c>
      <c r="AG40" s="716"/>
      <c r="AH40" s="716"/>
      <c r="AI40" s="716"/>
      <c r="AJ40" s="716"/>
      <c r="AK40" s="716"/>
      <c r="AL40" s="716"/>
      <c r="AM40" s="716"/>
      <c r="AN40" s="717"/>
      <c r="AO40" s="729">
        <f>入力シート!AO42</f>
        <v>0</v>
      </c>
      <c r="AP40" s="660"/>
      <c r="AQ40" s="689">
        <f>入力シート!AQ42</f>
        <v>0</v>
      </c>
      <c r="AR40" s="659"/>
      <c r="AS40" s="659"/>
      <c r="AT40" s="658">
        <f>入力シート!AT42</f>
        <v>0</v>
      </c>
      <c r="AU40" s="659"/>
      <c r="AV40" s="658">
        <f>入力シート!AV42</f>
        <v>0</v>
      </c>
      <c r="AW40" s="660"/>
      <c r="AX40" s="535">
        <f>入力シート!AX42</f>
        <v>0</v>
      </c>
      <c r="AY40" s="537"/>
      <c r="AZ40" s="705">
        <f>入力シート!AZ42</f>
        <v>0</v>
      </c>
      <c r="BA40" s="660"/>
      <c r="BB40" s="705">
        <f>入力シート!BB42</f>
        <v>0</v>
      </c>
      <c r="BC40" s="660"/>
      <c r="BD40" s="705">
        <f>入力シート!BD42</f>
        <v>0</v>
      </c>
      <c r="BE40" s="659"/>
      <c r="BF40" s="659">
        <f>入力シート!BF42</f>
        <v>0</v>
      </c>
      <c r="BG40" s="660"/>
      <c r="BH40" s="730">
        <f>入力シート!BH42</f>
        <v>0</v>
      </c>
      <c r="BI40" s="659"/>
      <c r="BJ40" s="659">
        <f>入力シート!BJ42</f>
        <v>0</v>
      </c>
      <c r="BK40" s="735"/>
      <c r="BL40" s="705">
        <f>入力シート!BL42</f>
        <v>0</v>
      </c>
      <c r="BM40" s="659"/>
      <c r="BN40" s="659">
        <f>入力シート!BN42</f>
        <v>0</v>
      </c>
      <c r="BO40" s="660"/>
      <c r="BP40" s="705">
        <f>入力シート!BP42</f>
        <v>0</v>
      </c>
      <c r="BQ40" s="659"/>
      <c r="BR40" s="659">
        <f>入力シート!BR42</f>
        <v>0</v>
      </c>
      <c r="BS40" s="660"/>
      <c r="BT40" s="705">
        <f>入力シート!BT42</f>
        <v>0</v>
      </c>
      <c r="BU40" s="659"/>
      <c r="BV40" s="659">
        <f>入力シート!BV42</f>
        <v>0</v>
      </c>
      <c r="BW40" s="660"/>
      <c r="BX40" s="730">
        <f>入力シート!BX42</f>
        <v>0</v>
      </c>
      <c r="BY40" s="659"/>
      <c r="BZ40" s="659">
        <f>入力シート!BZ42</f>
        <v>0</v>
      </c>
      <c r="CA40" s="694"/>
      <c r="CB40" s="857"/>
      <c r="CC40" s="858"/>
      <c r="CD40" s="858"/>
      <c r="CE40" s="859"/>
      <c r="CF40" s="860"/>
      <c r="CG40" s="860"/>
      <c r="CH40" s="860"/>
      <c r="CI40" s="861"/>
      <c r="CJ40" s="74" t="str">
        <f t="shared" si="0"/>
        <v>-</v>
      </c>
      <c r="CK40" s="108" t="str">
        <f t="shared" si="1"/>
        <v>-</v>
      </c>
      <c r="CL40" s="75" t="str">
        <f t="shared" si="2"/>
        <v>-</v>
      </c>
      <c r="CM40" s="75" t="str">
        <f t="shared" si="3"/>
        <v>-</v>
      </c>
      <c r="CN40" s="75" t="str">
        <f t="shared" si="4"/>
        <v>-</v>
      </c>
      <c r="CO40" s="75" t="str">
        <f t="shared" si="5"/>
        <v>-</v>
      </c>
      <c r="CP40" s="102" t="str">
        <f t="shared" si="6"/>
        <v>-</v>
      </c>
      <c r="CQ40" s="76" t="str">
        <f t="shared" si="7"/>
        <v>-</v>
      </c>
    </row>
    <row r="41" spans="1:95" x14ac:dyDescent="0.2">
      <c r="A41" s="709">
        <v>17</v>
      </c>
      <c r="B41" s="710"/>
      <c r="C41" s="689">
        <f>入力シート!C43</f>
        <v>0</v>
      </c>
      <c r="D41" s="659"/>
      <c r="E41" s="659"/>
      <c r="F41" s="659"/>
      <c r="G41" s="658">
        <f>入力シート!G43</f>
        <v>0</v>
      </c>
      <c r="H41" s="659"/>
      <c r="I41" s="659"/>
      <c r="J41" s="659"/>
      <c r="K41" s="658">
        <f>入力シート!K43</f>
        <v>0</v>
      </c>
      <c r="L41" s="659"/>
      <c r="M41" s="659"/>
      <c r="N41" s="659"/>
      <c r="O41" s="660"/>
      <c r="P41" s="715">
        <f>入力シート!P43</f>
        <v>0</v>
      </c>
      <c r="Q41" s="716"/>
      <c r="R41" s="716"/>
      <c r="S41" s="716"/>
      <c r="T41" s="716"/>
      <c r="U41" s="716"/>
      <c r="V41" s="716"/>
      <c r="W41" s="712">
        <f>入力シート!W43</f>
        <v>0</v>
      </c>
      <c r="X41" s="713"/>
      <c r="Y41" s="713"/>
      <c r="Z41" s="713"/>
      <c r="AA41" s="713"/>
      <c r="AB41" s="713"/>
      <c r="AC41" s="713"/>
      <c r="AD41" s="713"/>
      <c r="AE41" s="714"/>
      <c r="AF41" s="715">
        <f>入力シート!AF43</f>
        <v>0</v>
      </c>
      <c r="AG41" s="716"/>
      <c r="AH41" s="716"/>
      <c r="AI41" s="716"/>
      <c r="AJ41" s="716"/>
      <c r="AK41" s="716"/>
      <c r="AL41" s="716"/>
      <c r="AM41" s="716"/>
      <c r="AN41" s="717"/>
      <c r="AO41" s="729">
        <f>入力シート!AO43</f>
        <v>0</v>
      </c>
      <c r="AP41" s="660"/>
      <c r="AQ41" s="689">
        <f>入力シート!AQ43</f>
        <v>0</v>
      </c>
      <c r="AR41" s="659"/>
      <c r="AS41" s="659"/>
      <c r="AT41" s="658">
        <f>入力シート!AT43</f>
        <v>0</v>
      </c>
      <c r="AU41" s="659"/>
      <c r="AV41" s="658">
        <f>入力シート!AV43</f>
        <v>0</v>
      </c>
      <c r="AW41" s="660"/>
      <c r="AX41" s="535">
        <f>入力シート!AX43</f>
        <v>0</v>
      </c>
      <c r="AY41" s="537"/>
      <c r="AZ41" s="705">
        <f>入力シート!AZ43</f>
        <v>0</v>
      </c>
      <c r="BA41" s="660"/>
      <c r="BB41" s="705">
        <f>入力シート!BB43</f>
        <v>0</v>
      </c>
      <c r="BC41" s="660"/>
      <c r="BD41" s="705">
        <f>入力シート!BD43</f>
        <v>0</v>
      </c>
      <c r="BE41" s="659"/>
      <c r="BF41" s="659">
        <f>入力シート!BF43</f>
        <v>0</v>
      </c>
      <c r="BG41" s="660"/>
      <c r="BH41" s="730">
        <f>入力シート!BH43</f>
        <v>0</v>
      </c>
      <c r="BI41" s="659"/>
      <c r="BJ41" s="659">
        <f>入力シート!BJ43</f>
        <v>0</v>
      </c>
      <c r="BK41" s="735"/>
      <c r="BL41" s="705">
        <f>入力シート!BL43</f>
        <v>0</v>
      </c>
      <c r="BM41" s="659"/>
      <c r="BN41" s="659">
        <f>入力シート!BN43</f>
        <v>0</v>
      </c>
      <c r="BO41" s="660"/>
      <c r="BP41" s="705">
        <f>入力シート!BP43</f>
        <v>0</v>
      </c>
      <c r="BQ41" s="659"/>
      <c r="BR41" s="659">
        <f>入力シート!BR43</f>
        <v>0</v>
      </c>
      <c r="BS41" s="660"/>
      <c r="BT41" s="705">
        <f>入力シート!BT43</f>
        <v>0</v>
      </c>
      <c r="BU41" s="659"/>
      <c r="BV41" s="659">
        <f>入力シート!BV43</f>
        <v>0</v>
      </c>
      <c r="BW41" s="660"/>
      <c r="BX41" s="730">
        <f>入力シート!BX43</f>
        <v>0</v>
      </c>
      <c r="BY41" s="659"/>
      <c r="BZ41" s="659">
        <f>入力シート!BZ43</f>
        <v>0</v>
      </c>
      <c r="CA41" s="694"/>
      <c r="CB41" s="857"/>
      <c r="CC41" s="858"/>
      <c r="CD41" s="858"/>
      <c r="CE41" s="859"/>
      <c r="CF41" s="860"/>
      <c r="CG41" s="860"/>
      <c r="CH41" s="860"/>
      <c r="CI41" s="861"/>
      <c r="CJ41" s="74" t="str">
        <f t="shared" si="0"/>
        <v>-</v>
      </c>
      <c r="CK41" s="108" t="str">
        <f t="shared" si="1"/>
        <v>-</v>
      </c>
      <c r="CL41" s="75" t="str">
        <f t="shared" si="2"/>
        <v>-</v>
      </c>
      <c r="CM41" s="75" t="str">
        <f t="shared" si="3"/>
        <v>-</v>
      </c>
      <c r="CN41" s="75" t="str">
        <f t="shared" si="4"/>
        <v>-</v>
      </c>
      <c r="CO41" s="75" t="str">
        <f t="shared" si="5"/>
        <v>-</v>
      </c>
      <c r="CP41" s="102" t="str">
        <f t="shared" si="6"/>
        <v>-</v>
      </c>
      <c r="CQ41" s="76" t="str">
        <f t="shared" si="7"/>
        <v>-</v>
      </c>
    </row>
    <row r="42" spans="1:95" x14ac:dyDescent="0.2">
      <c r="A42" s="709">
        <v>18</v>
      </c>
      <c r="B42" s="710"/>
      <c r="C42" s="689">
        <f>入力シート!C44</f>
        <v>0</v>
      </c>
      <c r="D42" s="659"/>
      <c r="E42" s="659"/>
      <c r="F42" s="659"/>
      <c r="G42" s="658">
        <f>入力シート!G44</f>
        <v>0</v>
      </c>
      <c r="H42" s="659"/>
      <c r="I42" s="659"/>
      <c r="J42" s="659"/>
      <c r="K42" s="658">
        <f>入力シート!K44</f>
        <v>0</v>
      </c>
      <c r="L42" s="659"/>
      <c r="M42" s="659"/>
      <c r="N42" s="659"/>
      <c r="O42" s="660"/>
      <c r="P42" s="715">
        <f>入力シート!P44</f>
        <v>0</v>
      </c>
      <c r="Q42" s="716"/>
      <c r="R42" s="716"/>
      <c r="S42" s="716"/>
      <c r="T42" s="716"/>
      <c r="U42" s="716"/>
      <c r="V42" s="716"/>
      <c r="W42" s="712">
        <f>入力シート!W44</f>
        <v>0</v>
      </c>
      <c r="X42" s="713"/>
      <c r="Y42" s="713"/>
      <c r="Z42" s="713"/>
      <c r="AA42" s="713"/>
      <c r="AB42" s="713"/>
      <c r="AC42" s="713"/>
      <c r="AD42" s="713"/>
      <c r="AE42" s="714"/>
      <c r="AF42" s="715">
        <f>入力シート!AF44</f>
        <v>0</v>
      </c>
      <c r="AG42" s="716"/>
      <c r="AH42" s="716"/>
      <c r="AI42" s="716"/>
      <c r="AJ42" s="716"/>
      <c r="AK42" s="716"/>
      <c r="AL42" s="716"/>
      <c r="AM42" s="716"/>
      <c r="AN42" s="717"/>
      <c r="AO42" s="729">
        <f>入力シート!AO44</f>
        <v>0</v>
      </c>
      <c r="AP42" s="660"/>
      <c r="AQ42" s="689">
        <f>入力シート!AQ44</f>
        <v>0</v>
      </c>
      <c r="AR42" s="659"/>
      <c r="AS42" s="659"/>
      <c r="AT42" s="658">
        <f>入力シート!AT44</f>
        <v>0</v>
      </c>
      <c r="AU42" s="659"/>
      <c r="AV42" s="658">
        <f>入力シート!AV44</f>
        <v>0</v>
      </c>
      <c r="AW42" s="660"/>
      <c r="AX42" s="535">
        <f>入力シート!AX44</f>
        <v>0</v>
      </c>
      <c r="AY42" s="537"/>
      <c r="AZ42" s="705">
        <f>入力シート!AZ44</f>
        <v>0</v>
      </c>
      <c r="BA42" s="660"/>
      <c r="BB42" s="705">
        <f>入力シート!BB44</f>
        <v>0</v>
      </c>
      <c r="BC42" s="660"/>
      <c r="BD42" s="705">
        <f>入力シート!BD44</f>
        <v>0</v>
      </c>
      <c r="BE42" s="659"/>
      <c r="BF42" s="659">
        <f>入力シート!BF44</f>
        <v>0</v>
      </c>
      <c r="BG42" s="660"/>
      <c r="BH42" s="730">
        <f>入力シート!BH44</f>
        <v>0</v>
      </c>
      <c r="BI42" s="659"/>
      <c r="BJ42" s="659">
        <f>入力シート!BJ44</f>
        <v>0</v>
      </c>
      <c r="BK42" s="735"/>
      <c r="BL42" s="705">
        <f>入力シート!BL44</f>
        <v>0</v>
      </c>
      <c r="BM42" s="659"/>
      <c r="BN42" s="659">
        <f>入力シート!BN44</f>
        <v>0</v>
      </c>
      <c r="BO42" s="660"/>
      <c r="BP42" s="705">
        <f>入力シート!BP44</f>
        <v>0</v>
      </c>
      <c r="BQ42" s="659"/>
      <c r="BR42" s="659">
        <f>入力シート!BR44</f>
        <v>0</v>
      </c>
      <c r="BS42" s="660"/>
      <c r="BT42" s="705">
        <f>入力シート!BT44</f>
        <v>0</v>
      </c>
      <c r="BU42" s="659"/>
      <c r="BV42" s="659">
        <f>入力シート!BV44</f>
        <v>0</v>
      </c>
      <c r="BW42" s="660"/>
      <c r="BX42" s="730">
        <f>入力シート!BX44</f>
        <v>0</v>
      </c>
      <c r="BY42" s="659"/>
      <c r="BZ42" s="659">
        <f>入力シート!BZ44</f>
        <v>0</v>
      </c>
      <c r="CA42" s="694"/>
      <c r="CB42" s="857"/>
      <c r="CC42" s="858"/>
      <c r="CD42" s="858"/>
      <c r="CE42" s="859"/>
      <c r="CF42" s="860"/>
      <c r="CG42" s="860"/>
      <c r="CH42" s="860"/>
      <c r="CI42" s="861"/>
      <c r="CJ42" s="74" t="str">
        <f t="shared" si="0"/>
        <v>-</v>
      </c>
      <c r="CK42" s="108" t="str">
        <f t="shared" si="1"/>
        <v>-</v>
      </c>
      <c r="CL42" s="75" t="str">
        <f t="shared" si="2"/>
        <v>-</v>
      </c>
      <c r="CM42" s="75" t="str">
        <f t="shared" si="3"/>
        <v>-</v>
      </c>
      <c r="CN42" s="75" t="str">
        <f t="shared" si="4"/>
        <v>-</v>
      </c>
      <c r="CO42" s="75" t="str">
        <f t="shared" si="5"/>
        <v>-</v>
      </c>
      <c r="CP42" s="102" t="str">
        <f t="shared" si="6"/>
        <v>-</v>
      </c>
      <c r="CQ42" s="76" t="str">
        <f t="shared" si="7"/>
        <v>-</v>
      </c>
    </row>
    <row r="43" spans="1:95" x14ac:dyDescent="0.2">
      <c r="A43" s="709">
        <v>19</v>
      </c>
      <c r="B43" s="710"/>
      <c r="C43" s="689">
        <f>入力シート!C45</f>
        <v>0</v>
      </c>
      <c r="D43" s="659"/>
      <c r="E43" s="659"/>
      <c r="F43" s="659"/>
      <c r="G43" s="658">
        <f>入力シート!G45</f>
        <v>0</v>
      </c>
      <c r="H43" s="659"/>
      <c r="I43" s="659"/>
      <c r="J43" s="659"/>
      <c r="K43" s="658">
        <f>入力シート!K45</f>
        <v>0</v>
      </c>
      <c r="L43" s="659"/>
      <c r="M43" s="659"/>
      <c r="N43" s="659"/>
      <c r="O43" s="660"/>
      <c r="P43" s="715">
        <f>入力シート!P45</f>
        <v>0</v>
      </c>
      <c r="Q43" s="716"/>
      <c r="R43" s="716"/>
      <c r="S43" s="716"/>
      <c r="T43" s="716"/>
      <c r="U43" s="716"/>
      <c r="V43" s="716"/>
      <c r="W43" s="712">
        <f>入力シート!W45</f>
        <v>0</v>
      </c>
      <c r="X43" s="713"/>
      <c r="Y43" s="713"/>
      <c r="Z43" s="713"/>
      <c r="AA43" s="713"/>
      <c r="AB43" s="713"/>
      <c r="AC43" s="713"/>
      <c r="AD43" s="713"/>
      <c r="AE43" s="714"/>
      <c r="AF43" s="715">
        <f>入力シート!AF45</f>
        <v>0</v>
      </c>
      <c r="AG43" s="716"/>
      <c r="AH43" s="716"/>
      <c r="AI43" s="716"/>
      <c r="AJ43" s="716"/>
      <c r="AK43" s="716"/>
      <c r="AL43" s="716"/>
      <c r="AM43" s="716"/>
      <c r="AN43" s="717"/>
      <c r="AO43" s="729">
        <f>入力シート!AO45</f>
        <v>0</v>
      </c>
      <c r="AP43" s="660"/>
      <c r="AQ43" s="689">
        <f>入力シート!AQ45</f>
        <v>0</v>
      </c>
      <c r="AR43" s="659"/>
      <c r="AS43" s="659"/>
      <c r="AT43" s="658">
        <f>入力シート!AT45</f>
        <v>0</v>
      </c>
      <c r="AU43" s="659"/>
      <c r="AV43" s="658">
        <f>入力シート!AV45</f>
        <v>0</v>
      </c>
      <c r="AW43" s="660"/>
      <c r="AX43" s="535">
        <f>入力シート!AX45</f>
        <v>0</v>
      </c>
      <c r="AY43" s="537"/>
      <c r="AZ43" s="705">
        <f>入力シート!AZ45</f>
        <v>0</v>
      </c>
      <c r="BA43" s="660"/>
      <c r="BB43" s="705">
        <f>入力シート!BB45</f>
        <v>0</v>
      </c>
      <c r="BC43" s="660"/>
      <c r="BD43" s="705">
        <f>入力シート!BD45</f>
        <v>0</v>
      </c>
      <c r="BE43" s="659"/>
      <c r="BF43" s="659">
        <f>入力シート!BF45</f>
        <v>0</v>
      </c>
      <c r="BG43" s="660"/>
      <c r="BH43" s="730">
        <f>入力シート!BH45</f>
        <v>0</v>
      </c>
      <c r="BI43" s="659"/>
      <c r="BJ43" s="659">
        <f>入力シート!BJ45</f>
        <v>0</v>
      </c>
      <c r="BK43" s="735"/>
      <c r="BL43" s="705">
        <f>入力シート!BL45</f>
        <v>0</v>
      </c>
      <c r="BM43" s="659"/>
      <c r="BN43" s="659">
        <f>入力シート!BN45</f>
        <v>0</v>
      </c>
      <c r="BO43" s="660"/>
      <c r="BP43" s="705">
        <f>入力シート!BP45</f>
        <v>0</v>
      </c>
      <c r="BQ43" s="659"/>
      <c r="BR43" s="659">
        <f>入力シート!BR45</f>
        <v>0</v>
      </c>
      <c r="BS43" s="660"/>
      <c r="BT43" s="705">
        <f>入力シート!BT45</f>
        <v>0</v>
      </c>
      <c r="BU43" s="659"/>
      <c r="BV43" s="659">
        <f>入力シート!BV45</f>
        <v>0</v>
      </c>
      <c r="BW43" s="660"/>
      <c r="BX43" s="730">
        <f>入力シート!BX45</f>
        <v>0</v>
      </c>
      <c r="BY43" s="659"/>
      <c r="BZ43" s="659">
        <f>入力シート!BZ45</f>
        <v>0</v>
      </c>
      <c r="CA43" s="694"/>
      <c r="CB43" s="857"/>
      <c r="CC43" s="858"/>
      <c r="CD43" s="858"/>
      <c r="CE43" s="859"/>
      <c r="CF43" s="860"/>
      <c r="CG43" s="860"/>
      <c r="CH43" s="860"/>
      <c r="CI43" s="861"/>
      <c r="CJ43" s="74" t="str">
        <f t="shared" si="0"/>
        <v>-</v>
      </c>
      <c r="CK43" s="108" t="str">
        <f t="shared" si="1"/>
        <v>-</v>
      </c>
      <c r="CL43" s="75" t="str">
        <f t="shared" si="2"/>
        <v>-</v>
      </c>
      <c r="CM43" s="75" t="str">
        <f t="shared" si="3"/>
        <v>-</v>
      </c>
      <c r="CN43" s="75" t="str">
        <f t="shared" si="4"/>
        <v>-</v>
      </c>
      <c r="CO43" s="75" t="str">
        <f t="shared" si="5"/>
        <v>-</v>
      </c>
      <c r="CP43" s="102" t="str">
        <f t="shared" si="6"/>
        <v>-</v>
      </c>
      <c r="CQ43" s="76" t="str">
        <f t="shared" si="7"/>
        <v>-</v>
      </c>
    </row>
    <row r="44" spans="1:95" x14ac:dyDescent="0.2">
      <c r="A44" s="709">
        <v>20</v>
      </c>
      <c r="B44" s="710"/>
      <c r="C44" s="689">
        <f>入力シート!C46</f>
        <v>0</v>
      </c>
      <c r="D44" s="659"/>
      <c r="E44" s="659"/>
      <c r="F44" s="659"/>
      <c r="G44" s="658">
        <f>入力シート!G46</f>
        <v>0</v>
      </c>
      <c r="H44" s="659"/>
      <c r="I44" s="659"/>
      <c r="J44" s="659"/>
      <c r="K44" s="658">
        <f>入力シート!K46</f>
        <v>0</v>
      </c>
      <c r="L44" s="659"/>
      <c r="M44" s="659"/>
      <c r="N44" s="659"/>
      <c r="O44" s="660"/>
      <c r="P44" s="715">
        <f>入力シート!P46</f>
        <v>0</v>
      </c>
      <c r="Q44" s="716"/>
      <c r="R44" s="716"/>
      <c r="S44" s="716"/>
      <c r="T44" s="716"/>
      <c r="U44" s="716"/>
      <c r="V44" s="716"/>
      <c r="W44" s="712">
        <f>入力シート!W46</f>
        <v>0</v>
      </c>
      <c r="X44" s="713"/>
      <c r="Y44" s="713"/>
      <c r="Z44" s="713"/>
      <c r="AA44" s="713"/>
      <c r="AB44" s="713"/>
      <c r="AC44" s="713"/>
      <c r="AD44" s="713"/>
      <c r="AE44" s="714"/>
      <c r="AF44" s="715">
        <f>入力シート!AF46</f>
        <v>0</v>
      </c>
      <c r="AG44" s="716"/>
      <c r="AH44" s="716"/>
      <c r="AI44" s="716"/>
      <c r="AJ44" s="716"/>
      <c r="AK44" s="716"/>
      <c r="AL44" s="716"/>
      <c r="AM44" s="716"/>
      <c r="AN44" s="717"/>
      <c r="AO44" s="729">
        <f>入力シート!AO46</f>
        <v>0</v>
      </c>
      <c r="AP44" s="660"/>
      <c r="AQ44" s="689">
        <f>入力シート!AQ46</f>
        <v>0</v>
      </c>
      <c r="AR44" s="659"/>
      <c r="AS44" s="659"/>
      <c r="AT44" s="658">
        <f>入力シート!AT46</f>
        <v>0</v>
      </c>
      <c r="AU44" s="659"/>
      <c r="AV44" s="658">
        <f>入力シート!AV46</f>
        <v>0</v>
      </c>
      <c r="AW44" s="660"/>
      <c r="AX44" s="535">
        <f>入力シート!AX46</f>
        <v>0</v>
      </c>
      <c r="AY44" s="537"/>
      <c r="AZ44" s="705">
        <f>入力シート!AZ46</f>
        <v>0</v>
      </c>
      <c r="BA44" s="660"/>
      <c r="BB44" s="705">
        <f>入力シート!BB46</f>
        <v>0</v>
      </c>
      <c r="BC44" s="660"/>
      <c r="BD44" s="705">
        <f>入力シート!BD46</f>
        <v>0</v>
      </c>
      <c r="BE44" s="659"/>
      <c r="BF44" s="659">
        <f>入力シート!BF46</f>
        <v>0</v>
      </c>
      <c r="BG44" s="660"/>
      <c r="BH44" s="730">
        <f>入力シート!BH46</f>
        <v>0</v>
      </c>
      <c r="BI44" s="659"/>
      <c r="BJ44" s="659">
        <f>入力シート!BJ46</f>
        <v>0</v>
      </c>
      <c r="BK44" s="735"/>
      <c r="BL44" s="705">
        <f>入力シート!BL46</f>
        <v>0</v>
      </c>
      <c r="BM44" s="659"/>
      <c r="BN44" s="659">
        <f>入力シート!BN46</f>
        <v>0</v>
      </c>
      <c r="BO44" s="660"/>
      <c r="BP44" s="705">
        <f>入力シート!BP46</f>
        <v>0</v>
      </c>
      <c r="BQ44" s="659"/>
      <c r="BR44" s="659">
        <f>入力シート!BR46</f>
        <v>0</v>
      </c>
      <c r="BS44" s="660"/>
      <c r="BT44" s="705">
        <f>入力シート!BT46</f>
        <v>0</v>
      </c>
      <c r="BU44" s="659"/>
      <c r="BV44" s="659">
        <f>入力シート!BV46</f>
        <v>0</v>
      </c>
      <c r="BW44" s="660"/>
      <c r="BX44" s="730">
        <f>入力シート!BX46</f>
        <v>0</v>
      </c>
      <c r="BY44" s="659"/>
      <c r="BZ44" s="659">
        <f>入力シート!BZ46</f>
        <v>0</v>
      </c>
      <c r="CA44" s="694"/>
      <c r="CB44" s="857"/>
      <c r="CC44" s="858"/>
      <c r="CD44" s="858"/>
      <c r="CE44" s="859"/>
      <c r="CF44" s="860"/>
      <c r="CG44" s="860"/>
      <c r="CH44" s="860"/>
      <c r="CI44" s="861"/>
      <c r="CJ44" s="74" t="str">
        <f t="shared" si="0"/>
        <v>-</v>
      </c>
      <c r="CK44" s="108" t="str">
        <f t="shared" si="1"/>
        <v>-</v>
      </c>
      <c r="CL44" s="75" t="str">
        <f t="shared" si="2"/>
        <v>-</v>
      </c>
      <c r="CM44" s="75" t="str">
        <f t="shared" si="3"/>
        <v>-</v>
      </c>
      <c r="CN44" s="75" t="str">
        <f t="shared" si="4"/>
        <v>-</v>
      </c>
      <c r="CO44" s="75" t="str">
        <f t="shared" si="5"/>
        <v>-</v>
      </c>
      <c r="CP44" s="102" t="str">
        <f t="shared" si="6"/>
        <v>-</v>
      </c>
      <c r="CQ44" s="76" t="str">
        <f t="shared" si="7"/>
        <v>-</v>
      </c>
    </row>
    <row r="45" spans="1:95" x14ac:dyDescent="0.2">
      <c r="A45" s="709">
        <v>21</v>
      </c>
      <c r="B45" s="710"/>
      <c r="C45" s="689">
        <f>入力シート!C47</f>
        <v>0</v>
      </c>
      <c r="D45" s="659"/>
      <c r="E45" s="659"/>
      <c r="F45" s="659"/>
      <c r="G45" s="658">
        <f>入力シート!G47</f>
        <v>0</v>
      </c>
      <c r="H45" s="659"/>
      <c r="I45" s="659"/>
      <c r="J45" s="659"/>
      <c r="K45" s="658">
        <f>入力シート!K47</f>
        <v>0</v>
      </c>
      <c r="L45" s="659"/>
      <c r="M45" s="659"/>
      <c r="N45" s="659"/>
      <c r="O45" s="660"/>
      <c r="P45" s="715">
        <f>入力シート!P47</f>
        <v>0</v>
      </c>
      <c r="Q45" s="716"/>
      <c r="R45" s="716"/>
      <c r="S45" s="716"/>
      <c r="T45" s="716"/>
      <c r="U45" s="716"/>
      <c r="V45" s="716"/>
      <c r="W45" s="712">
        <f>入力シート!W47</f>
        <v>0</v>
      </c>
      <c r="X45" s="713"/>
      <c r="Y45" s="713"/>
      <c r="Z45" s="713"/>
      <c r="AA45" s="713"/>
      <c r="AB45" s="713"/>
      <c r="AC45" s="713"/>
      <c r="AD45" s="713"/>
      <c r="AE45" s="714"/>
      <c r="AF45" s="715">
        <f>入力シート!AF47</f>
        <v>0</v>
      </c>
      <c r="AG45" s="716"/>
      <c r="AH45" s="716"/>
      <c r="AI45" s="716"/>
      <c r="AJ45" s="716"/>
      <c r="AK45" s="716"/>
      <c r="AL45" s="716"/>
      <c r="AM45" s="716"/>
      <c r="AN45" s="717"/>
      <c r="AO45" s="729">
        <f>入力シート!AO47</f>
        <v>0</v>
      </c>
      <c r="AP45" s="660"/>
      <c r="AQ45" s="689">
        <f>入力シート!AQ47</f>
        <v>0</v>
      </c>
      <c r="AR45" s="659"/>
      <c r="AS45" s="659"/>
      <c r="AT45" s="658">
        <f>入力シート!AT47</f>
        <v>0</v>
      </c>
      <c r="AU45" s="659"/>
      <c r="AV45" s="658">
        <f>入力シート!AV47</f>
        <v>0</v>
      </c>
      <c r="AW45" s="660"/>
      <c r="AX45" s="535">
        <f>入力シート!AX47</f>
        <v>0</v>
      </c>
      <c r="AY45" s="537"/>
      <c r="AZ45" s="705">
        <f>入力シート!AZ47</f>
        <v>0</v>
      </c>
      <c r="BA45" s="660"/>
      <c r="BB45" s="705">
        <f>入力シート!BB47</f>
        <v>0</v>
      </c>
      <c r="BC45" s="660"/>
      <c r="BD45" s="705">
        <f>入力シート!BD47</f>
        <v>0</v>
      </c>
      <c r="BE45" s="659"/>
      <c r="BF45" s="659">
        <f>入力シート!BF47</f>
        <v>0</v>
      </c>
      <c r="BG45" s="660"/>
      <c r="BH45" s="730">
        <f>入力シート!BH47</f>
        <v>0</v>
      </c>
      <c r="BI45" s="659"/>
      <c r="BJ45" s="659">
        <f>入力シート!BJ47</f>
        <v>0</v>
      </c>
      <c r="BK45" s="735"/>
      <c r="BL45" s="705">
        <f>入力シート!BL47</f>
        <v>0</v>
      </c>
      <c r="BM45" s="659"/>
      <c r="BN45" s="659">
        <f>入力シート!BN47</f>
        <v>0</v>
      </c>
      <c r="BO45" s="660"/>
      <c r="BP45" s="705">
        <f>入力シート!BP47</f>
        <v>0</v>
      </c>
      <c r="BQ45" s="659"/>
      <c r="BR45" s="659">
        <f>入力シート!BR47</f>
        <v>0</v>
      </c>
      <c r="BS45" s="660"/>
      <c r="BT45" s="705">
        <f>入力シート!BT47</f>
        <v>0</v>
      </c>
      <c r="BU45" s="659"/>
      <c r="BV45" s="659">
        <f>入力シート!BV47</f>
        <v>0</v>
      </c>
      <c r="BW45" s="660"/>
      <c r="BX45" s="730">
        <f>入力シート!BX47</f>
        <v>0</v>
      </c>
      <c r="BY45" s="659"/>
      <c r="BZ45" s="659">
        <f>入力シート!BZ47</f>
        <v>0</v>
      </c>
      <c r="CA45" s="694"/>
      <c r="CB45" s="857"/>
      <c r="CC45" s="858"/>
      <c r="CD45" s="858"/>
      <c r="CE45" s="859"/>
      <c r="CF45" s="860"/>
      <c r="CG45" s="860"/>
      <c r="CH45" s="860"/>
      <c r="CI45" s="861"/>
      <c r="CJ45" s="74" t="str">
        <f t="shared" si="0"/>
        <v>-</v>
      </c>
      <c r="CK45" s="108" t="str">
        <f t="shared" si="1"/>
        <v>-</v>
      </c>
      <c r="CL45" s="75" t="str">
        <f t="shared" si="2"/>
        <v>-</v>
      </c>
      <c r="CM45" s="75" t="str">
        <f t="shared" si="3"/>
        <v>-</v>
      </c>
      <c r="CN45" s="75" t="str">
        <f t="shared" si="4"/>
        <v>-</v>
      </c>
      <c r="CO45" s="75" t="str">
        <f t="shared" si="5"/>
        <v>-</v>
      </c>
      <c r="CP45" s="102" t="str">
        <f t="shared" si="6"/>
        <v>-</v>
      </c>
      <c r="CQ45" s="76" t="str">
        <f t="shared" si="7"/>
        <v>-</v>
      </c>
    </row>
    <row r="46" spans="1:95" x14ac:dyDescent="0.2">
      <c r="A46" s="709">
        <v>22</v>
      </c>
      <c r="B46" s="710"/>
      <c r="C46" s="689">
        <f>入力シート!C48</f>
        <v>0</v>
      </c>
      <c r="D46" s="659"/>
      <c r="E46" s="659"/>
      <c r="F46" s="659"/>
      <c r="G46" s="658">
        <f>入力シート!G48</f>
        <v>0</v>
      </c>
      <c r="H46" s="659"/>
      <c r="I46" s="659"/>
      <c r="J46" s="659"/>
      <c r="K46" s="658">
        <f>入力シート!K48</f>
        <v>0</v>
      </c>
      <c r="L46" s="659"/>
      <c r="M46" s="659"/>
      <c r="N46" s="659"/>
      <c r="O46" s="660"/>
      <c r="P46" s="715">
        <f>入力シート!P48</f>
        <v>0</v>
      </c>
      <c r="Q46" s="716"/>
      <c r="R46" s="716"/>
      <c r="S46" s="716"/>
      <c r="T46" s="716"/>
      <c r="U46" s="716"/>
      <c r="V46" s="716"/>
      <c r="W46" s="712">
        <f>入力シート!W48</f>
        <v>0</v>
      </c>
      <c r="X46" s="713"/>
      <c r="Y46" s="713"/>
      <c r="Z46" s="713"/>
      <c r="AA46" s="713"/>
      <c r="AB46" s="713"/>
      <c r="AC46" s="713"/>
      <c r="AD46" s="713"/>
      <c r="AE46" s="714"/>
      <c r="AF46" s="715">
        <f>入力シート!AF48</f>
        <v>0</v>
      </c>
      <c r="AG46" s="716"/>
      <c r="AH46" s="716"/>
      <c r="AI46" s="716"/>
      <c r="AJ46" s="716"/>
      <c r="AK46" s="716"/>
      <c r="AL46" s="716"/>
      <c r="AM46" s="716"/>
      <c r="AN46" s="717"/>
      <c r="AO46" s="729">
        <f>入力シート!AO48</f>
        <v>0</v>
      </c>
      <c r="AP46" s="660"/>
      <c r="AQ46" s="689">
        <f>入力シート!AQ48</f>
        <v>0</v>
      </c>
      <c r="AR46" s="659"/>
      <c r="AS46" s="659"/>
      <c r="AT46" s="658">
        <f>入力シート!AT48</f>
        <v>0</v>
      </c>
      <c r="AU46" s="659"/>
      <c r="AV46" s="658">
        <f>入力シート!AV48</f>
        <v>0</v>
      </c>
      <c r="AW46" s="660"/>
      <c r="AX46" s="535">
        <f>入力シート!AX48</f>
        <v>0</v>
      </c>
      <c r="AY46" s="537"/>
      <c r="AZ46" s="705">
        <f>入力シート!AZ48</f>
        <v>0</v>
      </c>
      <c r="BA46" s="660"/>
      <c r="BB46" s="705">
        <f>入力シート!BB48</f>
        <v>0</v>
      </c>
      <c r="BC46" s="660"/>
      <c r="BD46" s="705">
        <f>入力シート!BD48</f>
        <v>0</v>
      </c>
      <c r="BE46" s="659"/>
      <c r="BF46" s="659">
        <f>入力シート!BF48</f>
        <v>0</v>
      </c>
      <c r="BG46" s="660"/>
      <c r="BH46" s="730">
        <f>入力シート!BH48</f>
        <v>0</v>
      </c>
      <c r="BI46" s="659"/>
      <c r="BJ46" s="659">
        <f>入力シート!BJ48</f>
        <v>0</v>
      </c>
      <c r="BK46" s="735"/>
      <c r="BL46" s="705">
        <f>入力シート!BL48</f>
        <v>0</v>
      </c>
      <c r="BM46" s="659"/>
      <c r="BN46" s="659">
        <f>入力シート!BN48</f>
        <v>0</v>
      </c>
      <c r="BO46" s="660"/>
      <c r="BP46" s="705">
        <f>入力シート!BP48</f>
        <v>0</v>
      </c>
      <c r="BQ46" s="659"/>
      <c r="BR46" s="659">
        <f>入力シート!BR48</f>
        <v>0</v>
      </c>
      <c r="BS46" s="660"/>
      <c r="BT46" s="705">
        <f>入力シート!BT48</f>
        <v>0</v>
      </c>
      <c r="BU46" s="659"/>
      <c r="BV46" s="659">
        <f>入力シート!BV48</f>
        <v>0</v>
      </c>
      <c r="BW46" s="660"/>
      <c r="BX46" s="730">
        <f>入力シート!BX48</f>
        <v>0</v>
      </c>
      <c r="BY46" s="659"/>
      <c r="BZ46" s="659">
        <f>入力シート!BZ48</f>
        <v>0</v>
      </c>
      <c r="CA46" s="694"/>
      <c r="CB46" s="857"/>
      <c r="CC46" s="858"/>
      <c r="CD46" s="858"/>
      <c r="CE46" s="859"/>
      <c r="CF46" s="860"/>
      <c r="CG46" s="860"/>
      <c r="CH46" s="860"/>
      <c r="CI46" s="861"/>
      <c r="CJ46" s="74" t="str">
        <f t="shared" si="0"/>
        <v>-</v>
      </c>
      <c r="CK46" s="108" t="str">
        <f t="shared" si="1"/>
        <v>-</v>
      </c>
      <c r="CL46" s="75" t="str">
        <f t="shared" si="2"/>
        <v>-</v>
      </c>
      <c r="CM46" s="75" t="str">
        <f t="shared" si="3"/>
        <v>-</v>
      </c>
      <c r="CN46" s="75" t="str">
        <f t="shared" si="4"/>
        <v>-</v>
      </c>
      <c r="CO46" s="75" t="str">
        <f t="shared" si="5"/>
        <v>-</v>
      </c>
      <c r="CP46" s="102" t="str">
        <f t="shared" si="6"/>
        <v>-</v>
      </c>
      <c r="CQ46" s="76" t="str">
        <f t="shared" si="7"/>
        <v>-</v>
      </c>
    </row>
    <row r="47" spans="1:95" x14ac:dyDescent="0.2">
      <c r="A47" s="709">
        <v>23</v>
      </c>
      <c r="B47" s="710"/>
      <c r="C47" s="689">
        <f>入力シート!C49</f>
        <v>0</v>
      </c>
      <c r="D47" s="659"/>
      <c r="E47" s="659"/>
      <c r="F47" s="659"/>
      <c r="G47" s="658">
        <f>入力シート!G49</f>
        <v>0</v>
      </c>
      <c r="H47" s="659"/>
      <c r="I47" s="659"/>
      <c r="J47" s="659"/>
      <c r="K47" s="658">
        <f>入力シート!K49</f>
        <v>0</v>
      </c>
      <c r="L47" s="659"/>
      <c r="M47" s="659"/>
      <c r="N47" s="659"/>
      <c r="O47" s="660"/>
      <c r="P47" s="715">
        <f>入力シート!P49</f>
        <v>0</v>
      </c>
      <c r="Q47" s="716"/>
      <c r="R47" s="716"/>
      <c r="S47" s="716"/>
      <c r="T47" s="716"/>
      <c r="U47" s="716"/>
      <c r="V47" s="716"/>
      <c r="W47" s="712">
        <f>入力シート!W49</f>
        <v>0</v>
      </c>
      <c r="X47" s="713"/>
      <c r="Y47" s="713"/>
      <c r="Z47" s="713"/>
      <c r="AA47" s="713"/>
      <c r="AB47" s="713"/>
      <c r="AC47" s="713"/>
      <c r="AD47" s="713"/>
      <c r="AE47" s="714"/>
      <c r="AF47" s="715">
        <f>入力シート!AF49</f>
        <v>0</v>
      </c>
      <c r="AG47" s="716"/>
      <c r="AH47" s="716"/>
      <c r="AI47" s="716"/>
      <c r="AJ47" s="716"/>
      <c r="AK47" s="716"/>
      <c r="AL47" s="716"/>
      <c r="AM47" s="716"/>
      <c r="AN47" s="717"/>
      <c r="AO47" s="729">
        <f>入力シート!AO49</f>
        <v>0</v>
      </c>
      <c r="AP47" s="660"/>
      <c r="AQ47" s="689">
        <f>入力シート!AQ49</f>
        <v>0</v>
      </c>
      <c r="AR47" s="659"/>
      <c r="AS47" s="659"/>
      <c r="AT47" s="658">
        <f>入力シート!AT49</f>
        <v>0</v>
      </c>
      <c r="AU47" s="659"/>
      <c r="AV47" s="658">
        <f>入力シート!AV49</f>
        <v>0</v>
      </c>
      <c r="AW47" s="660"/>
      <c r="AX47" s="535">
        <f>入力シート!AX49</f>
        <v>0</v>
      </c>
      <c r="AY47" s="537"/>
      <c r="AZ47" s="705">
        <f>入力シート!AZ49</f>
        <v>0</v>
      </c>
      <c r="BA47" s="660"/>
      <c r="BB47" s="705">
        <f>入力シート!BB49</f>
        <v>0</v>
      </c>
      <c r="BC47" s="660"/>
      <c r="BD47" s="705">
        <f>入力シート!BD49</f>
        <v>0</v>
      </c>
      <c r="BE47" s="659"/>
      <c r="BF47" s="659">
        <f>入力シート!BF49</f>
        <v>0</v>
      </c>
      <c r="BG47" s="660"/>
      <c r="BH47" s="730">
        <f>入力シート!BH49</f>
        <v>0</v>
      </c>
      <c r="BI47" s="659"/>
      <c r="BJ47" s="659">
        <f>入力シート!BJ49</f>
        <v>0</v>
      </c>
      <c r="BK47" s="735"/>
      <c r="BL47" s="705">
        <f>入力シート!BL49</f>
        <v>0</v>
      </c>
      <c r="BM47" s="659"/>
      <c r="BN47" s="659">
        <f>入力シート!BN49</f>
        <v>0</v>
      </c>
      <c r="BO47" s="660"/>
      <c r="BP47" s="705">
        <f>入力シート!BP49</f>
        <v>0</v>
      </c>
      <c r="BQ47" s="659"/>
      <c r="BR47" s="659">
        <f>入力シート!BR49</f>
        <v>0</v>
      </c>
      <c r="BS47" s="660"/>
      <c r="BT47" s="705">
        <f>入力シート!BT49</f>
        <v>0</v>
      </c>
      <c r="BU47" s="659"/>
      <c r="BV47" s="659">
        <f>入力シート!BV49</f>
        <v>0</v>
      </c>
      <c r="BW47" s="660"/>
      <c r="BX47" s="730">
        <f>入力シート!BX49</f>
        <v>0</v>
      </c>
      <c r="BY47" s="659"/>
      <c r="BZ47" s="659">
        <f>入力シート!BZ49</f>
        <v>0</v>
      </c>
      <c r="CA47" s="694"/>
      <c r="CB47" s="857"/>
      <c r="CC47" s="858"/>
      <c r="CD47" s="858"/>
      <c r="CE47" s="859"/>
      <c r="CF47" s="860"/>
      <c r="CG47" s="860"/>
      <c r="CH47" s="860"/>
      <c r="CI47" s="861"/>
      <c r="CJ47" s="74" t="str">
        <f t="shared" si="0"/>
        <v>-</v>
      </c>
      <c r="CK47" s="108" t="str">
        <f t="shared" si="1"/>
        <v>-</v>
      </c>
      <c r="CL47" s="75" t="str">
        <f t="shared" si="2"/>
        <v>-</v>
      </c>
      <c r="CM47" s="75" t="str">
        <f t="shared" si="3"/>
        <v>-</v>
      </c>
      <c r="CN47" s="75" t="str">
        <f t="shared" si="4"/>
        <v>-</v>
      </c>
      <c r="CO47" s="75" t="str">
        <f t="shared" si="5"/>
        <v>-</v>
      </c>
      <c r="CP47" s="102" t="str">
        <f t="shared" si="6"/>
        <v>-</v>
      </c>
      <c r="CQ47" s="76" t="str">
        <f t="shared" si="7"/>
        <v>-</v>
      </c>
    </row>
    <row r="48" spans="1:95" x14ac:dyDescent="0.2">
      <c r="A48" s="709">
        <v>24</v>
      </c>
      <c r="B48" s="710"/>
      <c r="C48" s="689">
        <f>入力シート!C50</f>
        <v>0</v>
      </c>
      <c r="D48" s="659"/>
      <c r="E48" s="659"/>
      <c r="F48" s="659"/>
      <c r="G48" s="658">
        <f>入力シート!G50</f>
        <v>0</v>
      </c>
      <c r="H48" s="659"/>
      <c r="I48" s="659"/>
      <c r="J48" s="659"/>
      <c r="K48" s="658">
        <f>入力シート!K50</f>
        <v>0</v>
      </c>
      <c r="L48" s="659"/>
      <c r="M48" s="659"/>
      <c r="N48" s="659"/>
      <c r="O48" s="660"/>
      <c r="P48" s="715">
        <f>入力シート!P50</f>
        <v>0</v>
      </c>
      <c r="Q48" s="716"/>
      <c r="R48" s="716"/>
      <c r="S48" s="716"/>
      <c r="T48" s="716"/>
      <c r="U48" s="716"/>
      <c r="V48" s="716"/>
      <c r="W48" s="712">
        <f>入力シート!W50</f>
        <v>0</v>
      </c>
      <c r="X48" s="713"/>
      <c r="Y48" s="713"/>
      <c r="Z48" s="713"/>
      <c r="AA48" s="713"/>
      <c r="AB48" s="713"/>
      <c r="AC48" s="713"/>
      <c r="AD48" s="713"/>
      <c r="AE48" s="714"/>
      <c r="AF48" s="715">
        <f>入力シート!AF50</f>
        <v>0</v>
      </c>
      <c r="AG48" s="716"/>
      <c r="AH48" s="716"/>
      <c r="AI48" s="716"/>
      <c r="AJ48" s="716"/>
      <c r="AK48" s="716"/>
      <c r="AL48" s="716"/>
      <c r="AM48" s="716"/>
      <c r="AN48" s="717"/>
      <c r="AO48" s="729">
        <f>入力シート!AO50</f>
        <v>0</v>
      </c>
      <c r="AP48" s="660"/>
      <c r="AQ48" s="689">
        <f>入力シート!AQ50</f>
        <v>0</v>
      </c>
      <c r="AR48" s="659"/>
      <c r="AS48" s="659"/>
      <c r="AT48" s="658">
        <f>入力シート!AT50</f>
        <v>0</v>
      </c>
      <c r="AU48" s="659"/>
      <c r="AV48" s="658">
        <f>入力シート!AV50</f>
        <v>0</v>
      </c>
      <c r="AW48" s="660"/>
      <c r="AX48" s="535">
        <f>入力シート!AX50</f>
        <v>0</v>
      </c>
      <c r="AY48" s="537"/>
      <c r="AZ48" s="705">
        <f>入力シート!AZ50</f>
        <v>0</v>
      </c>
      <c r="BA48" s="660"/>
      <c r="BB48" s="705">
        <f>入力シート!BB50</f>
        <v>0</v>
      </c>
      <c r="BC48" s="660"/>
      <c r="BD48" s="705">
        <f>入力シート!BD50</f>
        <v>0</v>
      </c>
      <c r="BE48" s="659"/>
      <c r="BF48" s="659">
        <f>入力シート!BF50</f>
        <v>0</v>
      </c>
      <c r="BG48" s="660"/>
      <c r="BH48" s="730">
        <f>入力シート!BH50</f>
        <v>0</v>
      </c>
      <c r="BI48" s="659"/>
      <c r="BJ48" s="659">
        <f>入力シート!BJ50</f>
        <v>0</v>
      </c>
      <c r="BK48" s="735"/>
      <c r="BL48" s="705">
        <f>入力シート!BL50</f>
        <v>0</v>
      </c>
      <c r="BM48" s="659"/>
      <c r="BN48" s="659">
        <f>入力シート!BN50</f>
        <v>0</v>
      </c>
      <c r="BO48" s="660"/>
      <c r="BP48" s="705">
        <f>入力シート!BP50</f>
        <v>0</v>
      </c>
      <c r="BQ48" s="659"/>
      <c r="BR48" s="659">
        <f>入力シート!BR50</f>
        <v>0</v>
      </c>
      <c r="BS48" s="660"/>
      <c r="BT48" s="705">
        <f>入力シート!BT50</f>
        <v>0</v>
      </c>
      <c r="BU48" s="659"/>
      <c r="BV48" s="659">
        <f>入力シート!BV50</f>
        <v>0</v>
      </c>
      <c r="BW48" s="660"/>
      <c r="BX48" s="730">
        <f>入力シート!BX50</f>
        <v>0</v>
      </c>
      <c r="BY48" s="659"/>
      <c r="BZ48" s="659">
        <f>入力シート!BZ50</f>
        <v>0</v>
      </c>
      <c r="CA48" s="694"/>
      <c r="CB48" s="857"/>
      <c r="CC48" s="858"/>
      <c r="CD48" s="858"/>
      <c r="CE48" s="859"/>
      <c r="CF48" s="860"/>
      <c r="CG48" s="860"/>
      <c r="CH48" s="860"/>
      <c r="CI48" s="861"/>
      <c r="CJ48" s="74" t="str">
        <f t="shared" si="0"/>
        <v>-</v>
      </c>
      <c r="CK48" s="108" t="str">
        <f t="shared" si="1"/>
        <v>-</v>
      </c>
      <c r="CL48" s="75" t="str">
        <f t="shared" si="2"/>
        <v>-</v>
      </c>
      <c r="CM48" s="75" t="str">
        <f t="shared" si="3"/>
        <v>-</v>
      </c>
      <c r="CN48" s="75" t="str">
        <f t="shared" si="4"/>
        <v>-</v>
      </c>
      <c r="CO48" s="75" t="str">
        <f t="shared" si="5"/>
        <v>-</v>
      </c>
      <c r="CP48" s="102" t="str">
        <f t="shared" si="6"/>
        <v>-</v>
      </c>
      <c r="CQ48" s="76" t="str">
        <f t="shared" si="7"/>
        <v>-</v>
      </c>
    </row>
    <row r="49" spans="1:95" x14ac:dyDescent="0.2">
      <c r="A49" s="709">
        <v>25</v>
      </c>
      <c r="B49" s="710"/>
      <c r="C49" s="689">
        <f>入力シート!C51</f>
        <v>0</v>
      </c>
      <c r="D49" s="659"/>
      <c r="E49" s="659"/>
      <c r="F49" s="659"/>
      <c r="G49" s="658">
        <f>入力シート!G51</f>
        <v>0</v>
      </c>
      <c r="H49" s="659"/>
      <c r="I49" s="659"/>
      <c r="J49" s="659"/>
      <c r="K49" s="658">
        <f>入力シート!K51</f>
        <v>0</v>
      </c>
      <c r="L49" s="659"/>
      <c r="M49" s="659"/>
      <c r="N49" s="659"/>
      <c r="O49" s="660"/>
      <c r="P49" s="715">
        <f>入力シート!P51</f>
        <v>0</v>
      </c>
      <c r="Q49" s="716"/>
      <c r="R49" s="716"/>
      <c r="S49" s="716"/>
      <c r="T49" s="716"/>
      <c r="U49" s="716"/>
      <c r="V49" s="716"/>
      <c r="W49" s="712">
        <f>入力シート!W51</f>
        <v>0</v>
      </c>
      <c r="X49" s="713"/>
      <c r="Y49" s="713"/>
      <c r="Z49" s="713"/>
      <c r="AA49" s="713"/>
      <c r="AB49" s="713"/>
      <c r="AC49" s="713"/>
      <c r="AD49" s="713"/>
      <c r="AE49" s="714"/>
      <c r="AF49" s="715">
        <f>入力シート!AF51</f>
        <v>0</v>
      </c>
      <c r="AG49" s="716"/>
      <c r="AH49" s="716"/>
      <c r="AI49" s="716"/>
      <c r="AJ49" s="716"/>
      <c r="AK49" s="716"/>
      <c r="AL49" s="716"/>
      <c r="AM49" s="716"/>
      <c r="AN49" s="717"/>
      <c r="AO49" s="729">
        <f>入力シート!AO51</f>
        <v>0</v>
      </c>
      <c r="AP49" s="660"/>
      <c r="AQ49" s="689">
        <f>入力シート!AQ51</f>
        <v>0</v>
      </c>
      <c r="AR49" s="659"/>
      <c r="AS49" s="659"/>
      <c r="AT49" s="658">
        <f>入力シート!AT51</f>
        <v>0</v>
      </c>
      <c r="AU49" s="659"/>
      <c r="AV49" s="658">
        <f>入力シート!AV51</f>
        <v>0</v>
      </c>
      <c r="AW49" s="660"/>
      <c r="AX49" s="535">
        <f>入力シート!AX51</f>
        <v>0</v>
      </c>
      <c r="AY49" s="537"/>
      <c r="AZ49" s="705">
        <f>入力シート!AZ51</f>
        <v>0</v>
      </c>
      <c r="BA49" s="660"/>
      <c r="BB49" s="705">
        <f>入力シート!BB51</f>
        <v>0</v>
      </c>
      <c r="BC49" s="660"/>
      <c r="BD49" s="705">
        <f>入力シート!BD51</f>
        <v>0</v>
      </c>
      <c r="BE49" s="659"/>
      <c r="BF49" s="659">
        <f>入力シート!BF51</f>
        <v>0</v>
      </c>
      <c r="BG49" s="660"/>
      <c r="BH49" s="730">
        <f>入力シート!BH51</f>
        <v>0</v>
      </c>
      <c r="BI49" s="659"/>
      <c r="BJ49" s="659">
        <f>入力シート!BJ51</f>
        <v>0</v>
      </c>
      <c r="BK49" s="735"/>
      <c r="BL49" s="705">
        <f>入力シート!BL51</f>
        <v>0</v>
      </c>
      <c r="BM49" s="659"/>
      <c r="BN49" s="659">
        <f>入力シート!BN51</f>
        <v>0</v>
      </c>
      <c r="BO49" s="660"/>
      <c r="BP49" s="705">
        <f>入力シート!BP51</f>
        <v>0</v>
      </c>
      <c r="BQ49" s="659"/>
      <c r="BR49" s="659">
        <f>入力シート!BR51</f>
        <v>0</v>
      </c>
      <c r="BS49" s="660"/>
      <c r="BT49" s="705">
        <f>入力シート!BT51</f>
        <v>0</v>
      </c>
      <c r="BU49" s="659"/>
      <c r="BV49" s="659">
        <f>入力シート!BV51</f>
        <v>0</v>
      </c>
      <c r="BW49" s="660"/>
      <c r="BX49" s="730">
        <f>入力シート!BX51</f>
        <v>0</v>
      </c>
      <c r="BY49" s="659"/>
      <c r="BZ49" s="659">
        <f>入力シート!BZ51</f>
        <v>0</v>
      </c>
      <c r="CA49" s="694"/>
      <c r="CB49" s="857"/>
      <c r="CC49" s="858"/>
      <c r="CD49" s="858"/>
      <c r="CE49" s="859"/>
      <c r="CF49" s="860"/>
      <c r="CG49" s="860"/>
      <c r="CH49" s="860"/>
      <c r="CI49" s="861"/>
      <c r="CJ49" s="74" t="str">
        <f t="shared" si="0"/>
        <v>-</v>
      </c>
      <c r="CK49" s="108" t="str">
        <f t="shared" si="1"/>
        <v>-</v>
      </c>
      <c r="CL49" s="75" t="str">
        <f t="shared" si="2"/>
        <v>-</v>
      </c>
      <c r="CM49" s="75" t="str">
        <f t="shared" si="3"/>
        <v>-</v>
      </c>
      <c r="CN49" s="75" t="str">
        <f t="shared" si="4"/>
        <v>-</v>
      </c>
      <c r="CO49" s="75" t="str">
        <f t="shared" si="5"/>
        <v>-</v>
      </c>
      <c r="CP49" s="102" t="str">
        <f t="shared" si="6"/>
        <v>-</v>
      </c>
      <c r="CQ49" s="76" t="str">
        <f t="shared" si="7"/>
        <v>-</v>
      </c>
    </row>
    <row r="50" spans="1:95" x14ac:dyDescent="0.2">
      <c r="A50" s="709">
        <v>26</v>
      </c>
      <c r="B50" s="710"/>
      <c r="C50" s="689">
        <f>入力シート!C52</f>
        <v>0</v>
      </c>
      <c r="D50" s="659"/>
      <c r="E50" s="659"/>
      <c r="F50" s="659"/>
      <c r="G50" s="658">
        <f>入力シート!G52</f>
        <v>0</v>
      </c>
      <c r="H50" s="659"/>
      <c r="I50" s="659"/>
      <c r="J50" s="659"/>
      <c r="K50" s="658">
        <f>入力シート!K52</f>
        <v>0</v>
      </c>
      <c r="L50" s="659"/>
      <c r="M50" s="659"/>
      <c r="N50" s="659"/>
      <c r="O50" s="660"/>
      <c r="P50" s="715">
        <f>入力シート!P52</f>
        <v>0</v>
      </c>
      <c r="Q50" s="716"/>
      <c r="R50" s="716"/>
      <c r="S50" s="716"/>
      <c r="T50" s="716"/>
      <c r="U50" s="716"/>
      <c r="V50" s="716"/>
      <c r="W50" s="712">
        <f>入力シート!W52</f>
        <v>0</v>
      </c>
      <c r="X50" s="713"/>
      <c r="Y50" s="713"/>
      <c r="Z50" s="713"/>
      <c r="AA50" s="713"/>
      <c r="AB50" s="713"/>
      <c r="AC50" s="713"/>
      <c r="AD50" s="713"/>
      <c r="AE50" s="714"/>
      <c r="AF50" s="715">
        <f>入力シート!AF52</f>
        <v>0</v>
      </c>
      <c r="AG50" s="716"/>
      <c r="AH50" s="716"/>
      <c r="AI50" s="716"/>
      <c r="AJ50" s="716"/>
      <c r="AK50" s="716"/>
      <c r="AL50" s="716"/>
      <c r="AM50" s="716"/>
      <c r="AN50" s="717"/>
      <c r="AO50" s="729">
        <f>入力シート!AO52</f>
        <v>0</v>
      </c>
      <c r="AP50" s="660"/>
      <c r="AQ50" s="689">
        <f>入力シート!AQ52</f>
        <v>0</v>
      </c>
      <c r="AR50" s="659"/>
      <c r="AS50" s="659"/>
      <c r="AT50" s="658">
        <f>入力シート!AT52</f>
        <v>0</v>
      </c>
      <c r="AU50" s="659"/>
      <c r="AV50" s="658">
        <f>入力シート!AV52</f>
        <v>0</v>
      </c>
      <c r="AW50" s="660"/>
      <c r="AX50" s="535">
        <f>入力シート!AX52</f>
        <v>0</v>
      </c>
      <c r="AY50" s="537"/>
      <c r="AZ50" s="705">
        <f>入力シート!AZ52</f>
        <v>0</v>
      </c>
      <c r="BA50" s="660"/>
      <c r="BB50" s="705">
        <f>入力シート!BB52</f>
        <v>0</v>
      </c>
      <c r="BC50" s="660"/>
      <c r="BD50" s="705">
        <f>入力シート!BD52</f>
        <v>0</v>
      </c>
      <c r="BE50" s="659"/>
      <c r="BF50" s="659">
        <f>入力シート!BF52</f>
        <v>0</v>
      </c>
      <c r="BG50" s="660"/>
      <c r="BH50" s="730">
        <f>入力シート!BH52</f>
        <v>0</v>
      </c>
      <c r="BI50" s="659"/>
      <c r="BJ50" s="659">
        <f>入力シート!BJ52</f>
        <v>0</v>
      </c>
      <c r="BK50" s="735"/>
      <c r="BL50" s="705">
        <f>入力シート!BL52</f>
        <v>0</v>
      </c>
      <c r="BM50" s="659"/>
      <c r="BN50" s="659">
        <f>入力シート!BN52</f>
        <v>0</v>
      </c>
      <c r="BO50" s="660"/>
      <c r="BP50" s="705">
        <f>入力シート!BP52</f>
        <v>0</v>
      </c>
      <c r="BQ50" s="659"/>
      <c r="BR50" s="659">
        <f>入力シート!BR52</f>
        <v>0</v>
      </c>
      <c r="BS50" s="660"/>
      <c r="BT50" s="705">
        <f>入力シート!BT52</f>
        <v>0</v>
      </c>
      <c r="BU50" s="659"/>
      <c r="BV50" s="659">
        <f>入力シート!BV52</f>
        <v>0</v>
      </c>
      <c r="BW50" s="660"/>
      <c r="BX50" s="730">
        <f>入力シート!BX52</f>
        <v>0</v>
      </c>
      <c r="BY50" s="659"/>
      <c r="BZ50" s="659">
        <f>入力シート!BZ52</f>
        <v>0</v>
      </c>
      <c r="CA50" s="694"/>
      <c r="CB50" s="857"/>
      <c r="CC50" s="858"/>
      <c r="CD50" s="858"/>
      <c r="CE50" s="859"/>
      <c r="CF50" s="860"/>
      <c r="CG50" s="860"/>
      <c r="CH50" s="860"/>
      <c r="CI50" s="861"/>
      <c r="CJ50" s="74" t="str">
        <f t="shared" si="0"/>
        <v>-</v>
      </c>
      <c r="CK50" s="108" t="str">
        <f t="shared" si="1"/>
        <v>-</v>
      </c>
      <c r="CL50" s="75" t="str">
        <f t="shared" si="2"/>
        <v>-</v>
      </c>
      <c r="CM50" s="75" t="str">
        <f t="shared" si="3"/>
        <v>-</v>
      </c>
      <c r="CN50" s="75" t="str">
        <f t="shared" si="4"/>
        <v>-</v>
      </c>
      <c r="CO50" s="75" t="str">
        <f t="shared" si="5"/>
        <v>-</v>
      </c>
      <c r="CP50" s="102" t="str">
        <f t="shared" si="6"/>
        <v>-</v>
      </c>
      <c r="CQ50" s="76" t="str">
        <f t="shared" si="7"/>
        <v>-</v>
      </c>
    </row>
    <row r="51" spans="1:95" x14ac:dyDescent="0.2">
      <c r="A51" s="709">
        <v>27</v>
      </c>
      <c r="B51" s="710"/>
      <c r="C51" s="689">
        <f>入力シート!C53</f>
        <v>0</v>
      </c>
      <c r="D51" s="659"/>
      <c r="E51" s="659"/>
      <c r="F51" s="659"/>
      <c r="G51" s="658">
        <f>入力シート!G53</f>
        <v>0</v>
      </c>
      <c r="H51" s="659"/>
      <c r="I51" s="659"/>
      <c r="J51" s="659"/>
      <c r="K51" s="658">
        <f>入力シート!K53</f>
        <v>0</v>
      </c>
      <c r="L51" s="659"/>
      <c r="M51" s="659"/>
      <c r="N51" s="659"/>
      <c r="O51" s="660"/>
      <c r="P51" s="715">
        <f>入力シート!P53</f>
        <v>0</v>
      </c>
      <c r="Q51" s="716"/>
      <c r="R51" s="716"/>
      <c r="S51" s="716"/>
      <c r="T51" s="716"/>
      <c r="U51" s="716"/>
      <c r="V51" s="716"/>
      <c r="W51" s="712">
        <f>入力シート!W53</f>
        <v>0</v>
      </c>
      <c r="X51" s="713"/>
      <c r="Y51" s="713"/>
      <c r="Z51" s="713"/>
      <c r="AA51" s="713"/>
      <c r="AB51" s="713"/>
      <c r="AC51" s="713"/>
      <c r="AD51" s="713"/>
      <c r="AE51" s="714"/>
      <c r="AF51" s="715">
        <f>入力シート!AF53</f>
        <v>0</v>
      </c>
      <c r="AG51" s="716"/>
      <c r="AH51" s="716"/>
      <c r="AI51" s="716"/>
      <c r="AJ51" s="716"/>
      <c r="AK51" s="716"/>
      <c r="AL51" s="716"/>
      <c r="AM51" s="716"/>
      <c r="AN51" s="717"/>
      <c r="AO51" s="729">
        <f>入力シート!AO53</f>
        <v>0</v>
      </c>
      <c r="AP51" s="660"/>
      <c r="AQ51" s="689">
        <f>入力シート!AQ53</f>
        <v>0</v>
      </c>
      <c r="AR51" s="659"/>
      <c r="AS51" s="659"/>
      <c r="AT51" s="658">
        <f>入力シート!AT53</f>
        <v>0</v>
      </c>
      <c r="AU51" s="659"/>
      <c r="AV51" s="658">
        <f>入力シート!AV53</f>
        <v>0</v>
      </c>
      <c r="AW51" s="660"/>
      <c r="AX51" s="535">
        <f>入力シート!AX53</f>
        <v>0</v>
      </c>
      <c r="AY51" s="537"/>
      <c r="AZ51" s="705">
        <f>入力シート!AZ53</f>
        <v>0</v>
      </c>
      <c r="BA51" s="660"/>
      <c r="BB51" s="705">
        <f>入力シート!BB53</f>
        <v>0</v>
      </c>
      <c r="BC51" s="660"/>
      <c r="BD51" s="705">
        <f>入力シート!BD53</f>
        <v>0</v>
      </c>
      <c r="BE51" s="659"/>
      <c r="BF51" s="659">
        <f>入力シート!BF53</f>
        <v>0</v>
      </c>
      <c r="BG51" s="660"/>
      <c r="BH51" s="730">
        <f>入力シート!BH53</f>
        <v>0</v>
      </c>
      <c r="BI51" s="659"/>
      <c r="BJ51" s="659">
        <f>入力シート!BJ53</f>
        <v>0</v>
      </c>
      <c r="BK51" s="735"/>
      <c r="BL51" s="705">
        <f>入力シート!BL53</f>
        <v>0</v>
      </c>
      <c r="BM51" s="659"/>
      <c r="BN51" s="659">
        <f>入力シート!BN53</f>
        <v>0</v>
      </c>
      <c r="BO51" s="660"/>
      <c r="BP51" s="705">
        <f>入力シート!BP53</f>
        <v>0</v>
      </c>
      <c r="BQ51" s="659"/>
      <c r="BR51" s="659">
        <f>入力シート!BR53</f>
        <v>0</v>
      </c>
      <c r="BS51" s="660"/>
      <c r="BT51" s="705">
        <f>入力シート!BT53</f>
        <v>0</v>
      </c>
      <c r="BU51" s="659"/>
      <c r="BV51" s="659">
        <f>入力シート!BV53</f>
        <v>0</v>
      </c>
      <c r="BW51" s="660"/>
      <c r="BX51" s="730">
        <f>入力シート!BX53</f>
        <v>0</v>
      </c>
      <c r="BY51" s="659"/>
      <c r="BZ51" s="659">
        <f>入力シート!BZ53</f>
        <v>0</v>
      </c>
      <c r="CA51" s="694"/>
      <c r="CB51" s="857"/>
      <c r="CC51" s="858"/>
      <c r="CD51" s="858"/>
      <c r="CE51" s="859"/>
      <c r="CF51" s="860"/>
      <c r="CG51" s="860"/>
      <c r="CH51" s="860"/>
      <c r="CI51" s="861"/>
      <c r="CJ51" s="74" t="str">
        <f t="shared" si="0"/>
        <v>-</v>
      </c>
      <c r="CK51" s="108" t="str">
        <f t="shared" si="1"/>
        <v>-</v>
      </c>
      <c r="CL51" s="75" t="str">
        <f t="shared" si="2"/>
        <v>-</v>
      </c>
      <c r="CM51" s="75" t="str">
        <f t="shared" si="3"/>
        <v>-</v>
      </c>
      <c r="CN51" s="75" t="str">
        <f t="shared" si="4"/>
        <v>-</v>
      </c>
      <c r="CO51" s="75" t="str">
        <f t="shared" si="5"/>
        <v>-</v>
      </c>
      <c r="CP51" s="102" t="str">
        <f t="shared" si="6"/>
        <v>-</v>
      </c>
      <c r="CQ51" s="76" t="str">
        <f t="shared" si="7"/>
        <v>-</v>
      </c>
    </row>
    <row r="52" spans="1:95" x14ac:dyDescent="0.2">
      <c r="A52" s="709">
        <v>28</v>
      </c>
      <c r="B52" s="710"/>
      <c r="C52" s="689">
        <f>入力シート!C54</f>
        <v>0</v>
      </c>
      <c r="D52" s="659"/>
      <c r="E52" s="659"/>
      <c r="F52" s="659"/>
      <c r="G52" s="658">
        <f>入力シート!G54</f>
        <v>0</v>
      </c>
      <c r="H52" s="659"/>
      <c r="I52" s="659"/>
      <c r="J52" s="659"/>
      <c r="K52" s="658">
        <f>入力シート!K54</f>
        <v>0</v>
      </c>
      <c r="L52" s="659"/>
      <c r="M52" s="659"/>
      <c r="N52" s="659"/>
      <c r="O52" s="660"/>
      <c r="P52" s="715">
        <f>入力シート!P54</f>
        <v>0</v>
      </c>
      <c r="Q52" s="716"/>
      <c r="R52" s="716"/>
      <c r="S52" s="716"/>
      <c r="T52" s="716"/>
      <c r="U52" s="716"/>
      <c r="V52" s="716"/>
      <c r="W52" s="712">
        <f>入力シート!W54</f>
        <v>0</v>
      </c>
      <c r="X52" s="713"/>
      <c r="Y52" s="713"/>
      <c r="Z52" s="713"/>
      <c r="AA52" s="713"/>
      <c r="AB52" s="713"/>
      <c r="AC52" s="713"/>
      <c r="AD52" s="713"/>
      <c r="AE52" s="714"/>
      <c r="AF52" s="715">
        <f>入力シート!AF54</f>
        <v>0</v>
      </c>
      <c r="AG52" s="716"/>
      <c r="AH52" s="716"/>
      <c r="AI52" s="716"/>
      <c r="AJ52" s="716"/>
      <c r="AK52" s="716"/>
      <c r="AL52" s="716"/>
      <c r="AM52" s="716"/>
      <c r="AN52" s="717"/>
      <c r="AO52" s="729">
        <f>入力シート!AO54</f>
        <v>0</v>
      </c>
      <c r="AP52" s="660"/>
      <c r="AQ52" s="689">
        <f>入力シート!AQ54</f>
        <v>0</v>
      </c>
      <c r="AR52" s="659"/>
      <c r="AS52" s="659"/>
      <c r="AT52" s="658">
        <f>入力シート!AT54</f>
        <v>0</v>
      </c>
      <c r="AU52" s="659"/>
      <c r="AV52" s="658">
        <f>入力シート!AV54</f>
        <v>0</v>
      </c>
      <c r="AW52" s="660"/>
      <c r="AX52" s="535">
        <f>入力シート!AX54</f>
        <v>0</v>
      </c>
      <c r="AY52" s="537"/>
      <c r="AZ52" s="705">
        <f>入力シート!AZ54</f>
        <v>0</v>
      </c>
      <c r="BA52" s="660"/>
      <c r="BB52" s="705">
        <f>入力シート!BB54</f>
        <v>0</v>
      </c>
      <c r="BC52" s="660"/>
      <c r="BD52" s="705">
        <f>入力シート!BD54</f>
        <v>0</v>
      </c>
      <c r="BE52" s="659"/>
      <c r="BF52" s="659">
        <f>入力シート!BF54</f>
        <v>0</v>
      </c>
      <c r="BG52" s="660"/>
      <c r="BH52" s="730">
        <f>入力シート!BH54</f>
        <v>0</v>
      </c>
      <c r="BI52" s="659"/>
      <c r="BJ52" s="659">
        <f>入力シート!BJ54</f>
        <v>0</v>
      </c>
      <c r="BK52" s="735"/>
      <c r="BL52" s="705">
        <f>入力シート!BL54</f>
        <v>0</v>
      </c>
      <c r="BM52" s="659"/>
      <c r="BN52" s="659">
        <f>入力シート!BN54</f>
        <v>0</v>
      </c>
      <c r="BO52" s="660"/>
      <c r="BP52" s="705">
        <f>入力シート!BP54</f>
        <v>0</v>
      </c>
      <c r="BQ52" s="659"/>
      <c r="BR52" s="659">
        <f>入力シート!BR54</f>
        <v>0</v>
      </c>
      <c r="BS52" s="660"/>
      <c r="BT52" s="705">
        <f>入力シート!BT54</f>
        <v>0</v>
      </c>
      <c r="BU52" s="659"/>
      <c r="BV52" s="659">
        <f>入力シート!BV54</f>
        <v>0</v>
      </c>
      <c r="BW52" s="660"/>
      <c r="BX52" s="730">
        <f>入力シート!BX54</f>
        <v>0</v>
      </c>
      <c r="BY52" s="659"/>
      <c r="BZ52" s="659">
        <f>入力シート!BZ54</f>
        <v>0</v>
      </c>
      <c r="CA52" s="694"/>
      <c r="CB52" s="857"/>
      <c r="CC52" s="858"/>
      <c r="CD52" s="858"/>
      <c r="CE52" s="859"/>
      <c r="CF52" s="860"/>
      <c r="CG52" s="860"/>
      <c r="CH52" s="860"/>
      <c r="CI52" s="861"/>
      <c r="CJ52" s="74" t="str">
        <f t="shared" si="0"/>
        <v>-</v>
      </c>
      <c r="CK52" s="108" t="str">
        <f t="shared" si="1"/>
        <v>-</v>
      </c>
      <c r="CL52" s="75" t="str">
        <f t="shared" si="2"/>
        <v>-</v>
      </c>
      <c r="CM52" s="75" t="str">
        <f t="shared" si="3"/>
        <v>-</v>
      </c>
      <c r="CN52" s="75" t="str">
        <f t="shared" si="4"/>
        <v>-</v>
      </c>
      <c r="CO52" s="75" t="str">
        <f t="shared" si="5"/>
        <v>-</v>
      </c>
      <c r="CP52" s="102" t="str">
        <f t="shared" si="6"/>
        <v>-</v>
      </c>
      <c r="CQ52" s="76" t="str">
        <f t="shared" si="7"/>
        <v>-</v>
      </c>
    </row>
    <row r="53" spans="1:95" x14ac:dyDescent="0.2">
      <c r="A53" s="709">
        <v>29</v>
      </c>
      <c r="B53" s="710"/>
      <c r="C53" s="689">
        <f>入力シート!C55</f>
        <v>0</v>
      </c>
      <c r="D53" s="659"/>
      <c r="E53" s="659"/>
      <c r="F53" s="659"/>
      <c r="G53" s="658">
        <f>入力シート!G55</f>
        <v>0</v>
      </c>
      <c r="H53" s="659"/>
      <c r="I53" s="659"/>
      <c r="J53" s="659"/>
      <c r="K53" s="658">
        <f>入力シート!K55</f>
        <v>0</v>
      </c>
      <c r="L53" s="659"/>
      <c r="M53" s="659"/>
      <c r="N53" s="659"/>
      <c r="O53" s="660"/>
      <c r="P53" s="715">
        <f>入力シート!P55</f>
        <v>0</v>
      </c>
      <c r="Q53" s="716"/>
      <c r="R53" s="716"/>
      <c r="S53" s="716"/>
      <c r="T53" s="716"/>
      <c r="U53" s="716"/>
      <c r="V53" s="716"/>
      <c r="W53" s="712">
        <f>入力シート!W55</f>
        <v>0</v>
      </c>
      <c r="X53" s="713"/>
      <c r="Y53" s="713"/>
      <c r="Z53" s="713"/>
      <c r="AA53" s="713"/>
      <c r="AB53" s="713"/>
      <c r="AC53" s="713"/>
      <c r="AD53" s="713"/>
      <c r="AE53" s="714"/>
      <c r="AF53" s="715">
        <f>入力シート!AF55</f>
        <v>0</v>
      </c>
      <c r="AG53" s="716"/>
      <c r="AH53" s="716"/>
      <c r="AI53" s="716"/>
      <c r="AJ53" s="716"/>
      <c r="AK53" s="716"/>
      <c r="AL53" s="716"/>
      <c r="AM53" s="716"/>
      <c r="AN53" s="717"/>
      <c r="AO53" s="729">
        <f>入力シート!AO55</f>
        <v>0</v>
      </c>
      <c r="AP53" s="660"/>
      <c r="AQ53" s="689">
        <f>入力シート!AQ55</f>
        <v>0</v>
      </c>
      <c r="AR53" s="659"/>
      <c r="AS53" s="659"/>
      <c r="AT53" s="658">
        <f>入力シート!AT55</f>
        <v>0</v>
      </c>
      <c r="AU53" s="659"/>
      <c r="AV53" s="658">
        <f>入力シート!AV55</f>
        <v>0</v>
      </c>
      <c r="AW53" s="660"/>
      <c r="AX53" s="535">
        <f>入力シート!AX55</f>
        <v>0</v>
      </c>
      <c r="AY53" s="537"/>
      <c r="AZ53" s="705">
        <f>入力シート!AZ55</f>
        <v>0</v>
      </c>
      <c r="BA53" s="660"/>
      <c r="BB53" s="705">
        <f>入力シート!BB55</f>
        <v>0</v>
      </c>
      <c r="BC53" s="660"/>
      <c r="BD53" s="705">
        <f>入力シート!BD55</f>
        <v>0</v>
      </c>
      <c r="BE53" s="659"/>
      <c r="BF53" s="659">
        <f>入力シート!BF55</f>
        <v>0</v>
      </c>
      <c r="BG53" s="660"/>
      <c r="BH53" s="730">
        <f>入力シート!BH55</f>
        <v>0</v>
      </c>
      <c r="BI53" s="659"/>
      <c r="BJ53" s="659">
        <f>入力シート!BJ55</f>
        <v>0</v>
      </c>
      <c r="BK53" s="735"/>
      <c r="BL53" s="705">
        <f>入力シート!BL55</f>
        <v>0</v>
      </c>
      <c r="BM53" s="659"/>
      <c r="BN53" s="659">
        <f>入力シート!BN55</f>
        <v>0</v>
      </c>
      <c r="BO53" s="660"/>
      <c r="BP53" s="705">
        <f>入力シート!BP55</f>
        <v>0</v>
      </c>
      <c r="BQ53" s="659"/>
      <c r="BR53" s="659">
        <f>入力シート!BR55</f>
        <v>0</v>
      </c>
      <c r="BS53" s="660"/>
      <c r="BT53" s="705">
        <f>入力シート!BT55</f>
        <v>0</v>
      </c>
      <c r="BU53" s="659"/>
      <c r="BV53" s="659">
        <f>入力シート!BV55</f>
        <v>0</v>
      </c>
      <c r="BW53" s="660"/>
      <c r="BX53" s="730">
        <f>入力シート!BX55</f>
        <v>0</v>
      </c>
      <c r="BY53" s="659"/>
      <c r="BZ53" s="659">
        <f>入力シート!BZ55</f>
        <v>0</v>
      </c>
      <c r="CA53" s="694"/>
      <c r="CB53" s="857"/>
      <c r="CC53" s="858"/>
      <c r="CD53" s="858"/>
      <c r="CE53" s="859"/>
      <c r="CF53" s="860"/>
      <c r="CG53" s="860"/>
      <c r="CH53" s="860"/>
      <c r="CI53" s="861"/>
      <c r="CJ53" s="74" t="str">
        <f t="shared" si="0"/>
        <v>-</v>
      </c>
      <c r="CK53" s="108" t="str">
        <f t="shared" si="1"/>
        <v>-</v>
      </c>
      <c r="CL53" s="75" t="str">
        <f t="shared" si="2"/>
        <v>-</v>
      </c>
      <c r="CM53" s="75" t="str">
        <f t="shared" si="3"/>
        <v>-</v>
      </c>
      <c r="CN53" s="75" t="str">
        <f t="shared" si="4"/>
        <v>-</v>
      </c>
      <c r="CO53" s="75" t="str">
        <f t="shared" si="5"/>
        <v>-</v>
      </c>
      <c r="CP53" s="102" t="str">
        <f t="shared" si="6"/>
        <v>-</v>
      </c>
      <c r="CQ53" s="76" t="str">
        <f t="shared" si="7"/>
        <v>-</v>
      </c>
    </row>
    <row r="54" spans="1:95" x14ac:dyDescent="0.2">
      <c r="A54" s="709">
        <v>30</v>
      </c>
      <c r="B54" s="710"/>
      <c r="C54" s="689">
        <f>入力シート!C56</f>
        <v>0</v>
      </c>
      <c r="D54" s="659"/>
      <c r="E54" s="659"/>
      <c r="F54" s="659"/>
      <c r="G54" s="658">
        <f>入力シート!G56</f>
        <v>0</v>
      </c>
      <c r="H54" s="659"/>
      <c r="I54" s="659"/>
      <c r="J54" s="659"/>
      <c r="K54" s="658">
        <f>入力シート!K56</f>
        <v>0</v>
      </c>
      <c r="L54" s="659"/>
      <c r="M54" s="659"/>
      <c r="N54" s="659"/>
      <c r="O54" s="660"/>
      <c r="P54" s="715">
        <f>入力シート!P56</f>
        <v>0</v>
      </c>
      <c r="Q54" s="716"/>
      <c r="R54" s="716"/>
      <c r="S54" s="716"/>
      <c r="T54" s="716"/>
      <c r="U54" s="716"/>
      <c r="V54" s="716"/>
      <c r="W54" s="712">
        <f>入力シート!W56</f>
        <v>0</v>
      </c>
      <c r="X54" s="713"/>
      <c r="Y54" s="713"/>
      <c r="Z54" s="713"/>
      <c r="AA54" s="713"/>
      <c r="AB54" s="713"/>
      <c r="AC54" s="713"/>
      <c r="AD54" s="713"/>
      <c r="AE54" s="714"/>
      <c r="AF54" s="715">
        <f>入力シート!AF56</f>
        <v>0</v>
      </c>
      <c r="AG54" s="716"/>
      <c r="AH54" s="716"/>
      <c r="AI54" s="716"/>
      <c r="AJ54" s="716"/>
      <c r="AK54" s="716"/>
      <c r="AL54" s="716"/>
      <c r="AM54" s="716"/>
      <c r="AN54" s="717"/>
      <c r="AO54" s="729">
        <f>入力シート!AO56</f>
        <v>0</v>
      </c>
      <c r="AP54" s="660"/>
      <c r="AQ54" s="689">
        <f>入力シート!AQ56</f>
        <v>0</v>
      </c>
      <c r="AR54" s="659"/>
      <c r="AS54" s="659"/>
      <c r="AT54" s="658">
        <f>入力シート!AT56</f>
        <v>0</v>
      </c>
      <c r="AU54" s="659"/>
      <c r="AV54" s="658">
        <f>入力シート!AV56</f>
        <v>0</v>
      </c>
      <c r="AW54" s="660"/>
      <c r="AX54" s="535">
        <f>入力シート!AX56</f>
        <v>0</v>
      </c>
      <c r="AY54" s="537"/>
      <c r="AZ54" s="705">
        <f>入力シート!AZ56</f>
        <v>0</v>
      </c>
      <c r="BA54" s="660"/>
      <c r="BB54" s="705">
        <f>入力シート!BB56</f>
        <v>0</v>
      </c>
      <c r="BC54" s="660"/>
      <c r="BD54" s="705">
        <f>入力シート!BD56</f>
        <v>0</v>
      </c>
      <c r="BE54" s="659"/>
      <c r="BF54" s="659">
        <f>入力シート!BF56</f>
        <v>0</v>
      </c>
      <c r="BG54" s="660"/>
      <c r="BH54" s="730">
        <f>入力シート!BH56</f>
        <v>0</v>
      </c>
      <c r="BI54" s="659"/>
      <c r="BJ54" s="659">
        <f>入力シート!BJ56</f>
        <v>0</v>
      </c>
      <c r="BK54" s="735"/>
      <c r="BL54" s="705">
        <f>入力シート!BL56</f>
        <v>0</v>
      </c>
      <c r="BM54" s="659"/>
      <c r="BN54" s="659">
        <f>入力シート!BN56</f>
        <v>0</v>
      </c>
      <c r="BO54" s="660"/>
      <c r="BP54" s="705">
        <f>入力シート!BP56</f>
        <v>0</v>
      </c>
      <c r="BQ54" s="659"/>
      <c r="BR54" s="659">
        <f>入力シート!BR56</f>
        <v>0</v>
      </c>
      <c r="BS54" s="660"/>
      <c r="BT54" s="705">
        <f>入力シート!BT56</f>
        <v>0</v>
      </c>
      <c r="BU54" s="659"/>
      <c r="BV54" s="659">
        <f>入力シート!BV56</f>
        <v>0</v>
      </c>
      <c r="BW54" s="660"/>
      <c r="BX54" s="730">
        <f>入力シート!BX56</f>
        <v>0</v>
      </c>
      <c r="BY54" s="659"/>
      <c r="BZ54" s="659">
        <f>入力シート!BZ56</f>
        <v>0</v>
      </c>
      <c r="CA54" s="694"/>
      <c r="CB54" s="857"/>
      <c r="CC54" s="858"/>
      <c r="CD54" s="858"/>
      <c r="CE54" s="859"/>
      <c r="CF54" s="860"/>
      <c r="CG54" s="860"/>
      <c r="CH54" s="860"/>
      <c r="CI54" s="861"/>
      <c r="CJ54" s="74" t="str">
        <f t="shared" si="0"/>
        <v>-</v>
      </c>
      <c r="CK54" s="108" t="str">
        <f t="shared" si="1"/>
        <v>-</v>
      </c>
      <c r="CL54" s="75" t="str">
        <f t="shared" si="2"/>
        <v>-</v>
      </c>
      <c r="CM54" s="75" t="str">
        <f t="shared" si="3"/>
        <v>-</v>
      </c>
      <c r="CN54" s="75" t="str">
        <f t="shared" si="4"/>
        <v>-</v>
      </c>
      <c r="CO54" s="75" t="str">
        <f t="shared" si="5"/>
        <v>-</v>
      </c>
      <c r="CP54" s="102" t="str">
        <f t="shared" si="6"/>
        <v>-</v>
      </c>
      <c r="CQ54" s="76" t="str">
        <f t="shared" si="7"/>
        <v>-</v>
      </c>
    </row>
    <row r="55" spans="1:95" x14ac:dyDescent="0.2">
      <c r="A55" s="709">
        <v>31</v>
      </c>
      <c r="B55" s="710"/>
      <c r="C55" s="689">
        <f>入力シート!C57</f>
        <v>0</v>
      </c>
      <c r="D55" s="659"/>
      <c r="E55" s="659"/>
      <c r="F55" s="659"/>
      <c r="G55" s="658">
        <f>入力シート!G57</f>
        <v>0</v>
      </c>
      <c r="H55" s="659"/>
      <c r="I55" s="659"/>
      <c r="J55" s="659"/>
      <c r="K55" s="658">
        <f>入力シート!K57</f>
        <v>0</v>
      </c>
      <c r="L55" s="659"/>
      <c r="M55" s="659"/>
      <c r="N55" s="659"/>
      <c r="O55" s="660"/>
      <c r="P55" s="715">
        <f>入力シート!P57</f>
        <v>0</v>
      </c>
      <c r="Q55" s="716"/>
      <c r="R55" s="716"/>
      <c r="S55" s="716"/>
      <c r="T55" s="716"/>
      <c r="U55" s="716"/>
      <c r="V55" s="716"/>
      <c r="W55" s="712">
        <f>入力シート!W57</f>
        <v>0</v>
      </c>
      <c r="X55" s="713"/>
      <c r="Y55" s="713"/>
      <c r="Z55" s="713"/>
      <c r="AA55" s="713"/>
      <c r="AB55" s="713"/>
      <c r="AC55" s="713"/>
      <c r="AD55" s="713"/>
      <c r="AE55" s="714"/>
      <c r="AF55" s="715">
        <f>入力シート!AF57</f>
        <v>0</v>
      </c>
      <c r="AG55" s="716"/>
      <c r="AH55" s="716"/>
      <c r="AI55" s="716"/>
      <c r="AJ55" s="716"/>
      <c r="AK55" s="716"/>
      <c r="AL55" s="716"/>
      <c r="AM55" s="716"/>
      <c r="AN55" s="717"/>
      <c r="AO55" s="729">
        <f>入力シート!AO57</f>
        <v>0</v>
      </c>
      <c r="AP55" s="660"/>
      <c r="AQ55" s="689">
        <f>入力シート!AQ57</f>
        <v>0</v>
      </c>
      <c r="AR55" s="659"/>
      <c r="AS55" s="659"/>
      <c r="AT55" s="658">
        <f>入力シート!AT57</f>
        <v>0</v>
      </c>
      <c r="AU55" s="659"/>
      <c r="AV55" s="658">
        <f>入力シート!AV57</f>
        <v>0</v>
      </c>
      <c r="AW55" s="660"/>
      <c r="AX55" s="535">
        <f>入力シート!AX57</f>
        <v>0</v>
      </c>
      <c r="AY55" s="537"/>
      <c r="AZ55" s="705">
        <f>入力シート!AZ57</f>
        <v>0</v>
      </c>
      <c r="BA55" s="660"/>
      <c r="BB55" s="705">
        <f>入力シート!BB57</f>
        <v>0</v>
      </c>
      <c r="BC55" s="660"/>
      <c r="BD55" s="705">
        <f>入力シート!BD57</f>
        <v>0</v>
      </c>
      <c r="BE55" s="659"/>
      <c r="BF55" s="659">
        <f>入力シート!BF57</f>
        <v>0</v>
      </c>
      <c r="BG55" s="660"/>
      <c r="BH55" s="730">
        <f>入力シート!BH57</f>
        <v>0</v>
      </c>
      <c r="BI55" s="659"/>
      <c r="BJ55" s="659">
        <f>入力シート!BJ57</f>
        <v>0</v>
      </c>
      <c r="BK55" s="735"/>
      <c r="BL55" s="705">
        <f>入力シート!BL57</f>
        <v>0</v>
      </c>
      <c r="BM55" s="659"/>
      <c r="BN55" s="659">
        <f>入力シート!BN57</f>
        <v>0</v>
      </c>
      <c r="BO55" s="660"/>
      <c r="BP55" s="705">
        <f>入力シート!BP57</f>
        <v>0</v>
      </c>
      <c r="BQ55" s="659"/>
      <c r="BR55" s="659">
        <f>入力シート!BR57</f>
        <v>0</v>
      </c>
      <c r="BS55" s="660"/>
      <c r="BT55" s="705">
        <f>入力シート!BT57</f>
        <v>0</v>
      </c>
      <c r="BU55" s="659"/>
      <c r="BV55" s="659">
        <f>入力シート!BV57</f>
        <v>0</v>
      </c>
      <c r="BW55" s="660"/>
      <c r="BX55" s="730">
        <f>入力シート!BX57</f>
        <v>0</v>
      </c>
      <c r="BY55" s="659"/>
      <c r="BZ55" s="659">
        <f>入力シート!BZ57</f>
        <v>0</v>
      </c>
      <c r="CA55" s="694"/>
      <c r="CB55" s="857"/>
      <c r="CC55" s="858"/>
      <c r="CD55" s="858"/>
      <c r="CE55" s="859"/>
      <c r="CF55" s="860"/>
      <c r="CG55" s="860"/>
      <c r="CH55" s="860"/>
      <c r="CI55" s="861"/>
      <c r="CJ55" s="74" t="str">
        <f t="shared" si="0"/>
        <v>-</v>
      </c>
      <c r="CK55" s="108" t="str">
        <f t="shared" si="1"/>
        <v>-</v>
      </c>
      <c r="CL55" s="75" t="str">
        <f t="shared" si="2"/>
        <v>-</v>
      </c>
      <c r="CM55" s="75" t="str">
        <f t="shared" si="3"/>
        <v>-</v>
      </c>
      <c r="CN55" s="75" t="str">
        <f t="shared" si="4"/>
        <v>-</v>
      </c>
      <c r="CO55" s="75" t="str">
        <f t="shared" si="5"/>
        <v>-</v>
      </c>
      <c r="CP55" s="102" t="str">
        <f t="shared" si="6"/>
        <v>-</v>
      </c>
      <c r="CQ55" s="76" t="str">
        <f t="shared" si="7"/>
        <v>-</v>
      </c>
    </row>
    <row r="56" spans="1:95" x14ac:dyDescent="0.2">
      <c r="A56" s="709">
        <v>32</v>
      </c>
      <c r="B56" s="710"/>
      <c r="C56" s="689">
        <f>入力シート!C58</f>
        <v>0</v>
      </c>
      <c r="D56" s="659"/>
      <c r="E56" s="659"/>
      <c r="F56" s="659"/>
      <c r="G56" s="658">
        <f>入力シート!G58</f>
        <v>0</v>
      </c>
      <c r="H56" s="659"/>
      <c r="I56" s="659"/>
      <c r="J56" s="659"/>
      <c r="K56" s="658">
        <f>入力シート!K58</f>
        <v>0</v>
      </c>
      <c r="L56" s="659"/>
      <c r="M56" s="659"/>
      <c r="N56" s="659"/>
      <c r="O56" s="660"/>
      <c r="P56" s="715">
        <f>入力シート!P58</f>
        <v>0</v>
      </c>
      <c r="Q56" s="716"/>
      <c r="R56" s="716"/>
      <c r="S56" s="716"/>
      <c r="T56" s="716"/>
      <c r="U56" s="716"/>
      <c r="V56" s="716"/>
      <c r="W56" s="712">
        <f>入力シート!W58</f>
        <v>0</v>
      </c>
      <c r="X56" s="713"/>
      <c r="Y56" s="713"/>
      <c r="Z56" s="713"/>
      <c r="AA56" s="713"/>
      <c r="AB56" s="713"/>
      <c r="AC56" s="713"/>
      <c r="AD56" s="713"/>
      <c r="AE56" s="714"/>
      <c r="AF56" s="715">
        <f>入力シート!AF58</f>
        <v>0</v>
      </c>
      <c r="AG56" s="716"/>
      <c r="AH56" s="716"/>
      <c r="AI56" s="716"/>
      <c r="AJ56" s="716"/>
      <c r="AK56" s="716"/>
      <c r="AL56" s="716"/>
      <c r="AM56" s="716"/>
      <c r="AN56" s="717"/>
      <c r="AO56" s="729">
        <f>入力シート!AO58</f>
        <v>0</v>
      </c>
      <c r="AP56" s="660"/>
      <c r="AQ56" s="689">
        <f>入力シート!AQ58</f>
        <v>0</v>
      </c>
      <c r="AR56" s="659"/>
      <c r="AS56" s="659"/>
      <c r="AT56" s="658">
        <f>入力シート!AT58</f>
        <v>0</v>
      </c>
      <c r="AU56" s="659"/>
      <c r="AV56" s="658">
        <f>入力シート!AV58</f>
        <v>0</v>
      </c>
      <c r="AW56" s="660"/>
      <c r="AX56" s="535">
        <f>入力シート!AX58</f>
        <v>0</v>
      </c>
      <c r="AY56" s="537"/>
      <c r="AZ56" s="705">
        <f>入力シート!AZ58</f>
        <v>0</v>
      </c>
      <c r="BA56" s="660"/>
      <c r="BB56" s="705">
        <f>入力シート!BB58</f>
        <v>0</v>
      </c>
      <c r="BC56" s="660"/>
      <c r="BD56" s="705">
        <f>入力シート!BD58</f>
        <v>0</v>
      </c>
      <c r="BE56" s="659"/>
      <c r="BF56" s="659">
        <f>入力シート!BF58</f>
        <v>0</v>
      </c>
      <c r="BG56" s="660"/>
      <c r="BH56" s="730">
        <f>入力シート!BH58</f>
        <v>0</v>
      </c>
      <c r="BI56" s="659"/>
      <c r="BJ56" s="659">
        <f>入力シート!BJ58</f>
        <v>0</v>
      </c>
      <c r="BK56" s="735"/>
      <c r="BL56" s="705">
        <f>入力シート!BL58</f>
        <v>0</v>
      </c>
      <c r="BM56" s="659"/>
      <c r="BN56" s="659">
        <f>入力シート!BN58</f>
        <v>0</v>
      </c>
      <c r="BO56" s="660"/>
      <c r="BP56" s="705">
        <f>入力シート!BP58</f>
        <v>0</v>
      </c>
      <c r="BQ56" s="659"/>
      <c r="BR56" s="659">
        <f>入力シート!BR58</f>
        <v>0</v>
      </c>
      <c r="BS56" s="660"/>
      <c r="BT56" s="705">
        <f>入力シート!BT58</f>
        <v>0</v>
      </c>
      <c r="BU56" s="659"/>
      <c r="BV56" s="659">
        <f>入力シート!BV58</f>
        <v>0</v>
      </c>
      <c r="BW56" s="660"/>
      <c r="BX56" s="730">
        <f>入力シート!BX58</f>
        <v>0</v>
      </c>
      <c r="BY56" s="659"/>
      <c r="BZ56" s="659">
        <f>入力シート!BZ58</f>
        <v>0</v>
      </c>
      <c r="CA56" s="694"/>
      <c r="CB56" s="857"/>
      <c r="CC56" s="858"/>
      <c r="CD56" s="858"/>
      <c r="CE56" s="859"/>
      <c r="CF56" s="860"/>
      <c r="CG56" s="860"/>
      <c r="CH56" s="860"/>
      <c r="CI56" s="861"/>
      <c r="CJ56" s="74" t="str">
        <f t="shared" si="0"/>
        <v>-</v>
      </c>
      <c r="CK56" s="108" t="str">
        <f t="shared" si="1"/>
        <v>-</v>
      </c>
      <c r="CL56" s="75" t="str">
        <f t="shared" si="2"/>
        <v>-</v>
      </c>
      <c r="CM56" s="75" t="str">
        <f t="shared" si="3"/>
        <v>-</v>
      </c>
      <c r="CN56" s="75" t="str">
        <f t="shared" si="4"/>
        <v>-</v>
      </c>
      <c r="CO56" s="75" t="str">
        <f t="shared" si="5"/>
        <v>-</v>
      </c>
      <c r="CP56" s="102" t="str">
        <f t="shared" si="6"/>
        <v>-</v>
      </c>
      <c r="CQ56" s="76" t="str">
        <f t="shared" si="7"/>
        <v>-</v>
      </c>
    </row>
    <row r="57" spans="1:95" x14ac:dyDescent="0.2">
      <c r="A57" s="709">
        <v>33</v>
      </c>
      <c r="B57" s="710"/>
      <c r="C57" s="689">
        <f>入力シート!C59</f>
        <v>0</v>
      </c>
      <c r="D57" s="659"/>
      <c r="E57" s="659"/>
      <c r="F57" s="659"/>
      <c r="G57" s="658">
        <f>入力シート!G59</f>
        <v>0</v>
      </c>
      <c r="H57" s="659"/>
      <c r="I57" s="659"/>
      <c r="J57" s="659"/>
      <c r="K57" s="658">
        <f>入力シート!K59</f>
        <v>0</v>
      </c>
      <c r="L57" s="659"/>
      <c r="M57" s="659"/>
      <c r="N57" s="659"/>
      <c r="O57" s="660"/>
      <c r="P57" s="715">
        <f>入力シート!P59</f>
        <v>0</v>
      </c>
      <c r="Q57" s="716"/>
      <c r="R57" s="716"/>
      <c r="S57" s="716"/>
      <c r="T57" s="716"/>
      <c r="U57" s="716"/>
      <c r="V57" s="716"/>
      <c r="W57" s="712">
        <f>入力シート!W59</f>
        <v>0</v>
      </c>
      <c r="X57" s="713"/>
      <c r="Y57" s="713"/>
      <c r="Z57" s="713"/>
      <c r="AA57" s="713"/>
      <c r="AB57" s="713"/>
      <c r="AC57" s="713"/>
      <c r="AD57" s="713"/>
      <c r="AE57" s="714"/>
      <c r="AF57" s="715">
        <f>入力シート!AF59</f>
        <v>0</v>
      </c>
      <c r="AG57" s="716"/>
      <c r="AH57" s="716"/>
      <c r="AI57" s="716"/>
      <c r="AJ57" s="716"/>
      <c r="AK57" s="716"/>
      <c r="AL57" s="716"/>
      <c r="AM57" s="716"/>
      <c r="AN57" s="717"/>
      <c r="AO57" s="729">
        <f>入力シート!AO59</f>
        <v>0</v>
      </c>
      <c r="AP57" s="660"/>
      <c r="AQ57" s="689">
        <f>入力シート!AQ59</f>
        <v>0</v>
      </c>
      <c r="AR57" s="659"/>
      <c r="AS57" s="659"/>
      <c r="AT57" s="658">
        <f>入力シート!AT59</f>
        <v>0</v>
      </c>
      <c r="AU57" s="659"/>
      <c r="AV57" s="658">
        <f>入力シート!AV59</f>
        <v>0</v>
      </c>
      <c r="AW57" s="660"/>
      <c r="AX57" s="535">
        <f>入力シート!AX59</f>
        <v>0</v>
      </c>
      <c r="AY57" s="537"/>
      <c r="AZ57" s="705">
        <f>入力シート!AZ59</f>
        <v>0</v>
      </c>
      <c r="BA57" s="660"/>
      <c r="BB57" s="705">
        <f>入力シート!BB59</f>
        <v>0</v>
      </c>
      <c r="BC57" s="660"/>
      <c r="BD57" s="705">
        <f>入力シート!BD59</f>
        <v>0</v>
      </c>
      <c r="BE57" s="659"/>
      <c r="BF57" s="659">
        <f>入力シート!BF59</f>
        <v>0</v>
      </c>
      <c r="BG57" s="660"/>
      <c r="BH57" s="730">
        <f>入力シート!BH59</f>
        <v>0</v>
      </c>
      <c r="BI57" s="659"/>
      <c r="BJ57" s="659">
        <f>入力シート!BJ59</f>
        <v>0</v>
      </c>
      <c r="BK57" s="735"/>
      <c r="BL57" s="705">
        <f>入力シート!BL59</f>
        <v>0</v>
      </c>
      <c r="BM57" s="659"/>
      <c r="BN57" s="659">
        <f>入力シート!BN59</f>
        <v>0</v>
      </c>
      <c r="BO57" s="660"/>
      <c r="BP57" s="705">
        <f>入力シート!BP59</f>
        <v>0</v>
      </c>
      <c r="BQ57" s="659"/>
      <c r="BR57" s="659">
        <f>入力シート!BR59</f>
        <v>0</v>
      </c>
      <c r="BS57" s="660"/>
      <c r="BT57" s="705">
        <f>入力シート!BT59</f>
        <v>0</v>
      </c>
      <c r="BU57" s="659"/>
      <c r="BV57" s="659">
        <f>入力シート!BV59</f>
        <v>0</v>
      </c>
      <c r="BW57" s="660"/>
      <c r="BX57" s="730">
        <f>入力シート!BX59</f>
        <v>0</v>
      </c>
      <c r="BY57" s="659"/>
      <c r="BZ57" s="659">
        <f>入力シート!BZ59</f>
        <v>0</v>
      </c>
      <c r="CA57" s="694"/>
      <c r="CB57" s="857"/>
      <c r="CC57" s="858"/>
      <c r="CD57" s="858"/>
      <c r="CE57" s="859"/>
      <c r="CF57" s="860"/>
      <c r="CG57" s="860"/>
      <c r="CH57" s="860"/>
      <c r="CI57" s="861"/>
      <c r="CJ57" s="74" t="str">
        <f t="shared" si="0"/>
        <v>-</v>
      </c>
      <c r="CK57" s="108" t="str">
        <f t="shared" si="1"/>
        <v>-</v>
      </c>
      <c r="CL57" s="75" t="str">
        <f t="shared" si="2"/>
        <v>-</v>
      </c>
      <c r="CM57" s="75" t="str">
        <f t="shared" si="3"/>
        <v>-</v>
      </c>
      <c r="CN57" s="75" t="str">
        <f t="shared" si="4"/>
        <v>-</v>
      </c>
      <c r="CO57" s="75" t="str">
        <f t="shared" si="5"/>
        <v>-</v>
      </c>
      <c r="CP57" s="102" t="str">
        <f t="shared" si="6"/>
        <v>-</v>
      </c>
      <c r="CQ57" s="76" t="str">
        <f t="shared" si="7"/>
        <v>-</v>
      </c>
    </row>
    <row r="58" spans="1:95" x14ac:dyDescent="0.2">
      <c r="A58" s="709">
        <v>34</v>
      </c>
      <c r="B58" s="710"/>
      <c r="C58" s="689">
        <f>入力シート!C60</f>
        <v>0</v>
      </c>
      <c r="D58" s="659"/>
      <c r="E58" s="659"/>
      <c r="F58" s="659"/>
      <c r="G58" s="658">
        <f>入力シート!G60</f>
        <v>0</v>
      </c>
      <c r="H58" s="659"/>
      <c r="I58" s="659"/>
      <c r="J58" s="659"/>
      <c r="K58" s="658">
        <f>入力シート!K60</f>
        <v>0</v>
      </c>
      <c r="L58" s="659"/>
      <c r="M58" s="659"/>
      <c r="N58" s="659"/>
      <c r="O58" s="660"/>
      <c r="P58" s="715">
        <f>入力シート!P60</f>
        <v>0</v>
      </c>
      <c r="Q58" s="716"/>
      <c r="R58" s="716"/>
      <c r="S58" s="716"/>
      <c r="T58" s="716"/>
      <c r="U58" s="716"/>
      <c r="V58" s="716"/>
      <c r="W58" s="712">
        <f>入力シート!W60</f>
        <v>0</v>
      </c>
      <c r="X58" s="713"/>
      <c r="Y58" s="713"/>
      <c r="Z58" s="713"/>
      <c r="AA58" s="713"/>
      <c r="AB58" s="713"/>
      <c r="AC58" s="713"/>
      <c r="AD58" s="713"/>
      <c r="AE58" s="714"/>
      <c r="AF58" s="715">
        <f>入力シート!AF60</f>
        <v>0</v>
      </c>
      <c r="AG58" s="716"/>
      <c r="AH58" s="716"/>
      <c r="AI58" s="716"/>
      <c r="AJ58" s="716"/>
      <c r="AK58" s="716"/>
      <c r="AL58" s="716"/>
      <c r="AM58" s="716"/>
      <c r="AN58" s="717"/>
      <c r="AO58" s="729">
        <f>入力シート!AO60</f>
        <v>0</v>
      </c>
      <c r="AP58" s="660"/>
      <c r="AQ58" s="689">
        <f>入力シート!AQ60</f>
        <v>0</v>
      </c>
      <c r="AR58" s="659"/>
      <c r="AS58" s="659"/>
      <c r="AT58" s="658">
        <f>入力シート!AT60</f>
        <v>0</v>
      </c>
      <c r="AU58" s="659"/>
      <c r="AV58" s="658">
        <f>入力シート!AV60</f>
        <v>0</v>
      </c>
      <c r="AW58" s="660"/>
      <c r="AX58" s="535">
        <f>入力シート!AX60</f>
        <v>0</v>
      </c>
      <c r="AY58" s="537"/>
      <c r="AZ58" s="705">
        <f>入力シート!AZ60</f>
        <v>0</v>
      </c>
      <c r="BA58" s="660"/>
      <c r="BB58" s="705">
        <f>入力シート!BB60</f>
        <v>0</v>
      </c>
      <c r="BC58" s="660"/>
      <c r="BD58" s="705">
        <f>入力シート!BD60</f>
        <v>0</v>
      </c>
      <c r="BE58" s="659"/>
      <c r="BF58" s="659">
        <f>入力シート!BF60</f>
        <v>0</v>
      </c>
      <c r="BG58" s="660"/>
      <c r="BH58" s="730">
        <f>入力シート!BH60</f>
        <v>0</v>
      </c>
      <c r="BI58" s="659"/>
      <c r="BJ58" s="659">
        <f>入力シート!BJ60</f>
        <v>0</v>
      </c>
      <c r="BK58" s="735"/>
      <c r="BL58" s="705">
        <f>入力シート!BL60</f>
        <v>0</v>
      </c>
      <c r="BM58" s="659"/>
      <c r="BN58" s="659">
        <f>入力シート!BN60</f>
        <v>0</v>
      </c>
      <c r="BO58" s="660"/>
      <c r="BP58" s="705">
        <f>入力シート!BP60</f>
        <v>0</v>
      </c>
      <c r="BQ58" s="659"/>
      <c r="BR58" s="659">
        <f>入力シート!BR60</f>
        <v>0</v>
      </c>
      <c r="BS58" s="660"/>
      <c r="BT58" s="705">
        <f>入力シート!BT60</f>
        <v>0</v>
      </c>
      <c r="BU58" s="659"/>
      <c r="BV58" s="659">
        <f>入力シート!BV60</f>
        <v>0</v>
      </c>
      <c r="BW58" s="660"/>
      <c r="BX58" s="730">
        <f>入力シート!BX60</f>
        <v>0</v>
      </c>
      <c r="BY58" s="659"/>
      <c r="BZ58" s="659">
        <f>入力シート!BZ60</f>
        <v>0</v>
      </c>
      <c r="CA58" s="694"/>
      <c r="CB58" s="857"/>
      <c r="CC58" s="858"/>
      <c r="CD58" s="858"/>
      <c r="CE58" s="859"/>
      <c r="CF58" s="860"/>
      <c r="CG58" s="860"/>
      <c r="CH58" s="860"/>
      <c r="CI58" s="861"/>
      <c r="CJ58" s="74" t="str">
        <f t="shared" si="0"/>
        <v>-</v>
      </c>
      <c r="CK58" s="108" t="str">
        <f t="shared" si="1"/>
        <v>-</v>
      </c>
      <c r="CL58" s="75" t="str">
        <f t="shared" si="2"/>
        <v>-</v>
      </c>
      <c r="CM58" s="75" t="str">
        <f t="shared" si="3"/>
        <v>-</v>
      </c>
      <c r="CN58" s="75" t="str">
        <f t="shared" si="4"/>
        <v>-</v>
      </c>
      <c r="CO58" s="75" t="str">
        <f t="shared" si="5"/>
        <v>-</v>
      </c>
      <c r="CP58" s="102" t="str">
        <f t="shared" si="6"/>
        <v>-</v>
      </c>
      <c r="CQ58" s="76" t="str">
        <f t="shared" si="7"/>
        <v>-</v>
      </c>
    </row>
    <row r="59" spans="1:95" x14ac:dyDescent="0.2">
      <c r="A59" s="709">
        <v>35</v>
      </c>
      <c r="B59" s="710"/>
      <c r="C59" s="689">
        <f>入力シート!C61</f>
        <v>0</v>
      </c>
      <c r="D59" s="659"/>
      <c r="E59" s="659"/>
      <c r="F59" s="659"/>
      <c r="G59" s="658">
        <f>入力シート!G61</f>
        <v>0</v>
      </c>
      <c r="H59" s="659"/>
      <c r="I59" s="659"/>
      <c r="J59" s="659"/>
      <c r="K59" s="658">
        <f>入力シート!K61</f>
        <v>0</v>
      </c>
      <c r="L59" s="659"/>
      <c r="M59" s="659"/>
      <c r="N59" s="659"/>
      <c r="O59" s="660"/>
      <c r="P59" s="715">
        <f>入力シート!P61</f>
        <v>0</v>
      </c>
      <c r="Q59" s="716"/>
      <c r="R59" s="716"/>
      <c r="S59" s="716"/>
      <c r="T59" s="716"/>
      <c r="U59" s="716"/>
      <c r="V59" s="716"/>
      <c r="W59" s="712">
        <f>入力シート!W61</f>
        <v>0</v>
      </c>
      <c r="X59" s="713"/>
      <c r="Y59" s="713"/>
      <c r="Z59" s="713"/>
      <c r="AA59" s="713"/>
      <c r="AB59" s="713"/>
      <c r="AC59" s="713"/>
      <c r="AD59" s="713"/>
      <c r="AE59" s="714"/>
      <c r="AF59" s="715">
        <f>入力シート!AF61</f>
        <v>0</v>
      </c>
      <c r="AG59" s="716"/>
      <c r="AH59" s="716"/>
      <c r="AI59" s="716"/>
      <c r="AJ59" s="716"/>
      <c r="AK59" s="716"/>
      <c r="AL59" s="716"/>
      <c r="AM59" s="716"/>
      <c r="AN59" s="717"/>
      <c r="AO59" s="729">
        <f>入力シート!AO61</f>
        <v>0</v>
      </c>
      <c r="AP59" s="660"/>
      <c r="AQ59" s="689">
        <f>入力シート!AQ61</f>
        <v>0</v>
      </c>
      <c r="AR59" s="659"/>
      <c r="AS59" s="659"/>
      <c r="AT59" s="658">
        <f>入力シート!AT61</f>
        <v>0</v>
      </c>
      <c r="AU59" s="659"/>
      <c r="AV59" s="658">
        <f>入力シート!AV61</f>
        <v>0</v>
      </c>
      <c r="AW59" s="660"/>
      <c r="AX59" s="535">
        <f>入力シート!AX61</f>
        <v>0</v>
      </c>
      <c r="AY59" s="537"/>
      <c r="AZ59" s="705">
        <f>入力シート!AZ61</f>
        <v>0</v>
      </c>
      <c r="BA59" s="660"/>
      <c r="BB59" s="705">
        <f>入力シート!BB61</f>
        <v>0</v>
      </c>
      <c r="BC59" s="660"/>
      <c r="BD59" s="705">
        <f>入力シート!BD61</f>
        <v>0</v>
      </c>
      <c r="BE59" s="659"/>
      <c r="BF59" s="659">
        <f>入力シート!BF61</f>
        <v>0</v>
      </c>
      <c r="BG59" s="660"/>
      <c r="BH59" s="730">
        <f>入力シート!BH61</f>
        <v>0</v>
      </c>
      <c r="BI59" s="659"/>
      <c r="BJ59" s="659">
        <f>入力シート!BJ61</f>
        <v>0</v>
      </c>
      <c r="BK59" s="735"/>
      <c r="BL59" s="705">
        <f>入力シート!BL61</f>
        <v>0</v>
      </c>
      <c r="BM59" s="659"/>
      <c r="BN59" s="659">
        <f>入力シート!BN61</f>
        <v>0</v>
      </c>
      <c r="BO59" s="660"/>
      <c r="BP59" s="705">
        <f>入力シート!BP61</f>
        <v>0</v>
      </c>
      <c r="BQ59" s="659"/>
      <c r="BR59" s="659">
        <f>入力シート!BR61</f>
        <v>0</v>
      </c>
      <c r="BS59" s="660"/>
      <c r="BT59" s="705">
        <f>入力シート!BT61</f>
        <v>0</v>
      </c>
      <c r="BU59" s="659"/>
      <c r="BV59" s="659">
        <f>入力シート!BV61</f>
        <v>0</v>
      </c>
      <c r="BW59" s="660"/>
      <c r="BX59" s="730">
        <f>入力シート!BX61</f>
        <v>0</v>
      </c>
      <c r="BY59" s="659"/>
      <c r="BZ59" s="659">
        <f>入力シート!BZ61</f>
        <v>0</v>
      </c>
      <c r="CA59" s="694"/>
      <c r="CB59" s="857"/>
      <c r="CC59" s="858"/>
      <c r="CD59" s="858"/>
      <c r="CE59" s="859"/>
      <c r="CF59" s="860"/>
      <c r="CG59" s="860"/>
      <c r="CH59" s="860"/>
      <c r="CI59" s="861"/>
      <c r="CJ59" s="74" t="str">
        <f t="shared" si="0"/>
        <v>-</v>
      </c>
      <c r="CK59" s="108" t="str">
        <f t="shared" si="1"/>
        <v>-</v>
      </c>
      <c r="CL59" s="75" t="str">
        <f t="shared" si="2"/>
        <v>-</v>
      </c>
      <c r="CM59" s="75" t="str">
        <f t="shared" si="3"/>
        <v>-</v>
      </c>
      <c r="CN59" s="75" t="str">
        <f t="shared" si="4"/>
        <v>-</v>
      </c>
      <c r="CO59" s="75" t="str">
        <f t="shared" si="5"/>
        <v>-</v>
      </c>
      <c r="CP59" s="102" t="str">
        <f t="shared" si="6"/>
        <v>-</v>
      </c>
      <c r="CQ59" s="76" t="str">
        <f t="shared" si="7"/>
        <v>-</v>
      </c>
    </row>
    <row r="60" spans="1:95" x14ac:dyDescent="0.2">
      <c r="A60" s="709">
        <v>36</v>
      </c>
      <c r="B60" s="710"/>
      <c r="C60" s="689">
        <f>入力シート!C62</f>
        <v>0</v>
      </c>
      <c r="D60" s="659"/>
      <c r="E60" s="659"/>
      <c r="F60" s="659"/>
      <c r="G60" s="658">
        <f>入力シート!G62</f>
        <v>0</v>
      </c>
      <c r="H60" s="659"/>
      <c r="I60" s="659"/>
      <c r="J60" s="659"/>
      <c r="K60" s="658">
        <f>入力シート!K62</f>
        <v>0</v>
      </c>
      <c r="L60" s="659"/>
      <c r="M60" s="659"/>
      <c r="N60" s="659"/>
      <c r="O60" s="660"/>
      <c r="P60" s="715">
        <f>入力シート!P62</f>
        <v>0</v>
      </c>
      <c r="Q60" s="716"/>
      <c r="R60" s="716"/>
      <c r="S60" s="716"/>
      <c r="T60" s="716"/>
      <c r="U60" s="716"/>
      <c r="V60" s="716"/>
      <c r="W60" s="712">
        <f>入力シート!W62</f>
        <v>0</v>
      </c>
      <c r="X60" s="713"/>
      <c r="Y60" s="713"/>
      <c r="Z60" s="713"/>
      <c r="AA60" s="713"/>
      <c r="AB60" s="713"/>
      <c r="AC60" s="713"/>
      <c r="AD60" s="713"/>
      <c r="AE60" s="714"/>
      <c r="AF60" s="715">
        <f>入力シート!AF62</f>
        <v>0</v>
      </c>
      <c r="AG60" s="716"/>
      <c r="AH60" s="716"/>
      <c r="AI60" s="716"/>
      <c r="AJ60" s="716"/>
      <c r="AK60" s="716"/>
      <c r="AL60" s="716"/>
      <c r="AM60" s="716"/>
      <c r="AN60" s="717"/>
      <c r="AO60" s="729">
        <f>入力シート!AO62</f>
        <v>0</v>
      </c>
      <c r="AP60" s="660"/>
      <c r="AQ60" s="689">
        <f>入力シート!AQ62</f>
        <v>0</v>
      </c>
      <c r="AR60" s="659"/>
      <c r="AS60" s="659"/>
      <c r="AT60" s="658">
        <f>入力シート!AT62</f>
        <v>0</v>
      </c>
      <c r="AU60" s="659"/>
      <c r="AV60" s="658">
        <f>入力シート!AV62</f>
        <v>0</v>
      </c>
      <c r="AW60" s="660"/>
      <c r="AX60" s="535">
        <f>入力シート!AX62</f>
        <v>0</v>
      </c>
      <c r="AY60" s="537"/>
      <c r="AZ60" s="705">
        <f>入力シート!AZ62</f>
        <v>0</v>
      </c>
      <c r="BA60" s="660"/>
      <c r="BB60" s="705">
        <f>入力シート!BB62</f>
        <v>0</v>
      </c>
      <c r="BC60" s="660"/>
      <c r="BD60" s="705">
        <f>入力シート!BD62</f>
        <v>0</v>
      </c>
      <c r="BE60" s="659"/>
      <c r="BF60" s="659">
        <f>入力シート!BF62</f>
        <v>0</v>
      </c>
      <c r="BG60" s="660"/>
      <c r="BH60" s="730">
        <f>入力シート!BH62</f>
        <v>0</v>
      </c>
      <c r="BI60" s="659"/>
      <c r="BJ60" s="659">
        <f>入力シート!BJ62</f>
        <v>0</v>
      </c>
      <c r="BK60" s="735"/>
      <c r="BL60" s="705">
        <f>入力シート!BL62</f>
        <v>0</v>
      </c>
      <c r="BM60" s="659"/>
      <c r="BN60" s="659">
        <f>入力シート!BN62</f>
        <v>0</v>
      </c>
      <c r="BO60" s="660"/>
      <c r="BP60" s="705">
        <f>入力シート!BP62</f>
        <v>0</v>
      </c>
      <c r="BQ60" s="659"/>
      <c r="BR60" s="659">
        <f>入力シート!BR62</f>
        <v>0</v>
      </c>
      <c r="BS60" s="660"/>
      <c r="BT60" s="705">
        <f>入力シート!BT62</f>
        <v>0</v>
      </c>
      <c r="BU60" s="659"/>
      <c r="BV60" s="659">
        <f>入力シート!BV62</f>
        <v>0</v>
      </c>
      <c r="BW60" s="660"/>
      <c r="BX60" s="730">
        <f>入力シート!BX62</f>
        <v>0</v>
      </c>
      <c r="BY60" s="659"/>
      <c r="BZ60" s="659">
        <f>入力シート!BZ62</f>
        <v>0</v>
      </c>
      <c r="CA60" s="694"/>
      <c r="CB60" s="857"/>
      <c r="CC60" s="858"/>
      <c r="CD60" s="858"/>
      <c r="CE60" s="859"/>
      <c r="CF60" s="860"/>
      <c r="CG60" s="860"/>
      <c r="CH60" s="860"/>
      <c r="CI60" s="861"/>
      <c r="CJ60" s="74" t="str">
        <f t="shared" si="0"/>
        <v>-</v>
      </c>
      <c r="CK60" s="108" t="str">
        <f t="shared" si="1"/>
        <v>-</v>
      </c>
      <c r="CL60" s="75" t="str">
        <f t="shared" si="2"/>
        <v>-</v>
      </c>
      <c r="CM60" s="75" t="str">
        <f t="shared" si="3"/>
        <v>-</v>
      </c>
      <c r="CN60" s="75" t="str">
        <f t="shared" si="4"/>
        <v>-</v>
      </c>
      <c r="CO60" s="75" t="str">
        <f t="shared" si="5"/>
        <v>-</v>
      </c>
      <c r="CP60" s="102" t="str">
        <f t="shared" si="6"/>
        <v>-</v>
      </c>
      <c r="CQ60" s="76" t="str">
        <f t="shared" si="7"/>
        <v>-</v>
      </c>
    </row>
    <row r="61" spans="1:95" x14ac:dyDescent="0.2">
      <c r="A61" s="709">
        <v>37</v>
      </c>
      <c r="B61" s="710"/>
      <c r="C61" s="689">
        <f>入力シート!C63</f>
        <v>0</v>
      </c>
      <c r="D61" s="659"/>
      <c r="E61" s="659"/>
      <c r="F61" s="659"/>
      <c r="G61" s="658">
        <f>入力シート!G63</f>
        <v>0</v>
      </c>
      <c r="H61" s="659"/>
      <c r="I61" s="659"/>
      <c r="J61" s="659"/>
      <c r="K61" s="658">
        <f>入力シート!K63</f>
        <v>0</v>
      </c>
      <c r="L61" s="659"/>
      <c r="M61" s="659"/>
      <c r="N61" s="659"/>
      <c r="O61" s="660"/>
      <c r="P61" s="715">
        <f>入力シート!P63</f>
        <v>0</v>
      </c>
      <c r="Q61" s="716"/>
      <c r="R61" s="716"/>
      <c r="S61" s="716"/>
      <c r="T61" s="716"/>
      <c r="U61" s="716"/>
      <c r="V61" s="716"/>
      <c r="W61" s="712">
        <f>入力シート!W63</f>
        <v>0</v>
      </c>
      <c r="X61" s="713"/>
      <c r="Y61" s="713"/>
      <c r="Z61" s="713"/>
      <c r="AA61" s="713"/>
      <c r="AB61" s="713"/>
      <c r="AC61" s="713"/>
      <c r="AD61" s="713"/>
      <c r="AE61" s="714"/>
      <c r="AF61" s="715">
        <f>入力シート!AF63</f>
        <v>0</v>
      </c>
      <c r="AG61" s="716"/>
      <c r="AH61" s="716"/>
      <c r="AI61" s="716"/>
      <c r="AJ61" s="716"/>
      <c r="AK61" s="716"/>
      <c r="AL61" s="716"/>
      <c r="AM61" s="716"/>
      <c r="AN61" s="717"/>
      <c r="AO61" s="729">
        <f>入力シート!AO63</f>
        <v>0</v>
      </c>
      <c r="AP61" s="660"/>
      <c r="AQ61" s="689">
        <f>入力シート!AQ63</f>
        <v>0</v>
      </c>
      <c r="AR61" s="659"/>
      <c r="AS61" s="659"/>
      <c r="AT61" s="658">
        <f>入力シート!AT63</f>
        <v>0</v>
      </c>
      <c r="AU61" s="659"/>
      <c r="AV61" s="658">
        <f>入力シート!AV63</f>
        <v>0</v>
      </c>
      <c r="AW61" s="660"/>
      <c r="AX61" s="535">
        <f>入力シート!AX63</f>
        <v>0</v>
      </c>
      <c r="AY61" s="537"/>
      <c r="AZ61" s="705">
        <f>入力シート!AZ63</f>
        <v>0</v>
      </c>
      <c r="BA61" s="660"/>
      <c r="BB61" s="705">
        <f>入力シート!BB63</f>
        <v>0</v>
      </c>
      <c r="BC61" s="660"/>
      <c r="BD61" s="705">
        <f>入力シート!BD63</f>
        <v>0</v>
      </c>
      <c r="BE61" s="659"/>
      <c r="BF61" s="659">
        <f>入力シート!BF63</f>
        <v>0</v>
      </c>
      <c r="BG61" s="660"/>
      <c r="BH61" s="730">
        <f>入力シート!BH63</f>
        <v>0</v>
      </c>
      <c r="BI61" s="659"/>
      <c r="BJ61" s="659">
        <f>入力シート!BJ63</f>
        <v>0</v>
      </c>
      <c r="BK61" s="735"/>
      <c r="BL61" s="705">
        <f>入力シート!BL63</f>
        <v>0</v>
      </c>
      <c r="BM61" s="659"/>
      <c r="BN61" s="659">
        <f>入力シート!BN63</f>
        <v>0</v>
      </c>
      <c r="BO61" s="660"/>
      <c r="BP61" s="705">
        <f>入力シート!BP63</f>
        <v>0</v>
      </c>
      <c r="BQ61" s="659"/>
      <c r="BR61" s="659">
        <f>入力シート!BR63</f>
        <v>0</v>
      </c>
      <c r="BS61" s="660"/>
      <c r="BT61" s="705">
        <f>入力シート!BT63</f>
        <v>0</v>
      </c>
      <c r="BU61" s="659"/>
      <c r="BV61" s="659">
        <f>入力シート!BV63</f>
        <v>0</v>
      </c>
      <c r="BW61" s="660"/>
      <c r="BX61" s="730">
        <f>入力シート!BX63</f>
        <v>0</v>
      </c>
      <c r="BY61" s="659"/>
      <c r="BZ61" s="659">
        <f>入力シート!BZ63</f>
        <v>0</v>
      </c>
      <c r="CA61" s="694"/>
      <c r="CB61" s="857"/>
      <c r="CC61" s="858"/>
      <c r="CD61" s="858"/>
      <c r="CE61" s="859"/>
      <c r="CF61" s="860"/>
      <c r="CG61" s="860"/>
      <c r="CH61" s="860"/>
      <c r="CI61" s="861"/>
      <c r="CJ61" s="74" t="str">
        <f t="shared" si="0"/>
        <v>-</v>
      </c>
      <c r="CK61" s="108" t="str">
        <f t="shared" si="1"/>
        <v>-</v>
      </c>
      <c r="CL61" s="75" t="str">
        <f t="shared" si="2"/>
        <v>-</v>
      </c>
      <c r="CM61" s="75" t="str">
        <f t="shared" si="3"/>
        <v>-</v>
      </c>
      <c r="CN61" s="75" t="str">
        <f t="shared" si="4"/>
        <v>-</v>
      </c>
      <c r="CO61" s="75" t="str">
        <f t="shared" si="5"/>
        <v>-</v>
      </c>
      <c r="CP61" s="102" t="str">
        <f t="shared" si="6"/>
        <v>-</v>
      </c>
      <c r="CQ61" s="76" t="str">
        <f t="shared" si="7"/>
        <v>-</v>
      </c>
    </row>
    <row r="62" spans="1:95" x14ac:dyDescent="0.2">
      <c r="A62" s="709">
        <v>38</v>
      </c>
      <c r="B62" s="710"/>
      <c r="C62" s="689">
        <f>入力シート!C64</f>
        <v>0</v>
      </c>
      <c r="D62" s="659"/>
      <c r="E62" s="659"/>
      <c r="F62" s="659"/>
      <c r="G62" s="658">
        <f>入力シート!G64</f>
        <v>0</v>
      </c>
      <c r="H62" s="659"/>
      <c r="I62" s="659"/>
      <c r="J62" s="659"/>
      <c r="K62" s="658">
        <f>入力シート!K64</f>
        <v>0</v>
      </c>
      <c r="L62" s="659"/>
      <c r="M62" s="659"/>
      <c r="N62" s="659"/>
      <c r="O62" s="660"/>
      <c r="P62" s="715">
        <f>入力シート!P64</f>
        <v>0</v>
      </c>
      <c r="Q62" s="716"/>
      <c r="R62" s="716"/>
      <c r="S62" s="716"/>
      <c r="T62" s="716"/>
      <c r="U62" s="716"/>
      <c r="V62" s="716"/>
      <c r="W62" s="712">
        <f>入力シート!W64</f>
        <v>0</v>
      </c>
      <c r="X62" s="713"/>
      <c r="Y62" s="713"/>
      <c r="Z62" s="713"/>
      <c r="AA62" s="713"/>
      <c r="AB62" s="713"/>
      <c r="AC62" s="713"/>
      <c r="AD62" s="713"/>
      <c r="AE62" s="714"/>
      <c r="AF62" s="715">
        <f>入力シート!AF64</f>
        <v>0</v>
      </c>
      <c r="AG62" s="716"/>
      <c r="AH62" s="716"/>
      <c r="AI62" s="716"/>
      <c r="AJ62" s="716"/>
      <c r="AK62" s="716"/>
      <c r="AL62" s="716"/>
      <c r="AM62" s="716"/>
      <c r="AN62" s="717"/>
      <c r="AO62" s="729">
        <f>入力シート!AO64</f>
        <v>0</v>
      </c>
      <c r="AP62" s="660"/>
      <c r="AQ62" s="689">
        <f>入力シート!AQ64</f>
        <v>0</v>
      </c>
      <c r="AR62" s="659"/>
      <c r="AS62" s="659"/>
      <c r="AT62" s="658">
        <f>入力シート!AT64</f>
        <v>0</v>
      </c>
      <c r="AU62" s="659"/>
      <c r="AV62" s="658">
        <f>入力シート!AV64</f>
        <v>0</v>
      </c>
      <c r="AW62" s="660"/>
      <c r="AX62" s="535">
        <f>入力シート!AX64</f>
        <v>0</v>
      </c>
      <c r="AY62" s="537"/>
      <c r="AZ62" s="705">
        <f>入力シート!AZ64</f>
        <v>0</v>
      </c>
      <c r="BA62" s="660"/>
      <c r="BB62" s="705">
        <f>入力シート!BB64</f>
        <v>0</v>
      </c>
      <c r="BC62" s="660"/>
      <c r="BD62" s="705">
        <f>入力シート!BD64</f>
        <v>0</v>
      </c>
      <c r="BE62" s="659"/>
      <c r="BF62" s="659">
        <f>入力シート!BF64</f>
        <v>0</v>
      </c>
      <c r="BG62" s="660"/>
      <c r="BH62" s="730">
        <f>入力シート!BH64</f>
        <v>0</v>
      </c>
      <c r="BI62" s="659"/>
      <c r="BJ62" s="659">
        <f>入力シート!BJ64</f>
        <v>0</v>
      </c>
      <c r="BK62" s="735"/>
      <c r="BL62" s="705">
        <f>入力シート!BL64</f>
        <v>0</v>
      </c>
      <c r="BM62" s="659"/>
      <c r="BN62" s="659">
        <f>入力シート!BN64</f>
        <v>0</v>
      </c>
      <c r="BO62" s="660"/>
      <c r="BP62" s="705">
        <f>入力シート!BP64</f>
        <v>0</v>
      </c>
      <c r="BQ62" s="659"/>
      <c r="BR62" s="659">
        <f>入力シート!BR64</f>
        <v>0</v>
      </c>
      <c r="BS62" s="660"/>
      <c r="BT62" s="705">
        <f>入力シート!BT64</f>
        <v>0</v>
      </c>
      <c r="BU62" s="659"/>
      <c r="BV62" s="659">
        <f>入力シート!BV64</f>
        <v>0</v>
      </c>
      <c r="BW62" s="660"/>
      <c r="BX62" s="730">
        <f>入力シート!BX64</f>
        <v>0</v>
      </c>
      <c r="BY62" s="659"/>
      <c r="BZ62" s="659">
        <f>入力シート!BZ64</f>
        <v>0</v>
      </c>
      <c r="CA62" s="694"/>
      <c r="CB62" s="857"/>
      <c r="CC62" s="858"/>
      <c r="CD62" s="858"/>
      <c r="CE62" s="859"/>
      <c r="CF62" s="860"/>
      <c r="CG62" s="860"/>
      <c r="CH62" s="860"/>
      <c r="CI62" s="861"/>
      <c r="CJ62" s="74" t="str">
        <f t="shared" si="0"/>
        <v>-</v>
      </c>
      <c r="CK62" s="108" t="str">
        <f t="shared" si="1"/>
        <v>-</v>
      </c>
      <c r="CL62" s="75" t="str">
        <f t="shared" si="2"/>
        <v>-</v>
      </c>
      <c r="CM62" s="75" t="str">
        <f t="shared" si="3"/>
        <v>-</v>
      </c>
      <c r="CN62" s="75" t="str">
        <f t="shared" si="4"/>
        <v>-</v>
      </c>
      <c r="CO62" s="75" t="str">
        <f t="shared" si="5"/>
        <v>-</v>
      </c>
      <c r="CP62" s="102" t="str">
        <f t="shared" si="6"/>
        <v>-</v>
      </c>
      <c r="CQ62" s="76" t="str">
        <f t="shared" si="7"/>
        <v>-</v>
      </c>
    </row>
    <row r="63" spans="1:95" x14ac:dyDescent="0.2">
      <c r="A63" s="709">
        <v>39</v>
      </c>
      <c r="B63" s="710"/>
      <c r="C63" s="689">
        <f>入力シート!C65</f>
        <v>0</v>
      </c>
      <c r="D63" s="659"/>
      <c r="E63" s="659"/>
      <c r="F63" s="659"/>
      <c r="G63" s="658">
        <f>入力シート!G65</f>
        <v>0</v>
      </c>
      <c r="H63" s="659"/>
      <c r="I63" s="659"/>
      <c r="J63" s="659"/>
      <c r="K63" s="658">
        <f>入力シート!K65</f>
        <v>0</v>
      </c>
      <c r="L63" s="659"/>
      <c r="M63" s="659"/>
      <c r="N63" s="659"/>
      <c r="O63" s="660"/>
      <c r="P63" s="715">
        <f>入力シート!P65</f>
        <v>0</v>
      </c>
      <c r="Q63" s="716"/>
      <c r="R63" s="716"/>
      <c r="S63" s="716"/>
      <c r="T63" s="716"/>
      <c r="U63" s="716"/>
      <c r="V63" s="716"/>
      <c r="W63" s="712">
        <f>入力シート!W65</f>
        <v>0</v>
      </c>
      <c r="X63" s="713"/>
      <c r="Y63" s="713"/>
      <c r="Z63" s="713"/>
      <c r="AA63" s="713"/>
      <c r="AB63" s="713"/>
      <c r="AC63" s="713"/>
      <c r="AD63" s="713"/>
      <c r="AE63" s="714"/>
      <c r="AF63" s="715">
        <f>入力シート!AF65</f>
        <v>0</v>
      </c>
      <c r="AG63" s="716"/>
      <c r="AH63" s="716"/>
      <c r="AI63" s="716"/>
      <c r="AJ63" s="716"/>
      <c r="AK63" s="716"/>
      <c r="AL63" s="716"/>
      <c r="AM63" s="716"/>
      <c r="AN63" s="717"/>
      <c r="AO63" s="729">
        <f>入力シート!AO65</f>
        <v>0</v>
      </c>
      <c r="AP63" s="660"/>
      <c r="AQ63" s="689">
        <f>入力シート!AQ65</f>
        <v>0</v>
      </c>
      <c r="AR63" s="659"/>
      <c r="AS63" s="659"/>
      <c r="AT63" s="658">
        <f>入力シート!AT65</f>
        <v>0</v>
      </c>
      <c r="AU63" s="659"/>
      <c r="AV63" s="658">
        <f>入力シート!AV65</f>
        <v>0</v>
      </c>
      <c r="AW63" s="660"/>
      <c r="AX63" s="535">
        <f>入力シート!AX65</f>
        <v>0</v>
      </c>
      <c r="AY63" s="537"/>
      <c r="AZ63" s="705">
        <f>入力シート!AZ65</f>
        <v>0</v>
      </c>
      <c r="BA63" s="660"/>
      <c r="BB63" s="705">
        <f>入力シート!BB65</f>
        <v>0</v>
      </c>
      <c r="BC63" s="660"/>
      <c r="BD63" s="705">
        <f>入力シート!BD65</f>
        <v>0</v>
      </c>
      <c r="BE63" s="659"/>
      <c r="BF63" s="659">
        <f>入力シート!BF65</f>
        <v>0</v>
      </c>
      <c r="BG63" s="660"/>
      <c r="BH63" s="730">
        <f>入力シート!BH65</f>
        <v>0</v>
      </c>
      <c r="BI63" s="659"/>
      <c r="BJ63" s="659">
        <f>入力シート!BJ65</f>
        <v>0</v>
      </c>
      <c r="BK63" s="735"/>
      <c r="BL63" s="705">
        <f>入力シート!BL65</f>
        <v>0</v>
      </c>
      <c r="BM63" s="659"/>
      <c r="BN63" s="659">
        <f>入力シート!BN65</f>
        <v>0</v>
      </c>
      <c r="BO63" s="660"/>
      <c r="BP63" s="705">
        <f>入力シート!BP65</f>
        <v>0</v>
      </c>
      <c r="BQ63" s="659"/>
      <c r="BR63" s="659">
        <f>入力シート!BR65</f>
        <v>0</v>
      </c>
      <c r="BS63" s="660"/>
      <c r="BT63" s="705">
        <f>入力シート!BT65</f>
        <v>0</v>
      </c>
      <c r="BU63" s="659"/>
      <c r="BV63" s="659">
        <f>入力シート!BV65</f>
        <v>0</v>
      </c>
      <c r="BW63" s="660"/>
      <c r="BX63" s="730">
        <f>入力シート!BX65</f>
        <v>0</v>
      </c>
      <c r="BY63" s="659"/>
      <c r="BZ63" s="659">
        <f>入力シート!BZ65</f>
        <v>0</v>
      </c>
      <c r="CA63" s="694"/>
      <c r="CB63" s="857"/>
      <c r="CC63" s="858"/>
      <c r="CD63" s="858"/>
      <c r="CE63" s="859"/>
      <c r="CF63" s="860"/>
      <c r="CG63" s="860"/>
      <c r="CH63" s="860"/>
      <c r="CI63" s="861"/>
      <c r="CJ63" s="74" t="str">
        <f t="shared" si="0"/>
        <v>-</v>
      </c>
      <c r="CK63" s="108" t="str">
        <f t="shared" si="1"/>
        <v>-</v>
      </c>
      <c r="CL63" s="75" t="str">
        <f t="shared" si="2"/>
        <v>-</v>
      </c>
      <c r="CM63" s="75" t="str">
        <f t="shared" si="3"/>
        <v>-</v>
      </c>
      <c r="CN63" s="75" t="str">
        <f t="shared" si="4"/>
        <v>-</v>
      </c>
      <c r="CO63" s="75" t="str">
        <f t="shared" si="5"/>
        <v>-</v>
      </c>
      <c r="CP63" s="102" t="str">
        <f t="shared" si="6"/>
        <v>-</v>
      </c>
      <c r="CQ63" s="76" t="str">
        <f t="shared" si="7"/>
        <v>-</v>
      </c>
    </row>
    <row r="64" spans="1:95" x14ac:dyDescent="0.2">
      <c r="A64" s="709">
        <v>40</v>
      </c>
      <c r="B64" s="710"/>
      <c r="C64" s="689">
        <f>入力シート!C66</f>
        <v>0</v>
      </c>
      <c r="D64" s="659"/>
      <c r="E64" s="659"/>
      <c r="F64" s="659"/>
      <c r="G64" s="658">
        <f>入力シート!G66</f>
        <v>0</v>
      </c>
      <c r="H64" s="659"/>
      <c r="I64" s="659"/>
      <c r="J64" s="659"/>
      <c r="K64" s="658">
        <f>入力シート!K66</f>
        <v>0</v>
      </c>
      <c r="L64" s="659"/>
      <c r="M64" s="659"/>
      <c r="N64" s="659"/>
      <c r="O64" s="660"/>
      <c r="P64" s="715">
        <f>入力シート!P66</f>
        <v>0</v>
      </c>
      <c r="Q64" s="716"/>
      <c r="R64" s="716"/>
      <c r="S64" s="716"/>
      <c r="T64" s="716"/>
      <c r="U64" s="716"/>
      <c r="V64" s="716"/>
      <c r="W64" s="712">
        <f>入力シート!W66</f>
        <v>0</v>
      </c>
      <c r="X64" s="713"/>
      <c r="Y64" s="713"/>
      <c r="Z64" s="713"/>
      <c r="AA64" s="713"/>
      <c r="AB64" s="713"/>
      <c r="AC64" s="713"/>
      <c r="AD64" s="713"/>
      <c r="AE64" s="714"/>
      <c r="AF64" s="715">
        <f>入力シート!AF66</f>
        <v>0</v>
      </c>
      <c r="AG64" s="716"/>
      <c r="AH64" s="716"/>
      <c r="AI64" s="716"/>
      <c r="AJ64" s="716"/>
      <c r="AK64" s="716"/>
      <c r="AL64" s="716"/>
      <c r="AM64" s="716"/>
      <c r="AN64" s="717"/>
      <c r="AO64" s="729">
        <f>入力シート!AO66</f>
        <v>0</v>
      </c>
      <c r="AP64" s="660"/>
      <c r="AQ64" s="689">
        <f>入力シート!AQ66</f>
        <v>0</v>
      </c>
      <c r="AR64" s="659"/>
      <c r="AS64" s="659"/>
      <c r="AT64" s="658">
        <f>入力シート!AT66</f>
        <v>0</v>
      </c>
      <c r="AU64" s="659"/>
      <c r="AV64" s="658">
        <f>入力シート!AV66</f>
        <v>0</v>
      </c>
      <c r="AW64" s="660"/>
      <c r="AX64" s="535">
        <f>入力シート!AX66</f>
        <v>0</v>
      </c>
      <c r="AY64" s="537"/>
      <c r="AZ64" s="705">
        <f>入力シート!AZ66</f>
        <v>0</v>
      </c>
      <c r="BA64" s="660"/>
      <c r="BB64" s="705">
        <f>入力シート!BB66</f>
        <v>0</v>
      </c>
      <c r="BC64" s="660"/>
      <c r="BD64" s="705">
        <f>入力シート!BD66</f>
        <v>0</v>
      </c>
      <c r="BE64" s="659"/>
      <c r="BF64" s="659">
        <f>入力シート!BF66</f>
        <v>0</v>
      </c>
      <c r="BG64" s="660"/>
      <c r="BH64" s="730">
        <f>入力シート!BH66</f>
        <v>0</v>
      </c>
      <c r="BI64" s="659"/>
      <c r="BJ64" s="659">
        <f>入力シート!BJ66</f>
        <v>0</v>
      </c>
      <c r="BK64" s="735"/>
      <c r="BL64" s="705">
        <f>入力シート!BL66</f>
        <v>0</v>
      </c>
      <c r="BM64" s="659"/>
      <c r="BN64" s="659">
        <f>入力シート!BN66</f>
        <v>0</v>
      </c>
      <c r="BO64" s="660"/>
      <c r="BP64" s="705">
        <f>入力シート!BP66</f>
        <v>0</v>
      </c>
      <c r="BQ64" s="659"/>
      <c r="BR64" s="659">
        <f>入力シート!BR66</f>
        <v>0</v>
      </c>
      <c r="BS64" s="660"/>
      <c r="BT64" s="705">
        <f>入力シート!BT66</f>
        <v>0</v>
      </c>
      <c r="BU64" s="659"/>
      <c r="BV64" s="659">
        <f>入力シート!BV66</f>
        <v>0</v>
      </c>
      <c r="BW64" s="660"/>
      <c r="BX64" s="730">
        <f>入力シート!BX66</f>
        <v>0</v>
      </c>
      <c r="BY64" s="659"/>
      <c r="BZ64" s="659">
        <f>入力シート!BZ66</f>
        <v>0</v>
      </c>
      <c r="CA64" s="694"/>
      <c r="CB64" s="857"/>
      <c r="CC64" s="858"/>
      <c r="CD64" s="858"/>
      <c r="CE64" s="859"/>
      <c r="CF64" s="860"/>
      <c r="CG64" s="860"/>
      <c r="CH64" s="860"/>
      <c r="CI64" s="861"/>
      <c r="CJ64" s="74" t="str">
        <f t="shared" si="0"/>
        <v>-</v>
      </c>
      <c r="CK64" s="108" t="str">
        <f t="shared" si="1"/>
        <v>-</v>
      </c>
      <c r="CL64" s="75" t="str">
        <f t="shared" si="2"/>
        <v>-</v>
      </c>
      <c r="CM64" s="75" t="str">
        <f t="shared" si="3"/>
        <v>-</v>
      </c>
      <c r="CN64" s="75" t="str">
        <f t="shared" si="4"/>
        <v>-</v>
      </c>
      <c r="CO64" s="75" t="str">
        <f t="shared" si="5"/>
        <v>-</v>
      </c>
      <c r="CP64" s="102" t="str">
        <f t="shared" si="6"/>
        <v>-</v>
      </c>
      <c r="CQ64" s="76" t="str">
        <f t="shared" si="7"/>
        <v>-</v>
      </c>
    </row>
    <row r="65" spans="1:95" x14ac:dyDescent="0.2">
      <c r="A65" s="709">
        <v>41</v>
      </c>
      <c r="B65" s="710"/>
      <c r="C65" s="689">
        <f>入力シート!C67</f>
        <v>0</v>
      </c>
      <c r="D65" s="659"/>
      <c r="E65" s="659"/>
      <c r="F65" s="659"/>
      <c r="G65" s="658">
        <f>入力シート!G67</f>
        <v>0</v>
      </c>
      <c r="H65" s="659"/>
      <c r="I65" s="659"/>
      <c r="J65" s="659"/>
      <c r="K65" s="658">
        <f>入力シート!K67</f>
        <v>0</v>
      </c>
      <c r="L65" s="659"/>
      <c r="M65" s="659"/>
      <c r="N65" s="659"/>
      <c r="O65" s="660"/>
      <c r="P65" s="715">
        <f>入力シート!P67</f>
        <v>0</v>
      </c>
      <c r="Q65" s="716"/>
      <c r="R65" s="716"/>
      <c r="S65" s="716"/>
      <c r="T65" s="716"/>
      <c r="U65" s="716"/>
      <c r="V65" s="716"/>
      <c r="W65" s="712">
        <f>入力シート!W67</f>
        <v>0</v>
      </c>
      <c r="X65" s="713"/>
      <c r="Y65" s="713"/>
      <c r="Z65" s="713"/>
      <c r="AA65" s="713"/>
      <c r="AB65" s="713"/>
      <c r="AC65" s="713"/>
      <c r="AD65" s="713"/>
      <c r="AE65" s="714"/>
      <c r="AF65" s="715">
        <f>入力シート!AF67</f>
        <v>0</v>
      </c>
      <c r="AG65" s="716"/>
      <c r="AH65" s="716"/>
      <c r="AI65" s="716"/>
      <c r="AJ65" s="716"/>
      <c r="AK65" s="716"/>
      <c r="AL65" s="716"/>
      <c r="AM65" s="716"/>
      <c r="AN65" s="717"/>
      <c r="AO65" s="729">
        <f>入力シート!AO67</f>
        <v>0</v>
      </c>
      <c r="AP65" s="660"/>
      <c r="AQ65" s="689">
        <f>入力シート!AQ67</f>
        <v>0</v>
      </c>
      <c r="AR65" s="659"/>
      <c r="AS65" s="659"/>
      <c r="AT65" s="658">
        <f>入力シート!AT67</f>
        <v>0</v>
      </c>
      <c r="AU65" s="659"/>
      <c r="AV65" s="658">
        <f>入力シート!AV67</f>
        <v>0</v>
      </c>
      <c r="AW65" s="660"/>
      <c r="AX65" s="535">
        <f>入力シート!AX67</f>
        <v>0</v>
      </c>
      <c r="AY65" s="537"/>
      <c r="AZ65" s="705">
        <f>入力シート!AZ67</f>
        <v>0</v>
      </c>
      <c r="BA65" s="660"/>
      <c r="BB65" s="705">
        <f>入力シート!BB67</f>
        <v>0</v>
      </c>
      <c r="BC65" s="660"/>
      <c r="BD65" s="705">
        <f>入力シート!BD67</f>
        <v>0</v>
      </c>
      <c r="BE65" s="659"/>
      <c r="BF65" s="659">
        <f>入力シート!BF67</f>
        <v>0</v>
      </c>
      <c r="BG65" s="660"/>
      <c r="BH65" s="730">
        <f>入力シート!BH67</f>
        <v>0</v>
      </c>
      <c r="BI65" s="659"/>
      <c r="BJ65" s="659">
        <f>入力シート!BJ67</f>
        <v>0</v>
      </c>
      <c r="BK65" s="735"/>
      <c r="BL65" s="705">
        <f>入力シート!BL67</f>
        <v>0</v>
      </c>
      <c r="BM65" s="659"/>
      <c r="BN65" s="659">
        <f>入力シート!BN67</f>
        <v>0</v>
      </c>
      <c r="BO65" s="660"/>
      <c r="BP65" s="705">
        <f>入力シート!BP67</f>
        <v>0</v>
      </c>
      <c r="BQ65" s="659"/>
      <c r="BR65" s="659">
        <f>入力シート!BR67</f>
        <v>0</v>
      </c>
      <c r="BS65" s="660"/>
      <c r="BT65" s="705">
        <f>入力シート!BT67</f>
        <v>0</v>
      </c>
      <c r="BU65" s="659"/>
      <c r="BV65" s="659">
        <f>入力シート!BV67</f>
        <v>0</v>
      </c>
      <c r="BW65" s="660"/>
      <c r="BX65" s="730">
        <f>入力シート!BX67</f>
        <v>0</v>
      </c>
      <c r="BY65" s="659"/>
      <c r="BZ65" s="659">
        <f>入力シート!BZ67</f>
        <v>0</v>
      </c>
      <c r="CA65" s="694"/>
      <c r="CB65" s="857"/>
      <c r="CC65" s="858"/>
      <c r="CD65" s="858"/>
      <c r="CE65" s="859"/>
      <c r="CF65" s="860"/>
      <c r="CG65" s="860"/>
      <c r="CH65" s="860"/>
      <c r="CI65" s="861"/>
      <c r="CJ65" s="74" t="str">
        <f t="shared" si="0"/>
        <v>-</v>
      </c>
      <c r="CK65" s="108" t="str">
        <f t="shared" si="1"/>
        <v>-</v>
      </c>
      <c r="CL65" s="75" t="str">
        <f t="shared" si="2"/>
        <v>-</v>
      </c>
      <c r="CM65" s="75" t="str">
        <f t="shared" si="3"/>
        <v>-</v>
      </c>
      <c r="CN65" s="75" t="str">
        <f t="shared" si="4"/>
        <v>-</v>
      </c>
      <c r="CO65" s="75" t="str">
        <f t="shared" si="5"/>
        <v>-</v>
      </c>
      <c r="CP65" s="102" t="str">
        <f t="shared" si="6"/>
        <v>-</v>
      </c>
      <c r="CQ65" s="76" t="str">
        <f t="shared" si="7"/>
        <v>-</v>
      </c>
    </row>
    <row r="66" spans="1:95" x14ac:dyDescent="0.2">
      <c r="A66" s="709">
        <v>42</v>
      </c>
      <c r="B66" s="710"/>
      <c r="C66" s="689">
        <f>入力シート!C68</f>
        <v>0</v>
      </c>
      <c r="D66" s="659"/>
      <c r="E66" s="659"/>
      <c r="F66" s="659"/>
      <c r="G66" s="658">
        <f>入力シート!G68</f>
        <v>0</v>
      </c>
      <c r="H66" s="659"/>
      <c r="I66" s="659"/>
      <c r="J66" s="659"/>
      <c r="K66" s="658">
        <f>入力シート!K68</f>
        <v>0</v>
      </c>
      <c r="L66" s="659"/>
      <c r="M66" s="659"/>
      <c r="N66" s="659"/>
      <c r="O66" s="660"/>
      <c r="P66" s="715">
        <f>入力シート!P68</f>
        <v>0</v>
      </c>
      <c r="Q66" s="716"/>
      <c r="R66" s="716"/>
      <c r="S66" s="716"/>
      <c r="T66" s="716"/>
      <c r="U66" s="716"/>
      <c r="V66" s="716"/>
      <c r="W66" s="712">
        <f>入力シート!W68</f>
        <v>0</v>
      </c>
      <c r="X66" s="713"/>
      <c r="Y66" s="713"/>
      <c r="Z66" s="713"/>
      <c r="AA66" s="713"/>
      <c r="AB66" s="713"/>
      <c r="AC66" s="713"/>
      <c r="AD66" s="713"/>
      <c r="AE66" s="714"/>
      <c r="AF66" s="715">
        <f>入力シート!AF68</f>
        <v>0</v>
      </c>
      <c r="AG66" s="716"/>
      <c r="AH66" s="716"/>
      <c r="AI66" s="716"/>
      <c r="AJ66" s="716"/>
      <c r="AK66" s="716"/>
      <c r="AL66" s="716"/>
      <c r="AM66" s="716"/>
      <c r="AN66" s="717"/>
      <c r="AO66" s="729">
        <f>入力シート!AO68</f>
        <v>0</v>
      </c>
      <c r="AP66" s="660"/>
      <c r="AQ66" s="689">
        <f>入力シート!AQ68</f>
        <v>0</v>
      </c>
      <c r="AR66" s="659"/>
      <c r="AS66" s="659"/>
      <c r="AT66" s="658">
        <f>入力シート!AT68</f>
        <v>0</v>
      </c>
      <c r="AU66" s="659"/>
      <c r="AV66" s="658">
        <f>入力シート!AV68</f>
        <v>0</v>
      </c>
      <c r="AW66" s="660"/>
      <c r="AX66" s="535">
        <f>入力シート!AX68</f>
        <v>0</v>
      </c>
      <c r="AY66" s="537"/>
      <c r="AZ66" s="705">
        <f>入力シート!AZ68</f>
        <v>0</v>
      </c>
      <c r="BA66" s="660"/>
      <c r="BB66" s="705">
        <f>入力シート!BB68</f>
        <v>0</v>
      </c>
      <c r="BC66" s="660"/>
      <c r="BD66" s="705">
        <f>入力シート!BD68</f>
        <v>0</v>
      </c>
      <c r="BE66" s="659"/>
      <c r="BF66" s="659">
        <f>入力シート!BF68</f>
        <v>0</v>
      </c>
      <c r="BG66" s="660"/>
      <c r="BH66" s="730">
        <f>入力シート!BH68</f>
        <v>0</v>
      </c>
      <c r="BI66" s="659"/>
      <c r="BJ66" s="659">
        <f>入力シート!BJ68</f>
        <v>0</v>
      </c>
      <c r="BK66" s="735"/>
      <c r="BL66" s="705">
        <f>入力シート!BL68</f>
        <v>0</v>
      </c>
      <c r="BM66" s="659"/>
      <c r="BN66" s="659">
        <f>入力シート!BN68</f>
        <v>0</v>
      </c>
      <c r="BO66" s="660"/>
      <c r="BP66" s="705">
        <f>入力シート!BP68</f>
        <v>0</v>
      </c>
      <c r="BQ66" s="659"/>
      <c r="BR66" s="659">
        <f>入力シート!BR68</f>
        <v>0</v>
      </c>
      <c r="BS66" s="660"/>
      <c r="BT66" s="705">
        <f>入力シート!BT68</f>
        <v>0</v>
      </c>
      <c r="BU66" s="659"/>
      <c r="BV66" s="659">
        <f>入力シート!BV68</f>
        <v>0</v>
      </c>
      <c r="BW66" s="660"/>
      <c r="BX66" s="730">
        <f>入力シート!BX68</f>
        <v>0</v>
      </c>
      <c r="BY66" s="659"/>
      <c r="BZ66" s="659">
        <f>入力シート!BZ68</f>
        <v>0</v>
      </c>
      <c r="CA66" s="694"/>
      <c r="CB66" s="857"/>
      <c r="CC66" s="858"/>
      <c r="CD66" s="858"/>
      <c r="CE66" s="859"/>
      <c r="CF66" s="860"/>
      <c r="CG66" s="860"/>
      <c r="CH66" s="860"/>
      <c r="CI66" s="861"/>
      <c r="CJ66" s="74" t="str">
        <f t="shared" si="0"/>
        <v>-</v>
      </c>
      <c r="CK66" s="108" t="str">
        <f t="shared" si="1"/>
        <v>-</v>
      </c>
      <c r="CL66" s="75" t="str">
        <f t="shared" si="2"/>
        <v>-</v>
      </c>
      <c r="CM66" s="75" t="str">
        <f t="shared" si="3"/>
        <v>-</v>
      </c>
      <c r="CN66" s="75" t="str">
        <f t="shared" si="4"/>
        <v>-</v>
      </c>
      <c r="CO66" s="75" t="str">
        <f t="shared" si="5"/>
        <v>-</v>
      </c>
      <c r="CP66" s="102" t="str">
        <f t="shared" si="6"/>
        <v>-</v>
      </c>
      <c r="CQ66" s="76" t="str">
        <f t="shared" si="7"/>
        <v>-</v>
      </c>
    </row>
    <row r="67" spans="1:95" x14ac:dyDescent="0.2">
      <c r="A67" s="709">
        <v>43</v>
      </c>
      <c r="B67" s="710"/>
      <c r="C67" s="689">
        <f>入力シート!C69</f>
        <v>0</v>
      </c>
      <c r="D67" s="659"/>
      <c r="E67" s="659"/>
      <c r="F67" s="659"/>
      <c r="G67" s="658">
        <f>入力シート!G69</f>
        <v>0</v>
      </c>
      <c r="H67" s="659"/>
      <c r="I67" s="659"/>
      <c r="J67" s="659"/>
      <c r="K67" s="658">
        <f>入力シート!K69</f>
        <v>0</v>
      </c>
      <c r="L67" s="659"/>
      <c r="M67" s="659"/>
      <c r="N67" s="659"/>
      <c r="O67" s="660"/>
      <c r="P67" s="715">
        <f>入力シート!P69</f>
        <v>0</v>
      </c>
      <c r="Q67" s="716"/>
      <c r="R67" s="716"/>
      <c r="S67" s="716"/>
      <c r="T67" s="716"/>
      <c r="U67" s="716"/>
      <c r="V67" s="716"/>
      <c r="W67" s="712">
        <f>入力シート!W69</f>
        <v>0</v>
      </c>
      <c r="X67" s="713"/>
      <c r="Y67" s="713"/>
      <c r="Z67" s="713"/>
      <c r="AA67" s="713"/>
      <c r="AB67" s="713"/>
      <c r="AC67" s="713"/>
      <c r="AD67" s="713"/>
      <c r="AE67" s="714"/>
      <c r="AF67" s="715">
        <f>入力シート!AF69</f>
        <v>0</v>
      </c>
      <c r="AG67" s="716"/>
      <c r="AH67" s="716"/>
      <c r="AI67" s="716"/>
      <c r="AJ67" s="716"/>
      <c r="AK67" s="716"/>
      <c r="AL67" s="716"/>
      <c r="AM67" s="716"/>
      <c r="AN67" s="717"/>
      <c r="AO67" s="729">
        <f>入力シート!AO69</f>
        <v>0</v>
      </c>
      <c r="AP67" s="660"/>
      <c r="AQ67" s="689">
        <f>入力シート!AQ69</f>
        <v>0</v>
      </c>
      <c r="AR67" s="659"/>
      <c r="AS67" s="659"/>
      <c r="AT67" s="658">
        <f>入力シート!AT69</f>
        <v>0</v>
      </c>
      <c r="AU67" s="659"/>
      <c r="AV67" s="658">
        <f>入力シート!AV69</f>
        <v>0</v>
      </c>
      <c r="AW67" s="660"/>
      <c r="AX67" s="535">
        <f>入力シート!AX69</f>
        <v>0</v>
      </c>
      <c r="AY67" s="537"/>
      <c r="AZ67" s="705">
        <f>入力シート!AZ69</f>
        <v>0</v>
      </c>
      <c r="BA67" s="660"/>
      <c r="BB67" s="705">
        <f>入力シート!BB69</f>
        <v>0</v>
      </c>
      <c r="BC67" s="660"/>
      <c r="BD67" s="705">
        <f>入力シート!BD69</f>
        <v>0</v>
      </c>
      <c r="BE67" s="659"/>
      <c r="BF67" s="659">
        <f>入力シート!BF69</f>
        <v>0</v>
      </c>
      <c r="BG67" s="660"/>
      <c r="BH67" s="730">
        <f>入力シート!BH69</f>
        <v>0</v>
      </c>
      <c r="BI67" s="659"/>
      <c r="BJ67" s="659">
        <f>入力シート!BJ69</f>
        <v>0</v>
      </c>
      <c r="BK67" s="735"/>
      <c r="BL67" s="705">
        <f>入力シート!BL69</f>
        <v>0</v>
      </c>
      <c r="BM67" s="659"/>
      <c r="BN67" s="659">
        <f>入力シート!BN69</f>
        <v>0</v>
      </c>
      <c r="BO67" s="660"/>
      <c r="BP67" s="705">
        <f>入力シート!BP69</f>
        <v>0</v>
      </c>
      <c r="BQ67" s="659"/>
      <c r="BR67" s="659">
        <f>入力シート!BR69</f>
        <v>0</v>
      </c>
      <c r="BS67" s="660"/>
      <c r="BT67" s="705">
        <f>入力シート!BT69</f>
        <v>0</v>
      </c>
      <c r="BU67" s="659"/>
      <c r="BV67" s="659">
        <f>入力シート!BV69</f>
        <v>0</v>
      </c>
      <c r="BW67" s="660"/>
      <c r="BX67" s="730">
        <f>入力シート!BX69</f>
        <v>0</v>
      </c>
      <c r="BY67" s="659"/>
      <c r="BZ67" s="659">
        <f>入力シート!BZ69</f>
        <v>0</v>
      </c>
      <c r="CA67" s="694"/>
      <c r="CB67" s="857"/>
      <c r="CC67" s="858"/>
      <c r="CD67" s="858"/>
      <c r="CE67" s="859"/>
      <c r="CF67" s="860"/>
      <c r="CG67" s="860"/>
      <c r="CH67" s="860"/>
      <c r="CI67" s="861"/>
      <c r="CJ67" s="74" t="str">
        <f t="shared" si="0"/>
        <v>-</v>
      </c>
      <c r="CK67" s="108" t="str">
        <f t="shared" si="1"/>
        <v>-</v>
      </c>
      <c r="CL67" s="75" t="str">
        <f t="shared" si="2"/>
        <v>-</v>
      </c>
      <c r="CM67" s="75" t="str">
        <f t="shared" si="3"/>
        <v>-</v>
      </c>
      <c r="CN67" s="75" t="str">
        <f t="shared" si="4"/>
        <v>-</v>
      </c>
      <c r="CO67" s="75" t="str">
        <f t="shared" si="5"/>
        <v>-</v>
      </c>
      <c r="CP67" s="102" t="str">
        <f t="shared" si="6"/>
        <v>-</v>
      </c>
      <c r="CQ67" s="76" t="str">
        <f t="shared" si="7"/>
        <v>-</v>
      </c>
    </row>
    <row r="68" spans="1:95" x14ac:dyDescent="0.2">
      <c r="A68" s="709">
        <v>44</v>
      </c>
      <c r="B68" s="710"/>
      <c r="C68" s="689">
        <f>入力シート!C70</f>
        <v>0</v>
      </c>
      <c r="D68" s="659"/>
      <c r="E68" s="659"/>
      <c r="F68" s="659"/>
      <c r="G68" s="658">
        <f>入力シート!G70</f>
        <v>0</v>
      </c>
      <c r="H68" s="659"/>
      <c r="I68" s="659"/>
      <c r="J68" s="659"/>
      <c r="K68" s="658">
        <f>入力シート!K70</f>
        <v>0</v>
      </c>
      <c r="L68" s="659"/>
      <c r="M68" s="659"/>
      <c r="N68" s="659"/>
      <c r="O68" s="660"/>
      <c r="P68" s="715">
        <f>入力シート!P70</f>
        <v>0</v>
      </c>
      <c r="Q68" s="716"/>
      <c r="R68" s="716"/>
      <c r="S68" s="716"/>
      <c r="T68" s="716"/>
      <c r="U68" s="716"/>
      <c r="V68" s="716"/>
      <c r="W68" s="712">
        <f>入力シート!W70</f>
        <v>0</v>
      </c>
      <c r="X68" s="713"/>
      <c r="Y68" s="713"/>
      <c r="Z68" s="713"/>
      <c r="AA68" s="713"/>
      <c r="AB68" s="713"/>
      <c r="AC68" s="713"/>
      <c r="AD68" s="713"/>
      <c r="AE68" s="714"/>
      <c r="AF68" s="715">
        <f>入力シート!AF70</f>
        <v>0</v>
      </c>
      <c r="AG68" s="716"/>
      <c r="AH68" s="716"/>
      <c r="AI68" s="716"/>
      <c r="AJ68" s="716"/>
      <c r="AK68" s="716"/>
      <c r="AL68" s="716"/>
      <c r="AM68" s="716"/>
      <c r="AN68" s="717"/>
      <c r="AO68" s="729">
        <f>入力シート!AO70</f>
        <v>0</v>
      </c>
      <c r="AP68" s="660"/>
      <c r="AQ68" s="689">
        <f>入力シート!AQ70</f>
        <v>0</v>
      </c>
      <c r="AR68" s="659"/>
      <c r="AS68" s="659"/>
      <c r="AT68" s="658">
        <f>入力シート!AT70</f>
        <v>0</v>
      </c>
      <c r="AU68" s="659"/>
      <c r="AV68" s="658">
        <f>入力シート!AV70</f>
        <v>0</v>
      </c>
      <c r="AW68" s="660"/>
      <c r="AX68" s="535">
        <f>入力シート!AX70</f>
        <v>0</v>
      </c>
      <c r="AY68" s="537"/>
      <c r="AZ68" s="705">
        <f>入力シート!AZ70</f>
        <v>0</v>
      </c>
      <c r="BA68" s="660"/>
      <c r="BB68" s="705">
        <f>入力シート!BB70</f>
        <v>0</v>
      </c>
      <c r="BC68" s="660"/>
      <c r="BD68" s="705">
        <f>入力シート!BD70</f>
        <v>0</v>
      </c>
      <c r="BE68" s="659"/>
      <c r="BF68" s="659">
        <f>入力シート!BF70</f>
        <v>0</v>
      </c>
      <c r="BG68" s="660"/>
      <c r="BH68" s="730">
        <f>入力シート!BH70</f>
        <v>0</v>
      </c>
      <c r="BI68" s="659"/>
      <c r="BJ68" s="659">
        <f>入力シート!BJ70</f>
        <v>0</v>
      </c>
      <c r="BK68" s="735"/>
      <c r="BL68" s="705">
        <f>入力シート!BL70</f>
        <v>0</v>
      </c>
      <c r="BM68" s="659"/>
      <c r="BN68" s="659">
        <f>入力シート!BN70</f>
        <v>0</v>
      </c>
      <c r="BO68" s="660"/>
      <c r="BP68" s="705">
        <f>入力シート!BP70</f>
        <v>0</v>
      </c>
      <c r="BQ68" s="659"/>
      <c r="BR68" s="659">
        <f>入力シート!BR70</f>
        <v>0</v>
      </c>
      <c r="BS68" s="660"/>
      <c r="BT68" s="705">
        <f>入力シート!BT70</f>
        <v>0</v>
      </c>
      <c r="BU68" s="659"/>
      <c r="BV68" s="659">
        <f>入力シート!BV70</f>
        <v>0</v>
      </c>
      <c r="BW68" s="660"/>
      <c r="BX68" s="730">
        <f>入力シート!BX70</f>
        <v>0</v>
      </c>
      <c r="BY68" s="659"/>
      <c r="BZ68" s="659">
        <f>入力シート!BZ70</f>
        <v>0</v>
      </c>
      <c r="CA68" s="694"/>
      <c r="CB68" s="857"/>
      <c r="CC68" s="858"/>
      <c r="CD68" s="858"/>
      <c r="CE68" s="859"/>
      <c r="CF68" s="860"/>
      <c r="CG68" s="860"/>
      <c r="CH68" s="860"/>
      <c r="CI68" s="861"/>
      <c r="CJ68" s="74" t="str">
        <f t="shared" si="0"/>
        <v>-</v>
      </c>
      <c r="CK68" s="108" t="str">
        <f t="shared" si="1"/>
        <v>-</v>
      </c>
      <c r="CL68" s="75" t="str">
        <f t="shared" si="2"/>
        <v>-</v>
      </c>
      <c r="CM68" s="75" t="str">
        <f t="shared" si="3"/>
        <v>-</v>
      </c>
      <c r="CN68" s="75" t="str">
        <f t="shared" si="4"/>
        <v>-</v>
      </c>
      <c r="CO68" s="75" t="str">
        <f t="shared" si="5"/>
        <v>-</v>
      </c>
      <c r="CP68" s="102" t="str">
        <f t="shared" si="6"/>
        <v>-</v>
      </c>
      <c r="CQ68" s="76" t="str">
        <f t="shared" si="7"/>
        <v>-</v>
      </c>
    </row>
    <row r="69" spans="1:95" x14ac:dyDescent="0.2">
      <c r="A69" s="709">
        <v>45</v>
      </c>
      <c r="B69" s="710"/>
      <c r="C69" s="689">
        <f>入力シート!C71</f>
        <v>0</v>
      </c>
      <c r="D69" s="659"/>
      <c r="E69" s="659"/>
      <c r="F69" s="659"/>
      <c r="G69" s="658">
        <f>入力シート!G71</f>
        <v>0</v>
      </c>
      <c r="H69" s="659"/>
      <c r="I69" s="659"/>
      <c r="J69" s="659"/>
      <c r="K69" s="658">
        <f>入力シート!K71</f>
        <v>0</v>
      </c>
      <c r="L69" s="659"/>
      <c r="M69" s="659"/>
      <c r="N69" s="659"/>
      <c r="O69" s="660"/>
      <c r="P69" s="715">
        <f>入力シート!P71</f>
        <v>0</v>
      </c>
      <c r="Q69" s="716"/>
      <c r="R69" s="716"/>
      <c r="S69" s="716"/>
      <c r="T69" s="716"/>
      <c r="U69" s="716"/>
      <c r="V69" s="716"/>
      <c r="W69" s="712">
        <f>入力シート!W71</f>
        <v>0</v>
      </c>
      <c r="X69" s="713"/>
      <c r="Y69" s="713"/>
      <c r="Z69" s="713"/>
      <c r="AA69" s="713"/>
      <c r="AB69" s="713"/>
      <c r="AC69" s="713"/>
      <c r="AD69" s="713"/>
      <c r="AE69" s="714"/>
      <c r="AF69" s="715">
        <f>入力シート!AF71</f>
        <v>0</v>
      </c>
      <c r="AG69" s="716"/>
      <c r="AH69" s="716"/>
      <c r="AI69" s="716"/>
      <c r="AJ69" s="716"/>
      <c r="AK69" s="716"/>
      <c r="AL69" s="716"/>
      <c r="AM69" s="716"/>
      <c r="AN69" s="717"/>
      <c r="AO69" s="729">
        <f>入力シート!AO71</f>
        <v>0</v>
      </c>
      <c r="AP69" s="660"/>
      <c r="AQ69" s="689">
        <f>入力シート!AQ71</f>
        <v>0</v>
      </c>
      <c r="AR69" s="659"/>
      <c r="AS69" s="659"/>
      <c r="AT69" s="658">
        <f>入力シート!AT71</f>
        <v>0</v>
      </c>
      <c r="AU69" s="659"/>
      <c r="AV69" s="658">
        <f>入力シート!AV71</f>
        <v>0</v>
      </c>
      <c r="AW69" s="660"/>
      <c r="AX69" s="535">
        <f>入力シート!AX71</f>
        <v>0</v>
      </c>
      <c r="AY69" s="537"/>
      <c r="AZ69" s="705">
        <f>入力シート!AZ71</f>
        <v>0</v>
      </c>
      <c r="BA69" s="660"/>
      <c r="BB69" s="705">
        <f>入力シート!BB71</f>
        <v>0</v>
      </c>
      <c r="BC69" s="660"/>
      <c r="BD69" s="705">
        <f>入力シート!BD71</f>
        <v>0</v>
      </c>
      <c r="BE69" s="659"/>
      <c r="BF69" s="659">
        <f>入力シート!BF71</f>
        <v>0</v>
      </c>
      <c r="BG69" s="660"/>
      <c r="BH69" s="730">
        <f>入力シート!BH71</f>
        <v>0</v>
      </c>
      <c r="BI69" s="659"/>
      <c r="BJ69" s="659">
        <f>入力シート!BJ71</f>
        <v>0</v>
      </c>
      <c r="BK69" s="735"/>
      <c r="BL69" s="705">
        <f>入力シート!BL71</f>
        <v>0</v>
      </c>
      <c r="BM69" s="659"/>
      <c r="BN69" s="659">
        <f>入力シート!BN71</f>
        <v>0</v>
      </c>
      <c r="BO69" s="660"/>
      <c r="BP69" s="705">
        <f>入力シート!BP71</f>
        <v>0</v>
      </c>
      <c r="BQ69" s="659"/>
      <c r="BR69" s="659">
        <f>入力シート!BR71</f>
        <v>0</v>
      </c>
      <c r="BS69" s="660"/>
      <c r="BT69" s="705">
        <f>入力シート!BT71</f>
        <v>0</v>
      </c>
      <c r="BU69" s="659"/>
      <c r="BV69" s="659">
        <f>入力シート!BV71</f>
        <v>0</v>
      </c>
      <c r="BW69" s="660"/>
      <c r="BX69" s="730">
        <f>入力シート!BX71</f>
        <v>0</v>
      </c>
      <c r="BY69" s="659"/>
      <c r="BZ69" s="659">
        <f>入力シート!BZ71</f>
        <v>0</v>
      </c>
      <c r="CA69" s="694"/>
      <c r="CB69" s="857"/>
      <c r="CC69" s="858"/>
      <c r="CD69" s="858"/>
      <c r="CE69" s="859"/>
      <c r="CF69" s="860"/>
      <c r="CG69" s="860"/>
      <c r="CH69" s="860"/>
      <c r="CI69" s="861"/>
      <c r="CJ69" s="74" t="str">
        <f t="shared" si="0"/>
        <v>-</v>
      </c>
      <c r="CK69" s="108" t="str">
        <f t="shared" si="1"/>
        <v>-</v>
      </c>
      <c r="CL69" s="75" t="str">
        <f t="shared" si="2"/>
        <v>-</v>
      </c>
      <c r="CM69" s="75" t="str">
        <f t="shared" si="3"/>
        <v>-</v>
      </c>
      <c r="CN69" s="75" t="str">
        <f t="shared" si="4"/>
        <v>-</v>
      </c>
      <c r="CO69" s="75" t="str">
        <f t="shared" si="5"/>
        <v>-</v>
      </c>
      <c r="CP69" s="102" t="str">
        <f t="shared" si="6"/>
        <v>-</v>
      </c>
      <c r="CQ69" s="76" t="str">
        <f t="shared" si="7"/>
        <v>-</v>
      </c>
    </row>
    <row r="70" spans="1:95" x14ac:dyDescent="0.2">
      <c r="A70" s="709">
        <v>46</v>
      </c>
      <c r="B70" s="710"/>
      <c r="C70" s="689">
        <f>入力シート!C72</f>
        <v>0</v>
      </c>
      <c r="D70" s="659"/>
      <c r="E70" s="659"/>
      <c r="F70" s="659"/>
      <c r="G70" s="658">
        <f>入力シート!G72</f>
        <v>0</v>
      </c>
      <c r="H70" s="659"/>
      <c r="I70" s="659"/>
      <c r="J70" s="659"/>
      <c r="K70" s="658">
        <f>入力シート!K72</f>
        <v>0</v>
      </c>
      <c r="L70" s="659"/>
      <c r="M70" s="659"/>
      <c r="N70" s="659"/>
      <c r="O70" s="660"/>
      <c r="P70" s="715">
        <f>入力シート!P72</f>
        <v>0</v>
      </c>
      <c r="Q70" s="716"/>
      <c r="R70" s="716"/>
      <c r="S70" s="716"/>
      <c r="T70" s="716"/>
      <c r="U70" s="716"/>
      <c r="V70" s="716"/>
      <c r="W70" s="712">
        <f>入力シート!W72</f>
        <v>0</v>
      </c>
      <c r="X70" s="713"/>
      <c r="Y70" s="713"/>
      <c r="Z70" s="713"/>
      <c r="AA70" s="713"/>
      <c r="AB70" s="713"/>
      <c r="AC70" s="713"/>
      <c r="AD70" s="713"/>
      <c r="AE70" s="714"/>
      <c r="AF70" s="715">
        <f>入力シート!AF72</f>
        <v>0</v>
      </c>
      <c r="AG70" s="716"/>
      <c r="AH70" s="716"/>
      <c r="AI70" s="716"/>
      <c r="AJ70" s="716"/>
      <c r="AK70" s="716"/>
      <c r="AL70" s="716"/>
      <c r="AM70" s="716"/>
      <c r="AN70" s="717"/>
      <c r="AO70" s="729">
        <f>入力シート!AO72</f>
        <v>0</v>
      </c>
      <c r="AP70" s="660"/>
      <c r="AQ70" s="689">
        <f>入力シート!AQ72</f>
        <v>0</v>
      </c>
      <c r="AR70" s="659"/>
      <c r="AS70" s="659"/>
      <c r="AT70" s="658">
        <f>入力シート!AT72</f>
        <v>0</v>
      </c>
      <c r="AU70" s="659"/>
      <c r="AV70" s="658">
        <f>入力シート!AV72</f>
        <v>0</v>
      </c>
      <c r="AW70" s="660"/>
      <c r="AX70" s="535">
        <f>入力シート!AX72</f>
        <v>0</v>
      </c>
      <c r="AY70" s="537"/>
      <c r="AZ70" s="705">
        <f>入力シート!AZ72</f>
        <v>0</v>
      </c>
      <c r="BA70" s="660"/>
      <c r="BB70" s="705">
        <f>入力シート!BB72</f>
        <v>0</v>
      </c>
      <c r="BC70" s="660"/>
      <c r="BD70" s="705">
        <f>入力シート!BD72</f>
        <v>0</v>
      </c>
      <c r="BE70" s="659"/>
      <c r="BF70" s="659">
        <f>入力シート!BF72</f>
        <v>0</v>
      </c>
      <c r="BG70" s="660"/>
      <c r="BH70" s="730">
        <f>入力シート!BH72</f>
        <v>0</v>
      </c>
      <c r="BI70" s="659"/>
      <c r="BJ70" s="659">
        <f>入力シート!BJ72</f>
        <v>0</v>
      </c>
      <c r="BK70" s="735"/>
      <c r="BL70" s="705">
        <f>入力シート!BL72</f>
        <v>0</v>
      </c>
      <c r="BM70" s="659"/>
      <c r="BN70" s="659">
        <f>入力シート!BN72</f>
        <v>0</v>
      </c>
      <c r="BO70" s="660"/>
      <c r="BP70" s="705">
        <f>入力シート!BP72</f>
        <v>0</v>
      </c>
      <c r="BQ70" s="659"/>
      <c r="BR70" s="659">
        <f>入力シート!BR72</f>
        <v>0</v>
      </c>
      <c r="BS70" s="660"/>
      <c r="BT70" s="705">
        <f>入力シート!BT72</f>
        <v>0</v>
      </c>
      <c r="BU70" s="659"/>
      <c r="BV70" s="659">
        <f>入力シート!BV72</f>
        <v>0</v>
      </c>
      <c r="BW70" s="660"/>
      <c r="BX70" s="730">
        <f>入力シート!BX72</f>
        <v>0</v>
      </c>
      <c r="BY70" s="659"/>
      <c r="BZ70" s="659">
        <f>入力シート!BZ72</f>
        <v>0</v>
      </c>
      <c r="CA70" s="694"/>
      <c r="CB70" s="857"/>
      <c r="CC70" s="858"/>
      <c r="CD70" s="858"/>
      <c r="CE70" s="859"/>
      <c r="CF70" s="860"/>
      <c r="CG70" s="860"/>
      <c r="CH70" s="860"/>
      <c r="CI70" s="861"/>
      <c r="CJ70" s="74" t="str">
        <f t="shared" si="0"/>
        <v>-</v>
      </c>
      <c r="CK70" s="108" t="str">
        <f t="shared" si="1"/>
        <v>-</v>
      </c>
      <c r="CL70" s="75" t="str">
        <f t="shared" si="2"/>
        <v>-</v>
      </c>
      <c r="CM70" s="75" t="str">
        <f t="shared" si="3"/>
        <v>-</v>
      </c>
      <c r="CN70" s="75" t="str">
        <f t="shared" si="4"/>
        <v>-</v>
      </c>
      <c r="CO70" s="75" t="str">
        <f t="shared" si="5"/>
        <v>-</v>
      </c>
      <c r="CP70" s="102" t="str">
        <f t="shared" si="6"/>
        <v>-</v>
      </c>
      <c r="CQ70" s="76" t="str">
        <f t="shared" si="7"/>
        <v>-</v>
      </c>
    </row>
    <row r="71" spans="1:95" x14ac:dyDescent="0.2">
      <c r="A71" s="709">
        <v>47</v>
      </c>
      <c r="B71" s="710"/>
      <c r="C71" s="689">
        <f>入力シート!C73</f>
        <v>0</v>
      </c>
      <c r="D71" s="659"/>
      <c r="E71" s="659"/>
      <c r="F71" s="659"/>
      <c r="G71" s="658">
        <f>入力シート!G73</f>
        <v>0</v>
      </c>
      <c r="H71" s="659"/>
      <c r="I71" s="659"/>
      <c r="J71" s="659"/>
      <c r="K71" s="658">
        <f>入力シート!K73</f>
        <v>0</v>
      </c>
      <c r="L71" s="659"/>
      <c r="M71" s="659"/>
      <c r="N71" s="659"/>
      <c r="O71" s="660"/>
      <c r="P71" s="715">
        <f>入力シート!P73</f>
        <v>0</v>
      </c>
      <c r="Q71" s="716"/>
      <c r="R71" s="716"/>
      <c r="S71" s="716"/>
      <c r="T71" s="716"/>
      <c r="U71" s="716"/>
      <c r="V71" s="716"/>
      <c r="W71" s="712">
        <f>入力シート!W73</f>
        <v>0</v>
      </c>
      <c r="X71" s="713"/>
      <c r="Y71" s="713"/>
      <c r="Z71" s="713"/>
      <c r="AA71" s="713"/>
      <c r="AB71" s="713"/>
      <c r="AC71" s="713"/>
      <c r="AD71" s="713"/>
      <c r="AE71" s="714"/>
      <c r="AF71" s="715">
        <f>入力シート!AF73</f>
        <v>0</v>
      </c>
      <c r="AG71" s="716"/>
      <c r="AH71" s="716"/>
      <c r="AI71" s="716"/>
      <c r="AJ71" s="716"/>
      <c r="AK71" s="716"/>
      <c r="AL71" s="716"/>
      <c r="AM71" s="716"/>
      <c r="AN71" s="717"/>
      <c r="AO71" s="729">
        <f>入力シート!AO73</f>
        <v>0</v>
      </c>
      <c r="AP71" s="660"/>
      <c r="AQ71" s="689">
        <f>入力シート!AQ73</f>
        <v>0</v>
      </c>
      <c r="AR71" s="659"/>
      <c r="AS71" s="659"/>
      <c r="AT71" s="658">
        <f>入力シート!AT73</f>
        <v>0</v>
      </c>
      <c r="AU71" s="659"/>
      <c r="AV71" s="658">
        <f>入力シート!AV73</f>
        <v>0</v>
      </c>
      <c r="AW71" s="660"/>
      <c r="AX71" s="535">
        <f>入力シート!AX73</f>
        <v>0</v>
      </c>
      <c r="AY71" s="537"/>
      <c r="AZ71" s="705">
        <f>入力シート!AZ73</f>
        <v>0</v>
      </c>
      <c r="BA71" s="660"/>
      <c r="BB71" s="705">
        <f>入力シート!BB73</f>
        <v>0</v>
      </c>
      <c r="BC71" s="660"/>
      <c r="BD71" s="705">
        <f>入力シート!BD73</f>
        <v>0</v>
      </c>
      <c r="BE71" s="659"/>
      <c r="BF71" s="659">
        <f>入力シート!BF73</f>
        <v>0</v>
      </c>
      <c r="BG71" s="660"/>
      <c r="BH71" s="730">
        <f>入力シート!BH73</f>
        <v>0</v>
      </c>
      <c r="BI71" s="659"/>
      <c r="BJ71" s="659">
        <f>入力シート!BJ73</f>
        <v>0</v>
      </c>
      <c r="BK71" s="735"/>
      <c r="BL71" s="705">
        <f>入力シート!BL73</f>
        <v>0</v>
      </c>
      <c r="BM71" s="659"/>
      <c r="BN71" s="659">
        <f>入力シート!BN73</f>
        <v>0</v>
      </c>
      <c r="BO71" s="660"/>
      <c r="BP71" s="705">
        <f>入力シート!BP73</f>
        <v>0</v>
      </c>
      <c r="BQ71" s="659"/>
      <c r="BR71" s="659">
        <f>入力シート!BR73</f>
        <v>0</v>
      </c>
      <c r="BS71" s="660"/>
      <c r="BT71" s="705">
        <f>入力シート!BT73</f>
        <v>0</v>
      </c>
      <c r="BU71" s="659"/>
      <c r="BV71" s="659">
        <f>入力シート!BV73</f>
        <v>0</v>
      </c>
      <c r="BW71" s="660"/>
      <c r="BX71" s="730">
        <f>入力シート!BX73</f>
        <v>0</v>
      </c>
      <c r="BY71" s="659"/>
      <c r="BZ71" s="659">
        <f>入力シート!BZ73</f>
        <v>0</v>
      </c>
      <c r="CA71" s="694"/>
      <c r="CB71" s="857"/>
      <c r="CC71" s="858"/>
      <c r="CD71" s="858"/>
      <c r="CE71" s="859"/>
      <c r="CF71" s="860"/>
      <c r="CG71" s="860"/>
      <c r="CH71" s="860"/>
      <c r="CI71" s="861"/>
      <c r="CJ71" s="74" t="str">
        <f t="shared" si="0"/>
        <v>-</v>
      </c>
      <c r="CK71" s="108" t="str">
        <f t="shared" si="1"/>
        <v>-</v>
      </c>
      <c r="CL71" s="75" t="str">
        <f t="shared" si="2"/>
        <v>-</v>
      </c>
      <c r="CM71" s="75" t="str">
        <f t="shared" si="3"/>
        <v>-</v>
      </c>
      <c r="CN71" s="75" t="str">
        <f t="shared" si="4"/>
        <v>-</v>
      </c>
      <c r="CO71" s="75" t="str">
        <f t="shared" si="5"/>
        <v>-</v>
      </c>
      <c r="CP71" s="102" t="str">
        <f t="shared" si="6"/>
        <v>-</v>
      </c>
      <c r="CQ71" s="76" t="str">
        <f t="shared" si="7"/>
        <v>-</v>
      </c>
    </row>
    <row r="72" spans="1:95" x14ac:dyDescent="0.2">
      <c r="A72" s="709">
        <v>48</v>
      </c>
      <c r="B72" s="710"/>
      <c r="C72" s="689">
        <f>入力シート!C74</f>
        <v>0</v>
      </c>
      <c r="D72" s="659"/>
      <c r="E72" s="659"/>
      <c r="F72" s="659"/>
      <c r="G72" s="658">
        <f>入力シート!G74</f>
        <v>0</v>
      </c>
      <c r="H72" s="659"/>
      <c r="I72" s="659"/>
      <c r="J72" s="659"/>
      <c r="K72" s="658">
        <f>入力シート!K74</f>
        <v>0</v>
      </c>
      <c r="L72" s="659"/>
      <c r="M72" s="659"/>
      <c r="N72" s="659"/>
      <c r="O72" s="660"/>
      <c r="P72" s="715">
        <f>入力シート!P74</f>
        <v>0</v>
      </c>
      <c r="Q72" s="716"/>
      <c r="R72" s="716"/>
      <c r="S72" s="716"/>
      <c r="T72" s="716"/>
      <c r="U72" s="716"/>
      <c r="V72" s="716"/>
      <c r="W72" s="712">
        <f>入力シート!W74</f>
        <v>0</v>
      </c>
      <c r="X72" s="713"/>
      <c r="Y72" s="713"/>
      <c r="Z72" s="713"/>
      <c r="AA72" s="713"/>
      <c r="AB72" s="713"/>
      <c r="AC72" s="713"/>
      <c r="AD72" s="713"/>
      <c r="AE72" s="714"/>
      <c r="AF72" s="715">
        <f>入力シート!AF74</f>
        <v>0</v>
      </c>
      <c r="AG72" s="716"/>
      <c r="AH72" s="716"/>
      <c r="AI72" s="716"/>
      <c r="AJ72" s="716"/>
      <c r="AK72" s="716"/>
      <c r="AL72" s="716"/>
      <c r="AM72" s="716"/>
      <c r="AN72" s="717"/>
      <c r="AO72" s="729">
        <f>入力シート!AO74</f>
        <v>0</v>
      </c>
      <c r="AP72" s="660"/>
      <c r="AQ72" s="689">
        <f>入力シート!AQ74</f>
        <v>0</v>
      </c>
      <c r="AR72" s="659"/>
      <c r="AS72" s="659"/>
      <c r="AT72" s="658">
        <f>入力シート!AT74</f>
        <v>0</v>
      </c>
      <c r="AU72" s="659"/>
      <c r="AV72" s="658">
        <f>入力シート!AV74</f>
        <v>0</v>
      </c>
      <c r="AW72" s="660"/>
      <c r="AX72" s="535">
        <f>入力シート!AX74</f>
        <v>0</v>
      </c>
      <c r="AY72" s="537"/>
      <c r="AZ72" s="705">
        <f>入力シート!AZ74</f>
        <v>0</v>
      </c>
      <c r="BA72" s="660"/>
      <c r="BB72" s="705">
        <f>入力シート!BB74</f>
        <v>0</v>
      </c>
      <c r="BC72" s="660"/>
      <c r="BD72" s="705">
        <f>入力シート!BD74</f>
        <v>0</v>
      </c>
      <c r="BE72" s="659"/>
      <c r="BF72" s="659">
        <f>入力シート!BF74</f>
        <v>0</v>
      </c>
      <c r="BG72" s="660"/>
      <c r="BH72" s="730">
        <f>入力シート!BH74</f>
        <v>0</v>
      </c>
      <c r="BI72" s="659"/>
      <c r="BJ72" s="659">
        <f>入力シート!BJ74</f>
        <v>0</v>
      </c>
      <c r="BK72" s="735"/>
      <c r="BL72" s="705">
        <f>入力シート!BL74</f>
        <v>0</v>
      </c>
      <c r="BM72" s="659"/>
      <c r="BN72" s="659">
        <f>入力シート!BN74</f>
        <v>0</v>
      </c>
      <c r="BO72" s="660"/>
      <c r="BP72" s="705">
        <f>入力シート!BP74</f>
        <v>0</v>
      </c>
      <c r="BQ72" s="659"/>
      <c r="BR72" s="659">
        <f>入力シート!BR74</f>
        <v>0</v>
      </c>
      <c r="BS72" s="660"/>
      <c r="BT72" s="705">
        <f>入力シート!BT74</f>
        <v>0</v>
      </c>
      <c r="BU72" s="659"/>
      <c r="BV72" s="659">
        <f>入力シート!BV74</f>
        <v>0</v>
      </c>
      <c r="BW72" s="660"/>
      <c r="BX72" s="730">
        <f>入力シート!BX74</f>
        <v>0</v>
      </c>
      <c r="BY72" s="659"/>
      <c r="BZ72" s="659">
        <f>入力シート!BZ74</f>
        <v>0</v>
      </c>
      <c r="CA72" s="694"/>
      <c r="CB72" s="857"/>
      <c r="CC72" s="858"/>
      <c r="CD72" s="858"/>
      <c r="CE72" s="859"/>
      <c r="CF72" s="860"/>
      <c r="CG72" s="860"/>
      <c r="CH72" s="860"/>
      <c r="CI72" s="861"/>
      <c r="CJ72" s="74" t="str">
        <f t="shared" si="0"/>
        <v>-</v>
      </c>
      <c r="CK72" s="108" t="str">
        <f t="shared" si="1"/>
        <v>-</v>
      </c>
      <c r="CL72" s="75" t="str">
        <f t="shared" si="2"/>
        <v>-</v>
      </c>
      <c r="CM72" s="75" t="str">
        <f t="shared" si="3"/>
        <v>-</v>
      </c>
      <c r="CN72" s="75" t="str">
        <f t="shared" si="4"/>
        <v>-</v>
      </c>
      <c r="CO72" s="75" t="str">
        <f t="shared" si="5"/>
        <v>-</v>
      </c>
      <c r="CP72" s="102" t="str">
        <f t="shared" si="6"/>
        <v>-</v>
      </c>
      <c r="CQ72" s="76" t="str">
        <f t="shared" si="7"/>
        <v>-</v>
      </c>
    </row>
    <row r="73" spans="1:95" x14ac:dyDescent="0.2">
      <c r="A73" s="709">
        <v>49</v>
      </c>
      <c r="B73" s="710"/>
      <c r="C73" s="689">
        <f>入力シート!C75</f>
        <v>0</v>
      </c>
      <c r="D73" s="659"/>
      <c r="E73" s="659"/>
      <c r="F73" s="659"/>
      <c r="G73" s="658">
        <f>入力シート!G75</f>
        <v>0</v>
      </c>
      <c r="H73" s="659"/>
      <c r="I73" s="659"/>
      <c r="J73" s="659"/>
      <c r="K73" s="658">
        <f>入力シート!K75</f>
        <v>0</v>
      </c>
      <c r="L73" s="659"/>
      <c r="M73" s="659"/>
      <c r="N73" s="659"/>
      <c r="O73" s="660"/>
      <c r="P73" s="715">
        <f>入力シート!P75</f>
        <v>0</v>
      </c>
      <c r="Q73" s="716"/>
      <c r="R73" s="716"/>
      <c r="S73" s="716"/>
      <c r="T73" s="716"/>
      <c r="U73" s="716"/>
      <c r="V73" s="716"/>
      <c r="W73" s="712">
        <f>入力シート!W75</f>
        <v>0</v>
      </c>
      <c r="X73" s="713"/>
      <c r="Y73" s="713"/>
      <c r="Z73" s="713"/>
      <c r="AA73" s="713"/>
      <c r="AB73" s="713"/>
      <c r="AC73" s="713"/>
      <c r="AD73" s="713"/>
      <c r="AE73" s="714"/>
      <c r="AF73" s="715">
        <f>入力シート!AF75</f>
        <v>0</v>
      </c>
      <c r="AG73" s="716"/>
      <c r="AH73" s="716"/>
      <c r="AI73" s="716"/>
      <c r="AJ73" s="716"/>
      <c r="AK73" s="716"/>
      <c r="AL73" s="716"/>
      <c r="AM73" s="716"/>
      <c r="AN73" s="717"/>
      <c r="AO73" s="729">
        <f>入力シート!AO75</f>
        <v>0</v>
      </c>
      <c r="AP73" s="660"/>
      <c r="AQ73" s="689">
        <f>入力シート!AQ75</f>
        <v>0</v>
      </c>
      <c r="AR73" s="659"/>
      <c r="AS73" s="659"/>
      <c r="AT73" s="658">
        <f>入力シート!AT75</f>
        <v>0</v>
      </c>
      <c r="AU73" s="659"/>
      <c r="AV73" s="658">
        <f>入力シート!AV75</f>
        <v>0</v>
      </c>
      <c r="AW73" s="660"/>
      <c r="AX73" s="535">
        <f>入力シート!AX75</f>
        <v>0</v>
      </c>
      <c r="AY73" s="537"/>
      <c r="AZ73" s="705">
        <f>入力シート!AZ75</f>
        <v>0</v>
      </c>
      <c r="BA73" s="660"/>
      <c r="BB73" s="705">
        <f>入力シート!BB75</f>
        <v>0</v>
      </c>
      <c r="BC73" s="660"/>
      <c r="BD73" s="705">
        <f>入力シート!BD75</f>
        <v>0</v>
      </c>
      <c r="BE73" s="659"/>
      <c r="BF73" s="659">
        <f>入力シート!BF75</f>
        <v>0</v>
      </c>
      <c r="BG73" s="660"/>
      <c r="BH73" s="730">
        <f>入力シート!BH75</f>
        <v>0</v>
      </c>
      <c r="BI73" s="659"/>
      <c r="BJ73" s="659">
        <f>入力シート!BJ75</f>
        <v>0</v>
      </c>
      <c r="BK73" s="735"/>
      <c r="BL73" s="705">
        <f>入力シート!BL75</f>
        <v>0</v>
      </c>
      <c r="BM73" s="659"/>
      <c r="BN73" s="659">
        <f>入力シート!BN75</f>
        <v>0</v>
      </c>
      <c r="BO73" s="660"/>
      <c r="BP73" s="705">
        <f>入力シート!BP75</f>
        <v>0</v>
      </c>
      <c r="BQ73" s="659"/>
      <c r="BR73" s="659">
        <f>入力シート!BR75</f>
        <v>0</v>
      </c>
      <c r="BS73" s="660"/>
      <c r="BT73" s="705">
        <f>入力シート!BT75</f>
        <v>0</v>
      </c>
      <c r="BU73" s="659"/>
      <c r="BV73" s="659">
        <f>入力シート!BV75</f>
        <v>0</v>
      </c>
      <c r="BW73" s="660"/>
      <c r="BX73" s="730">
        <f>入力シート!BX75</f>
        <v>0</v>
      </c>
      <c r="BY73" s="659"/>
      <c r="BZ73" s="659">
        <f>入力シート!BZ75</f>
        <v>0</v>
      </c>
      <c r="CA73" s="694"/>
      <c r="CB73" s="857"/>
      <c r="CC73" s="858"/>
      <c r="CD73" s="858"/>
      <c r="CE73" s="859"/>
      <c r="CF73" s="860"/>
      <c r="CG73" s="860"/>
      <c r="CH73" s="860"/>
      <c r="CI73" s="861"/>
      <c r="CJ73" s="74" t="str">
        <f t="shared" si="0"/>
        <v>-</v>
      </c>
      <c r="CK73" s="108" t="str">
        <f t="shared" si="1"/>
        <v>-</v>
      </c>
      <c r="CL73" s="75" t="str">
        <f t="shared" si="2"/>
        <v>-</v>
      </c>
      <c r="CM73" s="75" t="str">
        <f t="shared" si="3"/>
        <v>-</v>
      </c>
      <c r="CN73" s="75" t="str">
        <f t="shared" si="4"/>
        <v>-</v>
      </c>
      <c r="CO73" s="75" t="str">
        <f t="shared" si="5"/>
        <v>-</v>
      </c>
      <c r="CP73" s="102" t="str">
        <f t="shared" si="6"/>
        <v>-</v>
      </c>
      <c r="CQ73" s="76" t="str">
        <f t="shared" si="7"/>
        <v>-</v>
      </c>
    </row>
    <row r="74" spans="1:95" ht="13.5" thickBot="1" x14ac:dyDescent="0.25">
      <c r="A74" s="736">
        <v>50</v>
      </c>
      <c r="B74" s="737"/>
      <c r="C74" s="738">
        <f>入力シート!C76</f>
        <v>0</v>
      </c>
      <c r="D74" s="739"/>
      <c r="E74" s="739"/>
      <c r="F74" s="739"/>
      <c r="G74" s="740">
        <f>入力シート!G76</f>
        <v>0</v>
      </c>
      <c r="H74" s="739"/>
      <c r="I74" s="739"/>
      <c r="J74" s="739"/>
      <c r="K74" s="740">
        <f>入力シート!K76</f>
        <v>0</v>
      </c>
      <c r="L74" s="739"/>
      <c r="M74" s="739"/>
      <c r="N74" s="739"/>
      <c r="O74" s="741"/>
      <c r="P74" s="742">
        <f>入力シート!P76</f>
        <v>0</v>
      </c>
      <c r="Q74" s="743"/>
      <c r="R74" s="743"/>
      <c r="S74" s="743"/>
      <c r="T74" s="743"/>
      <c r="U74" s="743"/>
      <c r="V74" s="743"/>
      <c r="W74" s="744">
        <f>入力シート!W76</f>
        <v>0</v>
      </c>
      <c r="X74" s="745"/>
      <c r="Y74" s="745"/>
      <c r="Z74" s="745"/>
      <c r="AA74" s="745"/>
      <c r="AB74" s="745"/>
      <c r="AC74" s="745"/>
      <c r="AD74" s="745"/>
      <c r="AE74" s="746"/>
      <c r="AF74" s="742">
        <f>入力シート!AF76</f>
        <v>0</v>
      </c>
      <c r="AG74" s="743"/>
      <c r="AH74" s="743"/>
      <c r="AI74" s="743"/>
      <c r="AJ74" s="743"/>
      <c r="AK74" s="743"/>
      <c r="AL74" s="743"/>
      <c r="AM74" s="743"/>
      <c r="AN74" s="747"/>
      <c r="AO74" s="748">
        <f>入力シート!AO76</f>
        <v>0</v>
      </c>
      <c r="AP74" s="741"/>
      <c r="AQ74" s="738">
        <f>入力シート!AQ76</f>
        <v>0</v>
      </c>
      <c r="AR74" s="739"/>
      <c r="AS74" s="739"/>
      <c r="AT74" s="740">
        <f>入力シート!AT76</f>
        <v>0</v>
      </c>
      <c r="AU74" s="739"/>
      <c r="AV74" s="740">
        <f>入力シート!AV76</f>
        <v>0</v>
      </c>
      <c r="AW74" s="741"/>
      <c r="AX74" s="756">
        <f>入力シート!AX76</f>
        <v>0</v>
      </c>
      <c r="AY74" s="559"/>
      <c r="AZ74" s="755">
        <f>入力シート!AZ76</f>
        <v>0</v>
      </c>
      <c r="BA74" s="741"/>
      <c r="BB74" s="755">
        <f>入力シート!BB76</f>
        <v>0</v>
      </c>
      <c r="BC74" s="741"/>
      <c r="BD74" s="755">
        <f>入力シート!BD76</f>
        <v>0</v>
      </c>
      <c r="BE74" s="739"/>
      <c r="BF74" s="739">
        <f>入力シート!BF76</f>
        <v>0</v>
      </c>
      <c r="BG74" s="741"/>
      <c r="BH74" s="757">
        <f>入力シート!BH76</f>
        <v>0</v>
      </c>
      <c r="BI74" s="739"/>
      <c r="BJ74" s="739">
        <f>入力シート!BJ76</f>
        <v>0</v>
      </c>
      <c r="BK74" s="758"/>
      <c r="BL74" s="755">
        <f>入力シート!BL76</f>
        <v>0</v>
      </c>
      <c r="BM74" s="739"/>
      <c r="BN74" s="739">
        <f>入力シート!BN76</f>
        <v>0</v>
      </c>
      <c r="BO74" s="741"/>
      <c r="BP74" s="755">
        <f>入力シート!BP76</f>
        <v>0</v>
      </c>
      <c r="BQ74" s="739"/>
      <c r="BR74" s="739">
        <f>入力シート!BR76</f>
        <v>0</v>
      </c>
      <c r="BS74" s="741"/>
      <c r="BT74" s="755">
        <f>入力シート!BT76</f>
        <v>0</v>
      </c>
      <c r="BU74" s="739"/>
      <c r="BV74" s="739">
        <f>入力シート!BV76</f>
        <v>0</v>
      </c>
      <c r="BW74" s="741"/>
      <c r="BX74" s="757">
        <f>入力シート!BX76</f>
        <v>0</v>
      </c>
      <c r="BY74" s="739"/>
      <c r="BZ74" s="739">
        <f>入力シート!BZ76</f>
        <v>0</v>
      </c>
      <c r="CA74" s="754"/>
      <c r="CB74" s="871"/>
      <c r="CC74" s="872"/>
      <c r="CD74" s="872"/>
      <c r="CE74" s="873"/>
      <c r="CF74" s="855"/>
      <c r="CG74" s="855"/>
      <c r="CH74" s="855"/>
      <c r="CI74" s="856"/>
      <c r="CJ74" s="77" t="str">
        <f t="shared" si="0"/>
        <v>-</v>
      </c>
      <c r="CK74" s="109" t="str">
        <f t="shared" si="1"/>
        <v>-</v>
      </c>
      <c r="CL74" s="78" t="str">
        <f t="shared" si="2"/>
        <v>-</v>
      </c>
      <c r="CM74" s="78" t="str">
        <f t="shared" si="3"/>
        <v>-</v>
      </c>
      <c r="CN74" s="78" t="str">
        <f t="shared" si="4"/>
        <v>-</v>
      </c>
      <c r="CO74" s="78" t="str">
        <f t="shared" si="5"/>
        <v>-</v>
      </c>
      <c r="CP74" s="103" t="str">
        <f t="shared" si="6"/>
        <v>-</v>
      </c>
      <c r="CQ74" s="79" t="str">
        <f t="shared" si="7"/>
        <v>-</v>
      </c>
    </row>
    <row r="75" spans="1:95" x14ac:dyDescent="0.2">
      <c r="AX75" s="7"/>
      <c r="AY75" s="7"/>
    </row>
    <row r="76" spans="1:95" x14ac:dyDescent="0.2">
      <c r="AX76" s="7"/>
      <c r="AY76" s="7"/>
      <c r="CI76" s="56"/>
    </row>
    <row r="77" spans="1:95" x14ac:dyDescent="0.2">
      <c r="AX77" s="7"/>
      <c r="AY77" s="7"/>
      <c r="CI77" s="56"/>
    </row>
    <row r="78" spans="1:95" x14ac:dyDescent="0.2">
      <c r="AX78" s="7"/>
      <c r="AY78" s="7"/>
      <c r="CI78" s="56"/>
    </row>
    <row r="79" spans="1:95" x14ac:dyDescent="0.2">
      <c r="AX79" s="7"/>
      <c r="AY79" s="7"/>
      <c r="CI79" s="56"/>
    </row>
    <row r="80" spans="1:95" x14ac:dyDescent="0.2">
      <c r="CI80" s="56"/>
    </row>
    <row r="81" spans="87:87" x14ac:dyDescent="0.2">
      <c r="CI81" s="56"/>
    </row>
    <row r="82" spans="87:87" x14ac:dyDescent="0.2">
      <c r="CI82" s="56"/>
    </row>
    <row r="83" spans="87:87" x14ac:dyDescent="0.2">
      <c r="CI83" s="56"/>
    </row>
    <row r="84" spans="87:87" x14ac:dyDescent="0.2">
      <c r="CI84" s="56"/>
    </row>
    <row r="85" spans="87:87" x14ac:dyDescent="0.2">
      <c r="CI85" s="56"/>
    </row>
    <row r="86" spans="87:87" x14ac:dyDescent="0.2">
      <c r="CI86" s="56"/>
    </row>
    <row r="87" spans="87:87" x14ac:dyDescent="0.2">
      <c r="CI87" s="56"/>
    </row>
    <row r="88" spans="87:87" x14ac:dyDescent="0.2">
      <c r="CI88" s="56"/>
    </row>
    <row r="89" spans="87:87" x14ac:dyDescent="0.2">
      <c r="CI89" s="56"/>
    </row>
    <row r="90" spans="87:87" x14ac:dyDescent="0.2">
      <c r="CI90" s="56"/>
    </row>
    <row r="91" spans="87:87" x14ac:dyDescent="0.2">
      <c r="CI91" s="56"/>
    </row>
    <row r="92" spans="87:87" x14ac:dyDescent="0.2">
      <c r="CI92" s="56"/>
    </row>
    <row r="93" spans="87:87" x14ac:dyDescent="0.2">
      <c r="CI93" s="56"/>
    </row>
    <row r="94" spans="87:87" x14ac:dyDescent="0.2">
      <c r="CI94" s="56"/>
    </row>
    <row r="95" spans="87:87" x14ac:dyDescent="0.2">
      <c r="CI95" s="56"/>
    </row>
    <row r="96" spans="87:87" x14ac:dyDescent="0.2">
      <c r="CI96" s="56"/>
    </row>
    <row r="97" spans="87:87" x14ac:dyDescent="0.2">
      <c r="CI97" s="56"/>
    </row>
    <row r="98" spans="87:87" x14ac:dyDescent="0.2">
      <c r="CI98" s="56"/>
    </row>
    <row r="99" spans="87:87" x14ac:dyDescent="0.2">
      <c r="CI99" s="56"/>
    </row>
    <row r="100" spans="87:87" x14ac:dyDescent="0.2">
      <c r="CI100" s="56"/>
    </row>
    <row r="101" spans="87:87" x14ac:dyDescent="0.2">
      <c r="CI101" s="56"/>
    </row>
    <row r="102" spans="87:87" x14ac:dyDescent="0.2">
      <c r="CI102" s="56"/>
    </row>
    <row r="103" spans="87:87" x14ac:dyDescent="0.2">
      <c r="CI103" s="56"/>
    </row>
    <row r="104" spans="87:87" x14ac:dyDescent="0.2">
      <c r="CI104" s="56"/>
    </row>
  </sheetData>
  <sheetProtection sheet="1" objects="1" scenarios="1"/>
  <protectedRanges>
    <protectedRange sqref="CB25:CI74" name="範囲1_1"/>
    <protectedRange sqref="F10:W10" name="範囲1_1_1"/>
    <protectedRange sqref="AX25:AY74" name="範囲2"/>
  </protectedRanges>
  <mergeCells count="1533">
    <mergeCell ref="BZ24:CA24"/>
    <mergeCell ref="CP22:CP23"/>
    <mergeCell ref="CQ22:CQ23"/>
    <mergeCell ref="CB22:CE23"/>
    <mergeCell ref="CF22:CI23"/>
    <mergeCell ref="A21:B24"/>
    <mergeCell ref="C21:F24"/>
    <mergeCell ref="G21:J24"/>
    <mergeCell ref="K21:O24"/>
    <mergeCell ref="P21:V24"/>
    <mergeCell ref="W21:AE24"/>
    <mergeCell ref="AF21:AN24"/>
    <mergeCell ref="AO21:AP24"/>
    <mergeCell ref="AQ21:AW22"/>
    <mergeCell ref="AX21:AY24"/>
    <mergeCell ref="BH22:BK22"/>
    <mergeCell ref="BP22:BS22"/>
    <mergeCell ref="BT22:BW23"/>
    <mergeCell ref="BX22:CA23"/>
    <mergeCell ref="AQ23:AS24"/>
    <mergeCell ref="AT23:AU24"/>
    <mergeCell ref="AV23:AW24"/>
    <mergeCell ref="BD23:BG23"/>
    <mergeCell ref="BH23:BK23"/>
    <mergeCell ref="BL23:BO23"/>
    <mergeCell ref="BP23:BS23"/>
    <mergeCell ref="AZ24:BA24"/>
    <mergeCell ref="BB24:BC24"/>
    <mergeCell ref="BD24:BE24"/>
    <mergeCell ref="BH24:BI24"/>
    <mergeCell ref="BL24:BM24"/>
    <mergeCell ref="BP24:BQ24"/>
    <mergeCell ref="BT24:BU24"/>
    <mergeCell ref="BV24:BW24"/>
    <mergeCell ref="BX24:BY24"/>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44:BQ44"/>
    <mergeCell ref="BR44:BS44"/>
    <mergeCell ref="BP45:BQ45"/>
    <mergeCell ref="BR45:BS45"/>
    <mergeCell ref="BP46:BQ46"/>
    <mergeCell ref="BR46:BS46"/>
    <mergeCell ref="BP47:BQ47"/>
    <mergeCell ref="BR47:BS47"/>
    <mergeCell ref="BP48:BQ48"/>
    <mergeCell ref="BR48:BS48"/>
    <mergeCell ref="BP49:BQ49"/>
    <mergeCell ref="BR49:BS49"/>
    <mergeCell ref="BP50:BQ50"/>
    <mergeCell ref="BR50:BS50"/>
    <mergeCell ref="BP51:BQ51"/>
    <mergeCell ref="BR72:BS72"/>
    <mergeCell ref="BP53:BQ53"/>
    <mergeCell ref="BR53:BS53"/>
    <mergeCell ref="BP54:BQ54"/>
    <mergeCell ref="BR54:BS54"/>
    <mergeCell ref="BP55:BQ55"/>
    <mergeCell ref="BR55:BS55"/>
    <mergeCell ref="BP56:BQ56"/>
    <mergeCell ref="BR56:BS56"/>
    <mergeCell ref="BP57:BQ57"/>
    <mergeCell ref="BR57:BS57"/>
    <mergeCell ref="BP58:BQ58"/>
    <mergeCell ref="BR58:BS58"/>
    <mergeCell ref="BP59:BQ59"/>
    <mergeCell ref="BR59:BS59"/>
    <mergeCell ref="BP60:BQ60"/>
    <mergeCell ref="BR60:BS60"/>
    <mergeCell ref="BP61:BQ61"/>
    <mergeCell ref="BR61:BS61"/>
    <mergeCell ref="BR51:BS51"/>
    <mergeCell ref="BP52:BQ52"/>
    <mergeCell ref="BR52:BS52"/>
    <mergeCell ref="BP35:BQ35"/>
    <mergeCell ref="BR35:BS35"/>
    <mergeCell ref="BP36:BQ36"/>
    <mergeCell ref="BR36:BS36"/>
    <mergeCell ref="BP37:BQ37"/>
    <mergeCell ref="BR37:BS37"/>
    <mergeCell ref="BP38:BQ38"/>
    <mergeCell ref="BR38:BS38"/>
    <mergeCell ref="BP39:BQ39"/>
    <mergeCell ref="BR39:BS39"/>
    <mergeCell ref="BP40:BQ40"/>
    <mergeCell ref="BR40:BS40"/>
    <mergeCell ref="BP41:BQ41"/>
    <mergeCell ref="BR41:BS41"/>
    <mergeCell ref="BP42:BQ42"/>
    <mergeCell ref="BR42:BS42"/>
    <mergeCell ref="BP43:BQ43"/>
    <mergeCell ref="BR43:BS43"/>
    <mergeCell ref="BP25:BQ25"/>
    <mergeCell ref="BR25:BS2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H62:BI62"/>
    <mergeCell ref="BJ62:BK62"/>
    <mergeCell ref="BH64:BI64"/>
    <mergeCell ref="BJ64:BK64"/>
    <mergeCell ref="BH65:BI65"/>
    <mergeCell ref="BJ65:BK65"/>
    <mergeCell ref="BH66:BI66"/>
    <mergeCell ref="BJ66:BK66"/>
    <mergeCell ref="BH67:BI67"/>
    <mergeCell ref="BJ67:BK67"/>
    <mergeCell ref="BH68:BI68"/>
    <mergeCell ref="BJ68:BK68"/>
    <mergeCell ref="BH69:BI69"/>
    <mergeCell ref="BJ69:BK69"/>
    <mergeCell ref="BH70:BI70"/>
    <mergeCell ref="BJ70:BK70"/>
    <mergeCell ref="BH71:BI71"/>
    <mergeCell ref="BJ71:BK71"/>
    <mergeCell ref="BH51:BI51"/>
    <mergeCell ref="BJ51:BK51"/>
    <mergeCell ref="BH52:BI52"/>
    <mergeCell ref="BJ52:BK52"/>
    <mergeCell ref="BH53:BI53"/>
    <mergeCell ref="BJ53:BK53"/>
    <mergeCell ref="BH54:BI54"/>
    <mergeCell ref="BJ54:BK54"/>
    <mergeCell ref="BH55:BI55"/>
    <mergeCell ref="BJ55:BK55"/>
    <mergeCell ref="BH56:BI56"/>
    <mergeCell ref="BJ56:BK56"/>
    <mergeCell ref="BH57:BI57"/>
    <mergeCell ref="BJ57:BK57"/>
    <mergeCell ref="BH58:BI58"/>
    <mergeCell ref="BJ58:BK58"/>
    <mergeCell ref="BH59:BI59"/>
    <mergeCell ref="BJ59:BK59"/>
    <mergeCell ref="BF39:BG39"/>
    <mergeCell ref="BF48:BG48"/>
    <mergeCell ref="BH35:BI35"/>
    <mergeCell ref="BJ35:BK35"/>
    <mergeCell ref="BH36:BI36"/>
    <mergeCell ref="BJ36:BK36"/>
    <mergeCell ref="BH37:BI37"/>
    <mergeCell ref="BJ37:BK37"/>
    <mergeCell ref="BH38:BI38"/>
    <mergeCell ref="BJ38:BK38"/>
    <mergeCell ref="BH39:BI39"/>
    <mergeCell ref="BJ39:BK39"/>
    <mergeCell ref="BH40:BI40"/>
    <mergeCell ref="BJ40:BK40"/>
    <mergeCell ref="BH41:BI41"/>
    <mergeCell ref="BJ41:BK41"/>
    <mergeCell ref="BH42:BI42"/>
    <mergeCell ref="BJ42:BK42"/>
    <mergeCell ref="BH43:BI43"/>
    <mergeCell ref="BJ43:BK43"/>
    <mergeCell ref="BH45:BI45"/>
    <mergeCell ref="BJ45:BK45"/>
    <mergeCell ref="BH46:BI46"/>
    <mergeCell ref="BJ46:BK46"/>
    <mergeCell ref="BH47:BI47"/>
    <mergeCell ref="BJ47:BK47"/>
    <mergeCell ref="BH48:BI48"/>
    <mergeCell ref="BJ48:BK48"/>
    <mergeCell ref="BB62:BC62"/>
    <mergeCell ref="BB63:BC63"/>
    <mergeCell ref="BB64:BC64"/>
    <mergeCell ref="BB65:BC65"/>
    <mergeCell ref="BB66:BC66"/>
    <mergeCell ref="BB67:BC67"/>
    <mergeCell ref="BB68:BC68"/>
    <mergeCell ref="BB69:BC69"/>
    <mergeCell ref="BB70:BC70"/>
    <mergeCell ref="BB37:BC37"/>
    <mergeCell ref="BB38:BC38"/>
    <mergeCell ref="BB39:BC39"/>
    <mergeCell ref="BB40:BC40"/>
    <mergeCell ref="BB41:BC41"/>
    <mergeCell ref="BB42:BC42"/>
    <mergeCell ref="BB43:BC43"/>
    <mergeCell ref="BB44:BC44"/>
    <mergeCell ref="BB45:BC45"/>
    <mergeCell ref="BB46:BC46"/>
    <mergeCell ref="BB47:BC47"/>
    <mergeCell ref="BB48:BC48"/>
    <mergeCell ref="BB49:BC49"/>
    <mergeCell ref="BB50:BC50"/>
    <mergeCell ref="BB51:BC51"/>
    <mergeCell ref="BB52:BC52"/>
    <mergeCell ref="BB53:BC53"/>
    <mergeCell ref="BB54:BC54"/>
    <mergeCell ref="BB55:BC55"/>
    <mergeCell ref="BB56:BC5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62:BU62"/>
    <mergeCell ref="BV62:BW62"/>
    <mergeCell ref="BT63:BU63"/>
    <mergeCell ref="BT37:BU37"/>
    <mergeCell ref="BV37:BW37"/>
    <mergeCell ref="BT38:BU38"/>
    <mergeCell ref="BV38:BW38"/>
    <mergeCell ref="BT39:BU39"/>
    <mergeCell ref="BV39:BW39"/>
    <mergeCell ref="BT40:BU40"/>
    <mergeCell ref="BV40:BW40"/>
    <mergeCell ref="BT41:BU41"/>
    <mergeCell ref="BV41:BW41"/>
    <mergeCell ref="BT42:BU42"/>
    <mergeCell ref="BV42:BW42"/>
    <mergeCell ref="BT43:BU43"/>
    <mergeCell ref="BV43:BW43"/>
    <mergeCell ref="BT44:BU44"/>
    <mergeCell ref="BV44:BW44"/>
    <mergeCell ref="BT45:BU45"/>
    <mergeCell ref="BV45:BW45"/>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X57:AY57"/>
    <mergeCell ref="AX58:AY58"/>
    <mergeCell ref="AX59:AY59"/>
    <mergeCell ref="A3:E3"/>
    <mergeCell ref="F3:W3"/>
    <mergeCell ref="A4:E4"/>
    <mergeCell ref="F4:W4"/>
    <mergeCell ref="A6:E6"/>
    <mergeCell ref="A5:E5"/>
    <mergeCell ref="F8:W8"/>
    <mergeCell ref="F10:N10"/>
    <mergeCell ref="O10:Q10"/>
    <mergeCell ref="R10:W10"/>
    <mergeCell ref="F18:W18"/>
    <mergeCell ref="F13:W13"/>
    <mergeCell ref="F15:W15"/>
    <mergeCell ref="F14:W14"/>
    <mergeCell ref="A12:E12"/>
    <mergeCell ref="F12:W12"/>
    <mergeCell ref="A13:E13"/>
    <mergeCell ref="A15:E15"/>
    <mergeCell ref="A14:E14"/>
    <mergeCell ref="A17:E17"/>
    <mergeCell ref="F17:W17"/>
    <mergeCell ref="A16:E16"/>
    <mergeCell ref="F16:W16"/>
    <mergeCell ref="A19:E19"/>
    <mergeCell ref="F19:W19"/>
    <mergeCell ref="A18:E18"/>
    <mergeCell ref="A7:E7"/>
    <mergeCell ref="F7:W7"/>
    <mergeCell ref="F6:W6"/>
    <mergeCell ref="F5:W5"/>
    <mergeCell ref="A11:E11"/>
    <mergeCell ref="F11:W11"/>
    <mergeCell ref="A9:E9"/>
    <mergeCell ref="F9:W9"/>
    <mergeCell ref="A10:E10"/>
    <mergeCell ref="A8:E8"/>
    <mergeCell ref="BD22:BG22"/>
    <mergeCell ref="BF25:BG25"/>
    <mergeCell ref="AZ23:BA23"/>
    <mergeCell ref="A25:B25"/>
    <mergeCell ref="C25:F25"/>
    <mergeCell ref="G25:J25"/>
    <mergeCell ref="K25:O25"/>
    <mergeCell ref="P25:V25"/>
    <mergeCell ref="W25:AE25"/>
    <mergeCell ref="BL22:BO22"/>
    <mergeCell ref="AZ21:CA21"/>
    <mergeCell ref="AZ22:BA22"/>
    <mergeCell ref="BL26:BM26"/>
    <mergeCell ref="A26:B26"/>
    <mergeCell ref="C26:F26"/>
    <mergeCell ref="G26:J26"/>
    <mergeCell ref="K26:O26"/>
    <mergeCell ref="AX26:AY26"/>
    <mergeCell ref="AV26:AW26"/>
    <mergeCell ref="AZ26:BA26"/>
    <mergeCell ref="BD26:BE26"/>
    <mergeCell ref="AQ26:AS26"/>
    <mergeCell ref="AT26:AU26"/>
    <mergeCell ref="BF26:BG26"/>
    <mergeCell ref="BX25:BY25"/>
    <mergeCell ref="AX25:AY25"/>
    <mergeCell ref="BT25:BU25"/>
    <mergeCell ref="BV25:BW25"/>
    <mergeCell ref="BT26:BU26"/>
    <mergeCell ref="BV26:BW26"/>
    <mergeCell ref="BB22:BC22"/>
    <mergeCell ref="BB23:BC23"/>
    <mergeCell ref="BB25:BC25"/>
    <mergeCell ref="BB26:BC26"/>
    <mergeCell ref="BZ25:CA25"/>
    <mergeCell ref="BZ26:CA26"/>
    <mergeCell ref="BX26:BY26"/>
    <mergeCell ref="BN25:BO25"/>
    <mergeCell ref="AV25:AW25"/>
    <mergeCell ref="AZ25:BA25"/>
    <mergeCell ref="P26:V26"/>
    <mergeCell ref="W26:AE26"/>
    <mergeCell ref="AF26:AN26"/>
    <mergeCell ref="AO26:AP26"/>
    <mergeCell ref="BN26:BO26"/>
    <mergeCell ref="AF25:AN25"/>
    <mergeCell ref="AO25:AP25"/>
    <mergeCell ref="AQ25:AS25"/>
    <mergeCell ref="AT25:AU25"/>
    <mergeCell ref="BL25:BM25"/>
    <mergeCell ref="BD25:BE25"/>
    <mergeCell ref="BD28:BE28"/>
    <mergeCell ref="BF28:BG28"/>
    <mergeCell ref="BL28:BM28"/>
    <mergeCell ref="BN28:BO28"/>
    <mergeCell ref="AO27:AP27"/>
    <mergeCell ref="AQ27:AS27"/>
    <mergeCell ref="AT27:AU27"/>
    <mergeCell ref="AV27:AW27"/>
    <mergeCell ref="AZ27:BA27"/>
    <mergeCell ref="BD27:BE27"/>
    <mergeCell ref="AX27:AY27"/>
    <mergeCell ref="BH25:BI25"/>
    <mergeCell ref="BJ25:BK25"/>
    <mergeCell ref="BH26:BI26"/>
    <mergeCell ref="BJ26:BK26"/>
    <mergeCell ref="BH27:BI27"/>
    <mergeCell ref="BJ27:BK27"/>
    <mergeCell ref="BH28:BI28"/>
    <mergeCell ref="BJ28:BK28"/>
    <mergeCell ref="BZ27:CA27"/>
    <mergeCell ref="A27:B27"/>
    <mergeCell ref="C27:F27"/>
    <mergeCell ref="G27:J27"/>
    <mergeCell ref="K27:O27"/>
    <mergeCell ref="P27:V27"/>
    <mergeCell ref="W27:AE27"/>
    <mergeCell ref="AF27:AN27"/>
    <mergeCell ref="BF27:BG27"/>
    <mergeCell ref="BL27:BM27"/>
    <mergeCell ref="AX28:AY28"/>
    <mergeCell ref="BT27:BU27"/>
    <mergeCell ref="BV27:BW27"/>
    <mergeCell ref="BT28:BU28"/>
    <mergeCell ref="BV28:BW28"/>
    <mergeCell ref="BB27:BC27"/>
    <mergeCell ref="BB28:BC28"/>
    <mergeCell ref="A29:B29"/>
    <mergeCell ref="C29:F29"/>
    <mergeCell ref="G29:J29"/>
    <mergeCell ref="K29:O29"/>
    <mergeCell ref="AT29:AU29"/>
    <mergeCell ref="AV29:AW29"/>
    <mergeCell ref="BX31:BY31"/>
    <mergeCell ref="BZ31:CA31"/>
    <mergeCell ref="CJ21:CQ21"/>
    <mergeCell ref="BL29:BM29"/>
    <mergeCell ref="BN29:BO29"/>
    <mergeCell ref="CB21:CI21"/>
    <mergeCell ref="BN27:BO27"/>
    <mergeCell ref="BX27:BY27"/>
    <mergeCell ref="AQ28:AS28"/>
    <mergeCell ref="AT28:AU28"/>
    <mergeCell ref="AV28:AW28"/>
    <mergeCell ref="AZ28:BA28"/>
    <mergeCell ref="P29:V29"/>
    <mergeCell ref="W29:AE29"/>
    <mergeCell ref="AF28:AN28"/>
    <mergeCell ref="AO28:AP28"/>
    <mergeCell ref="P28:V28"/>
    <mergeCell ref="W28:AE28"/>
    <mergeCell ref="A28:B28"/>
    <mergeCell ref="C28:F28"/>
    <mergeCell ref="G28:J28"/>
    <mergeCell ref="K28:O28"/>
    <mergeCell ref="BX28:BY28"/>
    <mergeCell ref="BZ28:CA28"/>
    <mergeCell ref="W30:AE30"/>
    <mergeCell ref="BD29:BE29"/>
    <mergeCell ref="AF29:AN29"/>
    <mergeCell ref="AO29:AP29"/>
    <mergeCell ref="AQ29:AS29"/>
    <mergeCell ref="BD30:BE30"/>
    <mergeCell ref="AZ29:BA29"/>
    <mergeCell ref="BL30:BM30"/>
    <mergeCell ref="BN30:BO30"/>
    <mergeCell ref="BX30:BY30"/>
    <mergeCell ref="BZ30:CA30"/>
    <mergeCell ref="BL31:BM31"/>
    <mergeCell ref="BN31:BO31"/>
    <mergeCell ref="BF30:BG30"/>
    <mergeCell ref="BX29:BY29"/>
    <mergeCell ref="BZ29:CA29"/>
    <mergeCell ref="AX29:AY29"/>
    <mergeCell ref="AX30:AY30"/>
    <mergeCell ref="BT29:BU29"/>
    <mergeCell ref="BV29:BW29"/>
    <mergeCell ref="BT30:BU30"/>
    <mergeCell ref="BV30:BW30"/>
    <mergeCell ref="BT31:BU31"/>
    <mergeCell ref="BV31:BW31"/>
    <mergeCell ref="BB29:BC29"/>
    <mergeCell ref="BB30:BC30"/>
    <mergeCell ref="BB31:BC31"/>
    <mergeCell ref="BH29:BI29"/>
    <mergeCell ref="BJ29:BK29"/>
    <mergeCell ref="BH30:BI30"/>
    <mergeCell ref="BJ30:BK30"/>
    <mergeCell ref="BH31:BI31"/>
    <mergeCell ref="BJ31:BK31"/>
    <mergeCell ref="BF29:BG29"/>
    <mergeCell ref="A32:B32"/>
    <mergeCell ref="C32:F32"/>
    <mergeCell ref="G32:J32"/>
    <mergeCell ref="K32:O32"/>
    <mergeCell ref="P32:V32"/>
    <mergeCell ref="W32:AE32"/>
    <mergeCell ref="AV31:AW31"/>
    <mergeCell ref="AZ31:BA31"/>
    <mergeCell ref="BD31:BE31"/>
    <mergeCell ref="BF31:BG31"/>
    <mergeCell ref="AF31:AN31"/>
    <mergeCell ref="AO31:AP31"/>
    <mergeCell ref="AQ31:AS31"/>
    <mergeCell ref="AT31:AU31"/>
    <mergeCell ref="AX31:AY31"/>
    <mergeCell ref="AF30:AN30"/>
    <mergeCell ref="AO30:AP30"/>
    <mergeCell ref="AQ30:AS30"/>
    <mergeCell ref="AT30:AU30"/>
    <mergeCell ref="AV30:AW30"/>
    <mergeCell ref="AZ30:BA30"/>
    <mergeCell ref="A30:B30"/>
    <mergeCell ref="C30:F30"/>
    <mergeCell ref="G30:J30"/>
    <mergeCell ref="K30:O30"/>
    <mergeCell ref="P31:V31"/>
    <mergeCell ref="W31:AE31"/>
    <mergeCell ref="A31:B31"/>
    <mergeCell ref="C31:F31"/>
    <mergeCell ref="G31:J31"/>
    <mergeCell ref="K31:O31"/>
    <mergeCell ref="P30:V30"/>
    <mergeCell ref="BZ33:CA33"/>
    <mergeCell ref="AF33:AN33"/>
    <mergeCell ref="AO33:AP33"/>
    <mergeCell ref="AQ33:AS33"/>
    <mergeCell ref="P33:V33"/>
    <mergeCell ref="W33:AE33"/>
    <mergeCell ref="AT33:AU33"/>
    <mergeCell ref="AV33:AW33"/>
    <mergeCell ref="AZ33:BA33"/>
    <mergeCell ref="BD33:BE33"/>
    <mergeCell ref="AF32:AN32"/>
    <mergeCell ref="AO32:AP32"/>
    <mergeCell ref="BD32:BE32"/>
    <mergeCell ref="BF32:BG32"/>
    <mergeCell ref="BL32:BM32"/>
    <mergeCell ref="BN32:BO32"/>
    <mergeCell ref="AQ32:AS32"/>
    <mergeCell ref="AT32:AU32"/>
    <mergeCell ref="AV32:AW32"/>
    <mergeCell ref="AZ32:BA32"/>
    <mergeCell ref="BX32:BY32"/>
    <mergeCell ref="BZ32:CA32"/>
    <mergeCell ref="AX32:AY32"/>
    <mergeCell ref="AX33:AY33"/>
    <mergeCell ref="BT32:BU32"/>
    <mergeCell ref="BV32:BW32"/>
    <mergeCell ref="BT33:BU33"/>
    <mergeCell ref="BV33:BW33"/>
    <mergeCell ref="BB32:BC32"/>
    <mergeCell ref="BB33:BC33"/>
    <mergeCell ref="BH32:BI32"/>
    <mergeCell ref="BJ32:BK32"/>
    <mergeCell ref="A33:B33"/>
    <mergeCell ref="AO34:AP34"/>
    <mergeCell ref="AQ34:AS34"/>
    <mergeCell ref="AT34:AU34"/>
    <mergeCell ref="AV34:AW34"/>
    <mergeCell ref="BN34:BO34"/>
    <mergeCell ref="A34:B34"/>
    <mergeCell ref="C34:F34"/>
    <mergeCell ref="G34:J34"/>
    <mergeCell ref="K34:O34"/>
    <mergeCell ref="P34:V34"/>
    <mergeCell ref="W34:AE34"/>
    <mergeCell ref="C33:F33"/>
    <mergeCell ref="G33:J33"/>
    <mergeCell ref="K33:O33"/>
    <mergeCell ref="BX33:BY33"/>
    <mergeCell ref="BL34:BM34"/>
    <mergeCell ref="BN33:BO33"/>
    <mergeCell ref="AF34:AN34"/>
    <mergeCell ref="BX34:BY34"/>
    <mergeCell ref="BF33:BG33"/>
    <mergeCell ref="BL33:BM33"/>
    <mergeCell ref="BT34:BU34"/>
    <mergeCell ref="BV34:BW34"/>
    <mergeCell ref="BB34:BC34"/>
    <mergeCell ref="BH33:BI33"/>
    <mergeCell ref="BJ33:BK33"/>
    <mergeCell ref="BH34:BI34"/>
    <mergeCell ref="BJ34:BK34"/>
    <mergeCell ref="BR33:BS33"/>
    <mergeCell ref="BP34:BQ34"/>
    <mergeCell ref="BR34:BS34"/>
    <mergeCell ref="BL36:BM36"/>
    <mergeCell ref="AF35:AN35"/>
    <mergeCell ref="AO35:AP35"/>
    <mergeCell ref="AQ35:AS35"/>
    <mergeCell ref="AT35:AU35"/>
    <mergeCell ref="BD35:BE35"/>
    <mergeCell ref="BF35:BG35"/>
    <mergeCell ref="AF36:AN36"/>
    <mergeCell ref="A35:B35"/>
    <mergeCell ref="C35:F35"/>
    <mergeCell ref="G35:J35"/>
    <mergeCell ref="K35:O35"/>
    <mergeCell ref="P35:V35"/>
    <mergeCell ref="W35:AE35"/>
    <mergeCell ref="BZ34:CA34"/>
    <mergeCell ref="AV35:AW35"/>
    <mergeCell ref="AZ35:BA35"/>
    <mergeCell ref="BL35:BM35"/>
    <mergeCell ref="BN35:BO35"/>
    <mergeCell ref="AZ34:BA34"/>
    <mergeCell ref="BD34:BE34"/>
    <mergeCell ref="BF34:BG34"/>
    <mergeCell ref="AX34:AY34"/>
    <mergeCell ref="AX35:AY35"/>
    <mergeCell ref="BX35:BY35"/>
    <mergeCell ref="BZ35:CA35"/>
    <mergeCell ref="BT35:BU35"/>
    <mergeCell ref="BV35:BW35"/>
    <mergeCell ref="BT36:BU36"/>
    <mergeCell ref="BV36:BW36"/>
    <mergeCell ref="BB35:BC35"/>
    <mergeCell ref="BB36:BC36"/>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BZ41:CA41"/>
    <mergeCell ref="BX37:BY37"/>
    <mergeCell ref="BZ37:CA37"/>
    <mergeCell ref="BZ36:CA36"/>
    <mergeCell ref="BX38:BY38"/>
    <mergeCell ref="BD38:BE38"/>
    <mergeCell ref="BF38:BG38"/>
    <mergeCell ref="BF41:BG41"/>
    <mergeCell ref="AZ39:BA39"/>
    <mergeCell ref="A39:B39"/>
    <mergeCell ref="C39:F39"/>
    <mergeCell ref="G39:J39"/>
    <mergeCell ref="K39:O39"/>
    <mergeCell ref="P39:V39"/>
    <mergeCell ref="BZ38:CA38"/>
    <mergeCell ref="A38:B38"/>
    <mergeCell ref="C38:F38"/>
    <mergeCell ref="G38:J38"/>
    <mergeCell ref="K38:O38"/>
    <mergeCell ref="AT37:AU37"/>
    <mergeCell ref="AV37:AW37"/>
    <mergeCell ref="AZ37:BA37"/>
    <mergeCell ref="AZ38:BA38"/>
    <mergeCell ref="BL38:BM38"/>
    <mergeCell ref="P38:V38"/>
    <mergeCell ref="W38:AE38"/>
    <mergeCell ref="AF38:AN38"/>
    <mergeCell ref="AO38:AP38"/>
    <mergeCell ref="BD37:BE37"/>
    <mergeCell ref="BZ40:CA40"/>
    <mergeCell ref="BD39:BE39"/>
    <mergeCell ref="A37:B37"/>
    <mergeCell ref="BL39:BM39"/>
    <mergeCell ref="BN39:BO39"/>
    <mergeCell ref="BD40:BE40"/>
    <mergeCell ref="BF40:BG40"/>
    <mergeCell ref="BX36:BY36"/>
    <mergeCell ref="BX39:BY39"/>
    <mergeCell ref="BZ39:CA39"/>
    <mergeCell ref="P40:V40"/>
    <mergeCell ref="W40:AE40"/>
    <mergeCell ref="AF39:AN39"/>
    <mergeCell ref="AV39:AW39"/>
    <mergeCell ref="AT39:AU39"/>
    <mergeCell ref="BL40:BM40"/>
    <mergeCell ref="BN40:BO40"/>
    <mergeCell ref="W39:AE39"/>
    <mergeCell ref="AO39:AP39"/>
    <mergeCell ref="AQ39:AS39"/>
    <mergeCell ref="BN37:BO37"/>
    <mergeCell ref="BN38:BO38"/>
    <mergeCell ref="AQ38:AS38"/>
    <mergeCell ref="AT38:AU38"/>
    <mergeCell ref="AV38:AW38"/>
    <mergeCell ref="BN36:BO36"/>
    <mergeCell ref="BF36:BG36"/>
    <mergeCell ref="AZ36:BA36"/>
    <mergeCell ref="BD36:BE36"/>
    <mergeCell ref="AX36:AY36"/>
    <mergeCell ref="BF37:BG37"/>
    <mergeCell ref="BL37:BM37"/>
    <mergeCell ref="AF40:AN40"/>
    <mergeCell ref="AO40:AP40"/>
    <mergeCell ref="AQ40:AS40"/>
    <mergeCell ref="AT40:AU40"/>
    <mergeCell ref="AV40:AW40"/>
    <mergeCell ref="AZ40:BA40"/>
    <mergeCell ref="A40:B40"/>
    <mergeCell ref="C40:F40"/>
    <mergeCell ref="G40:J40"/>
    <mergeCell ref="K40:O40"/>
    <mergeCell ref="P41:V41"/>
    <mergeCell ref="W41:AE41"/>
    <mergeCell ref="A41:B41"/>
    <mergeCell ref="C41:F41"/>
    <mergeCell ref="G41:J41"/>
    <mergeCell ref="K41:O41"/>
    <mergeCell ref="BX40:BY40"/>
    <mergeCell ref="BL41:BM41"/>
    <mergeCell ref="BN41:BO41"/>
    <mergeCell ref="BX41:BY41"/>
    <mergeCell ref="BX42:BY42"/>
    <mergeCell ref="BZ42:CA42"/>
    <mergeCell ref="AO42:AP42"/>
    <mergeCell ref="A42:B42"/>
    <mergeCell ref="C42:F42"/>
    <mergeCell ref="G42:J42"/>
    <mergeCell ref="K42:O42"/>
    <mergeCell ref="AZ42:BA42"/>
    <mergeCell ref="BX43:BY43"/>
    <mergeCell ref="BZ43:CA43"/>
    <mergeCell ref="BZ44:CA44"/>
    <mergeCell ref="AF41:AN41"/>
    <mergeCell ref="AO41:AP41"/>
    <mergeCell ref="AQ41:AS41"/>
    <mergeCell ref="AT41:AU41"/>
    <mergeCell ref="AV41:AW41"/>
    <mergeCell ref="AZ41:BA41"/>
    <mergeCell ref="BD41:BE41"/>
    <mergeCell ref="BL43:BM43"/>
    <mergeCell ref="BN43:BO43"/>
    <mergeCell ref="AT43:AU43"/>
    <mergeCell ref="AV43:AW43"/>
    <mergeCell ref="AZ43:BA43"/>
    <mergeCell ref="BD43:BE43"/>
    <mergeCell ref="AX43:AY43"/>
    <mergeCell ref="BD42:BE42"/>
    <mergeCell ref="BF42:BG42"/>
    <mergeCell ref="A43:B43"/>
    <mergeCell ref="C43:F43"/>
    <mergeCell ref="G43:J43"/>
    <mergeCell ref="K43:O43"/>
    <mergeCell ref="AF43:AN43"/>
    <mergeCell ref="AO43:AP43"/>
    <mergeCell ref="AQ43:AS43"/>
    <mergeCell ref="BF43:BG43"/>
    <mergeCell ref="P43:V43"/>
    <mergeCell ref="W43:AE43"/>
    <mergeCell ref="BL42:BM42"/>
    <mergeCell ref="BN42:BO42"/>
    <mergeCell ref="AQ42:AS42"/>
    <mergeCell ref="AT42:AU42"/>
    <mergeCell ref="AV42:AW42"/>
    <mergeCell ref="P42:V42"/>
    <mergeCell ref="W42:AE42"/>
    <mergeCell ref="AF42:AN42"/>
    <mergeCell ref="BF44:BG44"/>
    <mergeCell ref="BL44:BM44"/>
    <mergeCell ref="BN44:BO44"/>
    <mergeCell ref="AQ44:AS44"/>
    <mergeCell ref="AT44:AU44"/>
    <mergeCell ref="AV44:AW44"/>
    <mergeCell ref="AZ44:BA44"/>
    <mergeCell ref="AX44:AY44"/>
    <mergeCell ref="BH44:BI44"/>
    <mergeCell ref="BJ44:BK44"/>
    <mergeCell ref="BX44:BY44"/>
    <mergeCell ref="A44:B44"/>
    <mergeCell ref="C44:F44"/>
    <mergeCell ref="G44:J44"/>
    <mergeCell ref="K44:O44"/>
    <mergeCell ref="P44:V44"/>
    <mergeCell ref="W44:AE44"/>
    <mergeCell ref="AF44:AN44"/>
    <mergeCell ref="AO44:AP44"/>
    <mergeCell ref="BD44:BE44"/>
    <mergeCell ref="AO46:AP46"/>
    <mergeCell ref="AZ46:BA46"/>
    <mergeCell ref="BD46:BE46"/>
    <mergeCell ref="AX46:AY46"/>
    <mergeCell ref="BL45:BM45"/>
    <mergeCell ref="BN45:BO45"/>
    <mergeCell ref="AQ46:AS46"/>
    <mergeCell ref="AT46:AU46"/>
    <mergeCell ref="AV46:AW46"/>
    <mergeCell ref="AQ45:AS45"/>
    <mergeCell ref="AT45:AU45"/>
    <mergeCell ref="BD45:BE45"/>
    <mergeCell ref="BF45:BG45"/>
    <mergeCell ref="AV45:AW45"/>
    <mergeCell ref="AZ45:BA45"/>
    <mergeCell ref="A45:B45"/>
    <mergeCell ref="C45:F45"/>
    <mergeCell ref="G45:J45"/>
    <mergeCell ref="K45:O45"/>
    <mergeCell ref="P45:V45"/>
    <mergeCell ref="W45:AE45"/>
    <mergeCell ref="AF45:AN45"/>
    <mergeCell ref="A48:B48"/>
    <mergeCell ref="C48:F48"/>
    <mergeCell ref="G48:J48"/>
    <mergeCell ref="K48:O48"/>
    <mergeCell ref="BZ49:CA49"/>
    <mergeCell ref="BZ47:CA47"/>
    <mergeCell ref="BZ46:CA46"/>
    <mergeCell ref="BX46:BY46"/>
    <mergeCell ref="BN46:BO46"/>
    <mergeCell ref="BL49:BM49"/>
    <mergeCell ref="A47:B47"/>
    <mergeCell ref="C47:F47"/>
    <mergeCell ref="G47:J47"/>
    <mergeCell ref="K47:O47"/>
    <mergeCell ref="BL46:BM46"/>
    <mergeCell ref="BX49:BY49"/>
    <mergeCell ref="AQ47:AS47"/>
    <mergeCell ref="AT47:AU47"/>
    <mergeCell ref="AV47:AW47"/>
    <mergeCell ref="AZ47:BA47"/>
    <mergeCell ref="BF47:BG47"/>
    <mergeCell ref="BL47:BM47"/>
    <mergeCell ref="A46:B46"/>
    <mergeCell ref="C46:F46"/>
    <mergeCell ref="G46:J46"/>
    <mergeCell ref="K46:O46"/>
    <mergeCell ref="P47:V47"/>
    <mergeCell ref="W47:AE47"/>
    <mergeCell ref="AF47:AN47"/>
    <mergeCell ref="AO47:AP47"/>
    <mergeCell ref="BD47:BE47"/>
    <mergeCell ref="BN47:BO47"/>
    <mergeCell ref="BZ45:CA45"/>
    <mergeCell ref="BX48:BY48"/>
    <mergeCell ref="BZ48:CA48"/>
    <mergeCell ref="BX47:BY47"/>
    <mergeCell ref="AV49:AW49"/>
    <mergeCell ref="AZ49:BA49"/>
    <mergeCell ref="BX45:BY45"/>
    <mergeCell ref="BL48:BM48"/>
    <mergeCell ref="BN48:BO48"/>
    <mergeCell ref="BD48:BE48"/>
    <mergeCell ref="AQ48:AS48"/>
    <mergeCell ref="AT48:AU48"/>
    <mergeCell ref="AV48:AW48"/>
    <mergeCell ref="AZ48:BA48"/>
    <mergeCell ref="AQ49:AS49"/>
    <mergeCell ref="AT49:AU49"/>
    <mergeCell ref="P48:V48"/>
    <mergeCell ref="W48:AE48"/>
    <mergeCell ref="AF48:AN48"/>
    <mergeCell ref="AO48:AP48"/>
    <mergeCell ref="AO45:AP45"/>
    <mergeCell ref="AX45:AY45"/>
    <mergeCell ref="W46:AE46"/>
    <mergeCell ref="AF46:AN46"/>
    <mergeCell ref="BF46:BG46"/>
    <mergeCell ref="P46:V46"/>
    <mergeCell ref="BT46:BU46"/>
    <mergeCell ref="BV46:BW46"/>
    <mergeCell ref="BT47:BU47"/>
    <mergeCell ref="BV47:BW47"/>
    <mergeCell ref="BT48:BU48"/>
    <mergeCell ref="BV48:BW48"/>
    <mergeCell ref="A51:B51"/>
    <mergeCell ref="C51:F51"/>
    <mergeCell ref="G51:J51"/>
    <mergeCell ref="K51:O51"/>
    <mergeCell ref="AV51:AW51"/>
    <mergeCell ref="AZ51:BA51"/>
    <mergeCell ref="BL50:BM50"/>
    <mergeCell ref="BN50:BO50"/>
    <mergeCell ref="BX50:BY50"/>
    <mergeCell ref="BZ50:CA50"/>
    <mergeCell ref="P51:V51"/>
    <mergeCell ref="W51:AE51"/>
    <mergeCell ref="BD50:BE50"/>
    <mergeCell ref="BF50:BG50"/>
    <mergeCell ref="AF50:AN50"/>
    <mergeCell ref="AO50:AP50"/>
    <mergeCell ref="W49:AE49"/>
    <mergeCell ref="P49:V49"/>
    <mergeCell ref="A50:B50"/>
    <mergeCell ref="C50:F50"/>
    <mergeCell ref="G50:J50"/>
    <mergeCell ref="K50:O50"/>
    <mergeCell ref="A49:B49"/>
    <mergeCell ref="C49:F49"/>
    <mergeCell ref="G49:J49"/>
    <mergeCell ref="K49:O49"/>
    <mergeCell ref="P50:V50"/>
    <mergeCell ref="W50:AE50"/>
    <mergeCell ref="BD49:BE49"/>
    <mergeCell ref="BF49:BG49"/>
    <mergeCell ref="AF49:AN49"/>
    <mergeCell ref="AO49:AP49"/>
    <mergeCell ref="BN49:BO49"/>
    <mergeCell ref="BN52:BO52"/>
    <mergeCell ref="AQ52:AS52"/>
    <mergeCell ref="BX51:BY51"/>
    <mergeCell ref="BZ51:CA51"/>
    <mergeCell ref="BL51:BM51"/>
    <mergeCell ref="BN51:BO51"/>
    <mergeCell ref="BX52:BY52"/>
    <mergeCell ref="BZ52:CA52"/>
    <mergeCell ref="BD51:BE51"/>
    <mergeCell ref="BF51:BG51"/>
    <mergeCell ref="AF51:AN51"/>
    <mergeCell ref="AO51:AP51"/>
    <mergeCell ref="AQ51:AS51"/>
    <mergeCell ref="AT51:AU51"/>
    <mergeCell ref="AX51:AY51"/>
    <mergeCell ref="AQ50:AS50"/>
    <mergeCell ref="AT50:AU50"/>
    <mergeCell ref="AV50:AW50"/>
    <mergeCell ref="AZ50:BA50"/>
    <mergeCell ref="BT49:BU49"/>
    <mergeCell ref="BV49:BW49"/>
    <mergeCell ref="BT50:BU50"/>
    <mergeCell ref="BV50:BW50"/>
    <mergeCell ref="BT51:BU51"/>
    <mergeCell ref="BV51:BW51"/>
    <mergeCell ref="BT52:BU52"/>
    <mergeCell ref="BV52:BW52"/>
    <mergeCell ref="BH49:BI49"/>
    <mergeCell ref="BJ49:BK49"/>
    <mergeCell ref="BH50:BI50"/>
    <mergeCell ref="BJ50:BK50"/>
    <mergeCell ref="A54:B54"/>
    <mergeCell ref="C54:F54"/>
    <mergeCell ref="G54:J54"/>
    <mergeCell ref="K54:O54"/>
    <mergeCell ref="P54:V54"/>
    <mergeCell ref="W54:AE54"/>
    <mergeCell ref="AZ53:BA53"/>
    <mergeCell ref="BD53:BE53"/>
    <mergeCell ref="BF53:BG53"/>
    <mergeCell ref="BD52:BE52"/>
    <mergeCell ref="BF52:BG52"/>
    <mergeCell ref="BL54:BM54"/>
    <mergeCell ref="BL52:BM52"/>
    <mergeCell ref="A53:B53"/>
    <mergeCell ref="C53:F53"/>
    <mergeCell ref="G53:J53"/>
    <mergeCell ref="K53:O53"/>
    <mergeCell ref="P53:V53"/>
    <mergeCell ref="W53:AE53"/>
    <mergeCell ref="AT52:AU52"/>
    <mergeCell ref="AV52:AW52"/>
    <mergeCell ref="AZ52:BA52"/>
    <mergeCell ref="P52:V52"/>
    <mergeCell ref="W52:AE52"/>
    <mergeCell ref="AF52:AN52"/>
    <mergeCell ref="AO52:AP52"/>
    <mergeCell ref="AX52:AY52"/>
    <mergeCell ref="A52:B52"/>
    <mergeCell ref="C52:F52"/>
    <mergeCell ref="G52:J52"/>
    <mergeCell ref="K52:O52"/>
    <mergeCell ref="BL53:BM53"/>
    <mergeCell ref="K55:O55"/>
    <mergeCell ref="P55:V55"/>
    <mergeCell ref="W55:AE55"/>
    <mergeCell ref="BN54:BO54"/>
    <mergeCell ref="BX54:BY54"/>
    <mergeCell ref="BZ54:CA54"/>
    <mergeCell ref="AV55:AW55"/>
    <mergeCell ref="AZ55:BA55"/>
    <mergeCell ref="BL55:BM55"/>
    <mergeCell ref="BN55:BO55"/>
    <mergeCell ref="AZ54:BA54"/>
    <mergeCell ref="BD54:BE54"/>
    <mergeCell ref="BF54:BG54"/>
    <mergeCell ref="AF54:AN54"/>
    <mergeCell ref="AV53:AW53"/>
    <mergeCell ref="AO54:AP54"/>
    <mergeCell ref="AQ54:AS54"/>
    <mergeCell ref="AT54:AU54"/>
    <mergeCell ref="AV54:AW54"/>
    <mergeCell ref="AF53:AN53"/>
    <mergeCell ref="AO53:AP53"/>
    <mergeCell ref="AQ53:AS53"/>
    <mergeCell ref="AT53:AU53"/>
    <mergeCell ref="BX53:BY53"/>
    <mergeCell ref="BZ53:CA53"/>
    <mergeCell ref="BN53:BO53"/>
    <mergeCell ref="BZ55:CA55"/>
    <mergeCell ref="BT53:BU53"/>
    <mergeCell ref="BV53:BW53"/>
    <mergeCell ref="BT54:BU54"/>
    <mergeCell ref="BV54:BW54"/>
    <mergeCell ref="BT55:BU55"/>
    <mergeCell ref="BX59:BY59"/>
    <mergeCell ref="BZ59:CA59"/>
    <mergeCell ref="BZ57:CA57"/>
    <mergeCell ref="BF57:BG57"/>
    <mergeCell ref="BL57:BM57"/>
    <mergeCell ref="AZ59:BA59"/>
    <mergeCell ref="BL58:BM58"/>
    <mergeCell ref="BN58:BO58"/>
    <mergeCell ref="BD58:BE58"/>
    <mergeCell ref="A56:B56"/>
    <mergeCell ref="C56:F56"/>
    <mergeCell ref="G56:J56"/>
    <mergeCell ref="K56:O56"/>
    <mergeCell ref="A57:B57"/>
    <mergeCell ref="C57:F57"/>
    <mergeCell ref="G57:J57"/>
    <mergeCell ref="K57:O57"/>
    <mergeCell ref="P56:V56"/>
    <mergeCell ref="W56:AE56"/>
    <mergeCell ref="AF56:AN56"/>
    <mergeCell ref="AO56:AP56"/>
    <mergeCell ref="P57:V57"/>
    <mergeCell ref="W57:AE57"/>
    <mergeCell ref="AF57:AN57"/>
    <mergeCell ref="AO57:AP57"/>
    <mergeCell ref="AQ56:AS56"/>
    <mergeCell ref="AT56:AU56"/>
    <mergeCell ref="AV56:AW56"/>
    <mergeCell ref="BX56:BY56"/>
    <mergeCell ref="BN56:BO56"/>
    <mergeCell ref="BF56:BG56"/>
    <mergeCell ref="AZ56:BA56"/>
    <mergeCell ref="BX58:BY58"/>
    <mergeCell ref="BZ58:CA58"/>
    <mergeCell ref="BX57:BY57"/>
    <mergeCell ref="BZ56:CA56"/>
    <mergeCell ref="BX55:BY55"/>
    <mergeCell ref="P58:V58"/>
    <mergeCell ref="W58:AE58"/>
    <mergeCell ref="AF58:AN58"/>
    <mergeCell ref="AO58:AP58"/>
    <mergeCell ref="A58:B58"/>
    <mergeCell ref="C58:F58"/>
    <mergeCell ref="G58:J58"/>
    <mergeCell ref="K58:O58"/>
    <mergeCell ref="AQ58:AS58"/>
    <mergeCell ref="AT58:AU58"/>
    <mergeCell ref="AV58:AW58"/>
    <mergeCell ref="AZ58:BA58"/>
    <mergeCell ref="AQ57:AS57"/>
    <mergeCell ref="AT57:AU57"/>
    <mergeCell ref="AV57:AW57"/>
    <mergeCell ref="AZ57:BA57"/>
    <mergeCell ref="BD56:BE56"/>
    <mergeCell ref="BL56:BM56"/>
    <mergeCell ref="AF55:AN55"/>
    <mergeCell ref="AO55:AP55"/>
    <mergeCell ref="AQ55:AS55"/>
    <mergeCell ref="AT55:AU55"/>
    <mergeCell ref="BD55:BE55"/>
    <mergeCell ref="BF55:BG55"/>
    <mergeCell ref="A55:B55"/>
    <mergeCell ref="C55:F55"/>
    <mergeCell ref="G55:J55"/>
    <mergeCell ref="AO59:AP59"/>
    <mergeCell ref="AQ59:AS59"/>
    <mergeCell ref="AT59:AU59"/>
    <mergeCell ref="W59:AE59"/>
    <mergeCell ref="P59:V59"/>
    <mergeCell ref="A60:B60"/>
    <mergeCell ref="C60:F60"/>
    <mergeCell ref="G60:J60"/>
    <mergeCell ref="K60:O60"/>
    <mergeCell ref="AQ60:AS60"/>
    <mergeCell ref="BF58:BG58"/>
    <mergeCell ref="BN59:BO59"/>
    <mergeCell ref="BD57:BE57"/>
    <mergeCell ref="BN57:BO57"/>
    <mergeCell ref="BL59:BM59"/>
    <mergeCell ref="P60:V60"/>
    <mergeCell ref="W60:AE60"/>
    <mergeCell ref="BD59:BE59"/>
    <mergeCell ref="BF59:BG59"/>
    <mergeCell ref="AF59:AN59"/>
    <mergeCell ref="A59:B59"/>
    <mergeCell ref="C59:F59"/>
    <mergeCell ref="G59:J59"/>
    <mergeCell ref="K59:O59"/>
    <mergeCell ref="AV59:AW59"/>
    <mergeCell ref="AX60:AY60"/>
    <mergeCell ref="AT60:AU60"/>
    <mergeCell ref="AV60:AW60"/>
    <mergeCell ref="AZ60:BA60"/>
    <mergeCell ref="BB57:BC57"/>
    <mergeCell ref="BB58:BC58"/>
    <mergeCell ref="BB59:BC59"/>
    <mergeCell ref="A61:B61"/>
    <mergeCell ref="C61:F61"/>
    <mergeCell ref="G61:J61"/>
    <mergeCell ref="K61:O61"/>
    <mergeCell ref="AV61:AW61"/>
    <mergeCell ref="AZ61:BA61"/>
    <mergeCell ref="BL60:BM60"/>
    <mergeCell ref="BN60:BO60"/>
    <mergeCell ref="BX60:BY60"/>
    <mergeCell ref="BZ60:CA60"/>
    <mergeCell ref="P61:V61"/>
    <mergeCell ref="W61:AE61"/>
    <mergeCell ref="BD60:BE60"/>
    <mergeCell ref="BF60:BG60"/>
    <mergeCell ref="AF60:AN60"/>
    <mergeCell ref="AO60:AP60"/>
    <mergeCell ref="AX61:AY61"/>
    <mergeCell ref="BB60:BC60"/>
    <mergeCell ref="BB61:BC61"/>
    <mergeCell ref="BH60:BI60"/>
    <mergeCell ref="BJ60:BK60"/>
    <mergeCell ref="BH61:BI61"/>
    <mergeCell ref="BJ61:BK61"/>
    <mergeCell ref="BN62:BO62"/>
    <mergeCell ref="AQ62:AS62"/>
    <mergeCell ref="BX61:BY61"/>
    <mergeCell ref="BZ61:CA61"/>
    <mergeCell ref="BL61:BM61"/>
    <mergeCell ref="BN61:BO61"/>
    <mergeCell ref="BX62:BY62"/>
    <mergeCell ref="BZ62:CA62"/>
    <mergeCell ref="BD61:BE61"/>
    <mergeCell ref="BF61:BG61"/>
    <mergeCell ref="AF61:AN61"/>
    <mergeCell ref="AO61:AP61"/>
    <mergeCell ref="AQ61:AS61"/>
    <mergeCell ref="AT61:AU61"/>
    <mergeCell ref="AX62:AY62"/>
    <mergeCell ref="AX63:AY63"/>
    <mergeCell ref="BF63:BG63"/>
    <mergeCell ref="BD62:BE62"/>
    <mergeCell ref="BF62:BG62"/>
    <mergeCell ref="BL62:BM62"/>
    <mergeCell ref="BL63:BM63"/>
    <mergeCell ref="BD63:BE63"/>
    <mergeCell ref="BX63:BY63"/>
    <mergeCell ref="BZ63:CA63"/>
    <mergeCell ref="BN63:BO63"/>
    <mergeCell ref="BH63:BI63"/>
    <mergeCell ref="BJ63:BK63"/>
    <mergeCell ref="BP62:BQ62"/>
    <mergeCell ref="BR62:BS62"/>
    <mergeCell ref="BP63:BQ63"/>
    <mergeCell ref="BR63:BS63"/>
    <mergeCell ref="BV63:BW63"/>
    <mergeCell ref="A63:B63"/>
    <mergeCell ref="C63:F63"/>
    <mergeCell ref="G63:J63"/>
    <mergeCell ref="K63:O63"/>
    <mergeCell ref="P63:V63"/>
    <mergeCell ref="W63:AE63"/>
    <mergeCell ref="AT62:AU62"/>
    <mergeCell ref="AV62:AW62"/>
    <mergeCell ref="AZ62:BA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AZ63:BA63"/>
    <mergeCell ref="K64:O64"/>
    <mergeCell ref="P64:V64"/>
    <mergeCell ref="W64:AE64"/>
    <mergeCell ref="A65:B65"/>
    <mergeCell ref="C65:F65"/>
    <mergeCell ref="G65:J65"/>
    <mergeCell ref="K65:O65"/>
    <mergeCell ref="P65:V65"/>
    <mergeCell ref="W65:AE65"/>
    <mergeCell ref="BN64:BO64"/>
    <mergeCell ref="BX64:BY64"/>
    <mergeCell ref="BZ64:CA64"/>
    <mergeCell ref="AV65:AW65"/>
    <mergeCell ref="AZ65:BA65"/>
    <mergeCell ref="BL65:BM65"/>
    <mergeCell ref="BN65:BO65"/>
    <mergeCell ref="AZ64:BA64"/>
    <mergeCell ref="BD64:BE64"/>
    <mergeCell ref="BF64:BG64"/>
    <mergeCell ref="AF64:AN64"/>
    <mergeCell ref="BL64:BM64"/>
    <mergeCell ref="AX64:AY64"/>
    <mergeCell ref="AO64:AP64"/>
    <mergeCell ref="AQ64:AS64"/>
    <mergeCell ref="AT64:AU64"/>
    <mergeCell ref="AV64:AW64"/>
    <mergeCell ref="A64:B64"/>
    <mergeCell ref="C64:F64"/>
    <mergeCell ref="G64:J64"/>
    <mergeCell ref="BT64:BU64"/>
    <mergeCell ref="BV64:BW64"/>
    <mergeCell ref="BT65:BU65"/>
    <mergeCell ref="AQ66:AS66"/>
    <mergeCell ref="AT66:AU66"/>
    <mergeCell ref="AV66:AW66"/>
    <mergeCell ref="BX66:BY66"/>
    <mergeCell ref="BN66:BO66"/>
    <mergeCell ref="BF66:BG66"/>
    <mergeCell ref="AZ66:BA66"/>
    <mergeCell ref="BD66:BE66"/>
    <mergeCell ref="BL66:BM66"/>
    <mergeCell ref="AX66:AY66"/>
    <mergeCell ref="AF65:AN65"/>
    <mergeCell ref="AO65:AP65"/>
    <mergeCell ref="AQ65:AS65"/>
    <mergeCell ref="AT65:AU65"/>
    <mergeCell ref="BD65:BE65"/>
    <mergeCell ref="BF65:BG65"/>
    <mergeCell ref="AX65:AY65"/>
    <mergeCell ref="BV65:BW65"/>
    <mergeCell ref="BT66:BU66"/>
    <mergeCell ref="BV66:BW66"/>
    <mergeCell ref="AQ67:AS67"/>
    <mergeCell ref="AT67:AU67"/>
    <mergeCell ref="AV67:AW67"/>
    <mergeCell ref="AZ67:BA67"/>
    <mergeCell ref="AX67:AY67"/>
    <mergeCell ref="AX68:AY68"/>
    <mergeCell ref="AV69:AW69"/>
    <mergeCell ref="BX69:BY69"/>
    <mergeCell ref="BZ69:CA69"/>
    <mergeCell ref="BZ67:CA67"/>
    <mergeCell ref="BF67:BG67"/>
    <mergeCell ref="BL67:BM67"/>
    <mergeCell ref="AZ69:BA69"/>
    <mergeCell ref="BL68:BM68"/>
    <mergeCell ref="BN68:BO68"/>
    <mergeCell ref="BD68:BE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BF68:BG68"/>
    <mergeCell ref="BN69:BO69"/>
    <mergeCell ref="BD67:BE67"/>
    <mergeCell ref="BN67:BO67"/>
    <mergeCell ref="BL69:BM69"/>
    <mergeCell ref="P70:V70"/>
    <mergeCell ref="W70:AE70"/>
    <mergeCell ref="BD69:BE69"/>
    <mergeCell ref="BF69:BG69"/>
    <mergeCell ref="AF69:AN69"/>
    <mergeCell ref="A69:B69"/>
    <mergeCell ref="C69:F69"/>
    <mergeCell ref="G69:J69"/>
    <mergeCell ref="K69:O69"/>
    <mergeCell ref="BZ65:CA65"/>
    <mergeCell ref="BX68:BY68"/>
    <mergeCell ref="BZ68:CA68"/>
    <mergeCell ref="BX67:BY67"/>
    <mergeCell ref="BZ66:CA66"/>
    <mergeCell ref="BX65:BY65"/>
    <mergeCell ref="P68:V68"/>
    <mergeCell ref="W68:AE68"/>
    <mergeCell ref="AF68:AN68"/>
    <mergeCell ref="AO68:AP68"/>
    <mergeCell ref="A68:B68"/>
    <mergeCell ref="C68:F68"/>
    <mergeCell ref="G68:J68"/>
    <mergeCell ref="K68:O68"/>
    <mergeCell ref="AQ68:AS68"/>
    <mergeCell ref="AT68:AU68"/>
    <mergeCell ref="AV68:AW68"/>
    <mergeCell ref="AZ68:BA68"/>
    <mergeCell ref="A71:B71"/>
    <mergeCell ref="C71:F71"/>
    <mergeCell ref="G71:J71"/>
    <mergeCell ref="K71:O71"/>
    <mergeCell ref="AV71:AW71"/>
    <mergeCell ref="AZ71:BA71"/>
    <mergeCell ref="BL70:BM70"/>
    <mergeCell ref="BN70:BO70"/>
    <mergeCell ref="BX70:BY70"/>
    <mergeCell ref="BZ70:CA70"/>
    <mergeCell ref="P71:V71"/>
    <mergeCell ref="W71:AE71"/>
    <mergeCell ref="BD70:BE70"/>
    <mergeCell ref="BF70:BG70"/>
    <mergeCell ref="AF70:AN70"/>
    <mergeCell ref="AO70:AP70"/>
    <mergeCell ref="AO69:AP69"/>
    <mergeCell ref="AQ69:AS69"/>
    <mergeCell ref="AT69:AU69"/>
    <mergeCell ref="W69:AE69"/>
    <mergeCell ref="P69:V69"/>
    <mergeCell ref="A70:B70"/>
    <mergeCell ref="C70:F70"/>
    <mergeCell ref="G70:J70"/>
    <mergeCell ref="K70:O70"/>
    <mergeCell ref="AQ70:AS70"/>
    <mergeCell ref="AX69:AY69"/>
    <mergeCell ref="AX70:AY70"/>
    <mergeCell ref="AX71:AY71"/>
    <mergeCell ref="BL71:BM71"/>
    <mergeCell ref="BN71:BO71"/>
    <mergeCell ref="BB71:BC71"/>
    <mergeCell ref="BZ71:CA71"/>
    <mergeCell ref="BL72:BM72"/>
    <mergeCell ref="BN72:BO72"/>
    <mergeCell ref="BD71:BE71"/>
    <mergeCell ref="BF71:BG71"/>
    <mergeCell ref="AF71:AN71"/>
    <mergeCell ref="AO71:AP71"/>
    <mergeCell ref="AQ71:AS71"/>
    <mergeCell ref="AT71:AU71"/>
    <mergeCell ref="AT70:AU70"/>
    <mergeCell ref="AV70:AW70"/>
    <mergeCell ref="AZ70:BA70"/>
    <mergeCell ref="AX72:AY72"/>
    <mergeCell ref="BD72:BE72"/>
    <mergeCell ref="BF72:BG72"/>
    <mergeCell ref="BB72:BC72"/>
    <mergeCell ref="BB73:BC73"/>
    <mergeCell ref="BH73:BI73"/>
    <mergeCell ref="BJ73:BK73"/>
    <mergeCell ref="BP73:BQ73"/>
    <mergeCell ref="BR73:BS73"/>
    <mergeCell ref="AF72:AN72"/>
    <mergeCell ref="AO72:AP72"/>
    <mergeCell ref="AQ72:AS72"/>
    <mergeCell ref="AT72:AU72"/>
    <mergeCell ref="AV72:AW72"/>
    <mergeCell ref="AZ72:BA72"/>
    <mergeCell ref="BH72:BI72"/>
    <mergeCell ref="BJ72:BK72"/>
    <mergeCell ref="BP71:BQ71"/>
    <mergeCell ref="BR71:BS71"/>
    <mergeCell ref="BP72:BQ72"/>
    <mergeCell ref="A72:B72"/>
    <mergeCell ref="C72:F72"/>
    <mergeCell ref="G72:J72"/>
    <mergeCell ref="K72:O72"/>
    <mergeCell ref="P72:V72"/>
    <mergeCell ref="W72:AE72"/>
    <mergeCell ref="AX73:AY73"/>
    <mergeCell ref="AX74:AY74"/>
    <mergeCell ref="A74:B74"/>
    <mergeCell ref="BZ74:CA74"/>
    <mergeCell ref="BF74:BG74"/>
    <mergeCell ref="AV74:AW74"/>
    <mergeCell ref="AZ74:BA74"/>
    <mergeCell ref="BD74:BE74"/>
    <mergeCell ref="AO74:AP74"/>
    <mergeCell ref="BF73:BG73"/>
    <mergeCell ref="P74:V74"/>
    <mergeCell ref="W74:AE74"/>
    <mergeCell ref="AF74:AN74"/>
    <mergeCell ref="AV73:AW73"/>
    <mergeCell ref="AF73:AN73"/>
    <mergeCell ref="AO73:AP73"/>
    <mergeCell ref="AQ73:AS73"/>
    <mergeCell ref="BB74:BC74"/>
    <mergeCell ref="BH74:BI74"/>
    <mergeCell ref="BJ74:BK74"/>
    <mergeCell ref="BN73:BO73"/>
    <mergeCell ref="BX73:BY73"/>
    <mergeCell ref="A73:B73"/>
    <mergeCell ref="AZ73:BA73"/>
    <mergeCell ref="BD73:BE73"/>
    <mergeCell ref="AT73:AU73"/>
    <mergeCell ref="P73:V73"/>
    <mergeCell ref="W73:AE73"/>
    <mergeCell ref="BL74:BM74"/>
    <mergeCell ref="BN74:BO74"/>
    <mergeCell ref="AQ74:AS74"/>
    <mergeCell ref="AT74:AU74"/>
    <mergeCell ref="C74:F74"/>
    <mergeCell ref="G74:J74"/>
    <mergeCell ref="K74:O74"/>
    <mergeCell ref="BX74:BY74"/>
    <mergeCell ref="C73:F73"/>
    <mergeCell ref="G73:J73"/>
    <mergeCell ref="K73:O73"/>
    <mergeCell ref="BP74:BQ74"/>
    <mergeCell ref="BR74:BS74"/>
    <mergeCell ref="CB26:CE26"/>
    <mergeCell ref="CF26:CG26"/>
    <mergeCell ref="CB38:CE38"/>
    <mergeCell ref="CF38:CG38"/>
    <mergeCell ref="CB45:CE45"/>
    <mergeCell ref="CF45:CG45"/>
    <mergeCell ref="CB56:CE56"/>
    <mergeCell ref="CF56:CG56"/>
    <mergeCell ref="CB63:CE63"/>
    <mergeCell ref="CF63:CG63"/>
    <mergeCell ref="CB74:CE74"/>
    <mergeCell ref="CF74:CG74"/>
    <mergeCell ref="BX72:BY72"/>
    <mergeCell ref="BZ72:CA72"/>
    <mergeCell ref="BZ73:CA73"/>
    <mergeCell ref="BL73:BM73"/>
    <mergeCell ref="BX71:BY71"/>
    <mergeCell ref="CH26:CI26"/>
    <mergeCell ref="CB27:CE27"/>
    <mergeCell ref="CF27:CG27"/>
    <mergeCell ref="CH27:CI27"/>
    <mergeCell ref="CB24:CE24"/>
    <mergeCell ref="CF24:CG24"/>
    <mergeCell ref="CH24:CI24"/>
    <mergeCell ref="CB25:CE25"/>
    <mergeCell ref="CF25:CG25"/>
    <mergeCell ref="CH25:CI25"/>
    <mergeCell ref="CB32:CE32"/>
    <mergeCell ref="CF32:CG32"/>
    <mergeCell ref="CH32:CI32"/>
    <mergeCell ref="CB33:CE33"/>
    <mergeCell ref="CF33:CG33"/>
    <mergeCell ref="CH33:CI33"/>
    <mergeCell ref="CB30:CE30"/>
    <mergeCell ref="CF30:CG30"/>
    <mergeCell ref="CH30:CI30"/>
    <mergeCell ref="CB31:CE31"/>
    <mergeCell ref="CF31:CG31"/>
    <mergeCell ref="CH31:CI31"/>
    <mergeCell ref="CB28:CE28"/>
    <mergeCell ref="CF28:CG28"/>
    <mergeCell ref="CH28:CI28"/>
    <mergeCell ref="CB29:CE29"/>
    <mergeCell ref="CF29:CG29"/>
    <mergeCell ref="CH29:CI29"/>
    <mergeCell ref="CH38:CI38"/>
    <mergeCell ref="CB39:CE39"/>
    <mergeCell ref="CF39:CG39"/>
    <mergeCell ref="CH39:CI39"/>
    <mergeCell ref="CB36:CE36"/>
    <mergeCell ref="CF36:CG36"/>
    <mergeCell ref="CH36:CI36"/>
    <mergeCell ref="CB37:CE37"/>
    <mergeCell ref="CF37:CG37"/>
    <mergeCell ref="CH37:CI37"/>
    <mergeCell ref="CB34:CE34"/>
    <mergeCell ref="CF34:CG34"/>
    <mergeCell ref="CH34:CI34"/>
    <mergeCell ref="CB35:CE35"/>
    <mergeCell ref="CF35:CG35"/>
    <mergeCell ref="CH35:CI35"/>
    <mergeCell ref="CB44:CE44"/>
    <mergeCell ref="CF44:CG44"/>
    <mergeCell ref="CH44:CI44"/>
    <mergeCell ref="CH45:CI45"/>
    <mergeCell ref="CB42:CE42"/>
    <mergeCell ref="CF42:CG42"/>
    <mergeCell ref="CH42:CI42"/>
    <mergeCell ref="CB43:CE43"/>
    <mergeCell ref="CF43:CG43"/>
    <mergeCell ref="CH43:CI43"/>
    <mergeCell ref="CB40:CE40"/>
    <mergeCell ref="CF40:CG40"/>
    <mergeCell ref="CH40:CI40"/>
    <mergeCell ref="CB41:CE41"/>
    <mergeCell ref="CF41:CG41"/>
    <mergeCell ref="CH41:CI41"/>
    <mergeCell ref="CB50:CE50"/>
    <mergeCell ref="CF50:CG50"/>
    <mergeCell ref="CH50:CI50"/>
    <mergeCell ref="CB51:CE51"/>
    <mergeCell ref="CF51:CG51"/>
    <mergeCell ref="CH51:CI51"/>
    <mergeCell ref="CB48:CE48"/>
    <mergeCell ref="CF48:CG48"/>
    <mergeCell ref="CH48:CI48"/>
    <mergeCell ref="CB49:CE49"/>
    <mergeCell ref="CF49:CG49"/>
    <mergeCell ref="CH49:CI49"/>
    <mergeCell ref="CB46:CE46"/>
    <mergeCell ref="CF46:CG46"/>
    <mergeCell ref="CH46:CI46"/>
    <mergeCell ref="CB47:CE47"/>
    <mergeCell ref="CF47:CG47"/>
    <mergeCell ref="CH47:CI47"/>
    <mergeCell ref="CB64:CE64"/>
    <mergeCell ref="CF64:CG64"/>
    <mergeCell ref="CH64:CI64"/>
    <mergeCell ref="CB65:CE65"/>
    <mergeCell ref="CF65:CG65"/>
    <mergeCell ref="CH65:CI65"/>
    <mergeCell ref="CH56:CI56"/>
    <mergeCell ref="CB57:CE57"/>
    <mergeCell ref="CF57:CG57"/>
    <mergeCell ref="CH57:CI57"/>
    <mergeCell ref="CB54:CE54"/>
    <mergeCell ref="CF54:CG54"/>
    <mergeCell ref="CH54:CI54"/>
    <mergeCell ref="CB55:CE55"/>
    <mergeCell ref="CF55:CG55"/>
    <mergeCell ref="CH55:CI55"/>
    <mergeCell ref="CB52:CE52"/>
    <mergeCell ref="CF52:CG52"/>
    <mergeCell ref="CH52:CI52"/>
    <mergeCell ref="CB53:CE53"/>
    <mergeCell ref="CF53:CG53"/>
    <mergeCell ref="CH53:CI53"/>
    <mergeCell ref="CB62:CE62"/>
    <mergeCell ref="CF62:CG62"/>
    <mergeCell ref="CH62:CI62"/>
    <mergeCell ref="CB58:CE58"/>
    <mergeCell ref="CF58:CG58"/>
    <mergeCell ref="CH58:CI58"/>
    <mergeCell ref="CB59:CE59"/>
    <mergeCell ref="CF59:CG59"/>
    <mergeCell ref="CH59:CI59"/>
    <mergeCell ref="CH74:CI74"/>
    <mergeCell ref="CB72:CE72"/>
    <mergeCell ref="CF72:CG72"/>
    <mergeCell ref="CH72:CI72"/>
    <mergeCell ref="CB73:CE73"/>
    <mergeCell ref="CF73:CG73"/>
    <mergeCell ref="CH73:CI73"/>
    <mergeCell ref="CB70:CE70"/>
    <mergeCell ref="CF70:CG70"/>
    <mergeCell ref="CH70:CI70"/>
    <mergeCell ref="CB71:CE71"/>
    <mergeCell ref="CF71:CG71"/>
    <mergeCell ref="CH71:CI71"/>
    <mergeCell ref="CH63:CI63"/>
    <mergeCell ref="CB60:CE60"/>
    <mergeCell ref="CF60:CG60"/>
    <mergeCell ref="CH60:CI60"/>
    <mergeCell ref="CB61:CE61"/>
    <mergeCell ref="CF61:CG61"/>
    <mergeCell ref="CH61:CI61"/>
    <mergeCell ref="CB68:CE68"/>
    <mergeCell ref="CF68:CG68"/>
    <mergeCell ref="CH68:CI68"/>
    <mergeCell ref="CB69:CE69"/>
    <mergeCell ref="CF69:CG69"/>
    <mergeCell ref="CH69:CI69"/>
    <mergeCell ref="CB66:CE66"/>
    <mergeCell ref="CF66:CG66"/>
    <mergeCell ref="CH66:CI66"/>
    <mergeCell ref="CB67:CE67"/>
    <mergeCell ref="CF67:CG67"/>
    <mergeCell ref="CH67:CI67"/>
  </mergeCells>
  <phoneticPr fontId="3"/>
  <conditionalFormatting sqref="CJ25:CQ74">
    <cfRule type="cellIs" dxfId="1" priority="2" operator="equal">
      <formula>"-"</formula>
    </cfRule>
  </conditionalFormatting>
  <conditionalFormatting sqref="AZ25:CA74">
    <cfRule type="cellIs" dxfId="0" priority="1" operator="equal">
      <formula>0</formula>
    </cfRule>
  </conditionalFormatting>
  <pageMargins left="0.23622047244094491" right="0.23622047244094491" top="0.35433070866141736" bottom="0.35433070866141736" header="0.31496062992125984" footer="0.31496062992125984"/>
  <pageSetup paperSize="9" scale="52"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103"/>
  <sheetViews>
    <sheetView zoomScale="80" zoomScaleNormal="80" workbookViewId="0">
      <selection activeCell="AZ24" sqref="AZ24:BA24"/>
    </sheetView>
  </sheetViews>
  <sheetFormatPr defaultColWidth="13" defaultRowHeight="13" x14ac:dyDescent="0.2"/>
  <cols>
    <col min="1" max="51" width="2.36328125" style="45" customWidth="1"/>
    <col min="52" max="78" width="3.08984375" style="55" customWidth="1"/>
    <col min="79" max="79" width="2.36328125" customWidth="1"/>
    <col min="80" max="82" width="3.08984375" customWidth="1"/>
    <col min="83" max="83" width="2.36328125" style="45" customWidth="1"/>
    <col min="84" max="16384" width="13" style="45"/>
  </cols>
  <sheetData>
    <row r="1" spans="1:82" ht="19" x14ac:dyDescent="0.2">
      <c r="A1" s="43" t="s">
        <v>303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row>
    <row r="2" spans="1:82" ht="13.5" thickBot="1"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row>
    <row r="3" spans="1:82" ht="45.75" customHeight="1" x14ac:dyDescent="0.2">
      <c r="A3" s="623" t="s">
        <v>24</v>
      </c>
      <c r="B3" s="624"/>
      <c r="C3" s="624"/>
      <c r="D3" s="624"/>
      <c r="E3" s="625"/>
      <c r="F3" s="626" t="str">
        <f>入力シート!F3</f>
        <v>第98回日本選手権水泳競技大会
ｱｰﾃｨｽﾃｨｯｸｽｲﾐﾝｸﾞ競技</v>
      </c>
      <c r="G3" s="627"/>
      <c r="H3" s="627"/>
      <c r="I3" s="627"/>
      <c r="J3" s="627"/>
      <c r="K3" s="627"/>
      <c r="L3" s="627"/>
      <c r="M3" s="627"/>
      <c r="N3" s="627"/>
      <c r="O3" s="627"/>
      <c r="P3" s="627"/>
      <c r="Q3" s="627"/>
      <c r="R3" s="627"/>
      <c r="S3" s="627"/>
      <c r="T3" s="627"/>
      <c r="U3" s="627"/>
      <c r="V3" s="627"/>
      <c r="W3" s="628"/>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row>
    <row r="4" spans="1:82" x14ac:dyDescent="0.2">
      <c r="A4" s="630" t="s">
        <v>25</v>
      </c>
      <c r="B4" s="631"/>
      <c r="C4" s="631"/>
      <c r="D4" s="631"/>
      <c r="E4" s="632"/>
      <c r="F4" s="695" t="str">
        <f>入力シート!F4</f>
        <v>2022年４月30日（土）～５月３日（火・祝）</v>
      </c>
      <c r="G4" s="696"/>
      <c r="H4" s="696"/>
      <c r="I4" s="696"/>
      <c r="J4" s="696"/>
      <c r="K4" s="696"/>
      <c r="L4" s="696"/>
      <c r="M4" s="696"/>
      <c r="N4" s="696"/>
      <c r="O4" s="696"/>
      <c r="P4" s="696"/>
      <c r="Q4" s="696"/>
      <c r="R4" s="696"/>
      <c r="S4" s="696"/>
      <c r="T4" s="696"/>
      <c r="U4" s="696"/>
      <c r="V4" s="696"/>
      <c r="W4" s="697"/>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row>
    <row r="5" spans="1:82" x14ac:dyDescent="0.2">
      <c r="A5" s="646" t="s">
        <v>26</v>
      </c>
      <c r="B5" s="647"/>
      <c r="C5" s="647"/>
      <c r="D5" s="647"/>
      <c r="E5" s="648"/>
      <c r="F5" s="695" t="str">
        <f>入力シート!F5</f>
        <v>東京辰巳国際水泳場</v>
      </c>
      <c r="G5" s="696"/>
      <c r="H5" s="696"/>
      <c r="I5" s="696"/>
      <c r="J5" s="696"/>
      <c r="K5" s="696"/>
      <c r="L5" s="696"/>
      <c r="M5" s="696"/>
      <c r="N5" s="696"/>
      <c r="O5" s="696"/>
      <c r="P5" s="696"/>
      <c r="Q5" s="696"/>
      <c r="R5" s="696"/>
      <c r="S5" s="696"/>
      <c r="T5" s="696"/>
      <c r="U5" s="696"/>
      <c r="V5" s="696"/>
      <c r="W5" s="697"/>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row>
    <row r="6" spans="1:82" x14ac:dyDescent="0.2">
      <c r="A6" s="661" t="s">
        <v>41</v>
      </c>
      <c r="B6" s="662"/>
      <c r="C6" s="662"/>
      <c r="D6" s="662"/>
      <c r="E6" s="663"/>
      <c r="F6" s="643">
        <f>入力シート!F20</f>
        <v>0</v>
      </c>
      <c r="G6" s="644"/>
      <c r="H6" s="644"/>
      <c r="I6" s="644"/>
      <c r="J6" s="644"/>
      <c r="K6" s="644"/>
      <c r="L6" s="644"/>
      <c r="M6" s="644"/>
      <c r="N6" s="644"/>
      <c r="O6" s="644"/>
      <c r="P6" s="644"/>
      <c r="Q6" s="644"/>
      <c r="R6" s="644"/>
      <c r="S6" s="644"/>
      <c r="T6" s="644"/>
      <c r="U6" s="644"/>
      <c r="V6" s="644"/>
      <c r="W6" s="645"/>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row>
    <row r="7" spans="1:82" x14ac:dyDescent="0.2">
      <c r="A7" s="640" t="s">
        <v>29</v>
      </c>
      <c r="B7" s="641"/>
      <c r="C7" s="641"/>
      <c r="D7" s="641"/>
      <c r="E7" s="642"/>
      <c r="F7" s="643">
        <f>入力シート!F6</f>
        <v>0</v>
      </c>
      <c r="G7" s="644"/>
      <c r="H7" s="644"/>
      <c r="I7" s="644"/>
      <c r="J7" s="644"/>
      <c r="K7" s="644"/>
      <c r="L7" s="644"/>
      <c r="M7" s="644"/>
      <c r="N7" s="644"/>
      <c r="O7" s="644"/>
      <c r="P7" s="644"/>
      <c r="Q7" s="644"/>
      <c r="R7" s="644"/>
      <c r="S7" s="644"/>
      <c r="T7" s="644"/>
      <c r="U7" s="644"/>
      <c r="V7" s="644"/>
      <c r="W7" s="645"/>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row>
    <row r="8" spans="1:82" x14ac:dyDescent="0.2">
      <c r="A8" s="477" t="s">
        <v>224</v>
      </c>
      <c r="B8" s="477"/>
      <c r="C8" s="477"/>
      <c r="D8" s="477"/>
      <c r="E8" s="477"/>
      <c r="F8" s="643">
        <f>入力シート!F7</f>
        <v>0</v>
      </c>
      <c r="G8" s="644"/>
      <c r="H8" s="644"/>
      <c r="I8" s="644"/>
      <c r="J8" s="644"/>
      <c r="K8" s="644"/>
      <c r="L8" s="644"/>
      <c r="M8" s="644"/>
      <c r="N8" s="644"/>
      <c r="O8" s="644"/>
      <c r="P8" s="644"/>
      <c r="Q8" s="644"/>
      <c r="R8" s="644"/>
      <c r="S8" s="644"/>
      <c r="T8" s="644"/>
      <c r="U8" s="644"/>
      <c r="V8" s="644"/>
      <c r="W8" s="645"/>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row>
    <row r="9" spans="1:82" x14ac:dyDescent="0.2">
      <c r="A9" s="630" t="s">
        <v>30</v>
      </c>
      <c r="B9" s="631"/>
      <c r="C9" s="631"/>
      <c r="D9" s="631"/>
      <c r="E9" s="632"/>
      <c r="F9" s="643">
        <f>入力シート!F8</f>
        <v>0</v>
      </c>
      <c r="G9" s="644"/>
      <c r="H9" s="644"/>
      <c r="I9" s="644"/>
      <c r="J9" s="644"/>
      <c r="K9" s="644"/>
      <c r="L9" s="644"/>
      <c r="M9" s="644"/>
      <c r="N9" s="644"/>
      <c r="O9" s="644"/>
      <c r="P9" s="644"/>
      <c r="Q9" s="644"/>
      <c r="R9" s="644"/>
      <c r="S9" s="644"/>
      <c r="T9" s="644"/>
      <c r="U9" s="644"/>
      <c r="V9" s="644"/>
      <c r="W9" s="645"/>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row>
    <row r="10" spans="1:82" x14ac:dyDescent="0.2">
      <c r="A10" s="637" t="s">
        <v>225</v>
      </c>
      <c r="B10" s="631"/>
      <c r="C10" s="631"/>
      <c r="D10" s="631"/>
      <c r="E10" s="632"/>
      <c r="F10" s="649">
        <f>入力シート!F9</f>
        <v>0</v>
      </c>
      <c r="G10" s="875"/>
      <c r="H10" s="875"/>
      <c r="I10" s="875"/>
      <c r="J10" s="875"/>
      <c r="K10" s="875"/>
      <c r="L10" s="875"/>
      <c r="M10" s="875"/>
      <c r="N10" s="876"/>
      <c r="O10" s="652" t="s">
        <v>226</v>
      </c>
      <c r="P10" s="653"/>
      <c r="Q10" s="654"/>
      <c r="R10" s="655">
        <f>入力シート!R9</f>
        <v>0</v>
      </c>
      <c r="S10" s="656"/>
      <c r="T10" s="656"/>
      <c r="U10" s="656"/>
      <c r="V10" s="656"/>
      <c r="W10" s="657"/>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row>
    <row r="11" spans="1:82" x14ac:dyDescent="0.2">
      <c r="A11" s="698" t="s">
        <v>32</v>
      </c>
      <c r="B11" s="699"/>
      <c r="C11" s="699"/>
      <c r="D11" s="699"/>
      <c r="E11" s="700"/>
      <c r="F11" s="643">
        <f>入力シート!F10</f>
        <v>0</v>
      </c>
      <c r="G11" s="644"/>
      <c r="H11" s="644"/>
      <c r="I11" s="644"/>
      <c r="J11" s="644"/>
      <c r="K11" s="644"/>
      <c r="L11" s="644"/>
      <c r="M11" s="644"/>
      <c r="N11" s="644"/>
      <c r="O11" s="644"/>
      <c r="P11" s="644"/>
      <c r="Q11" s="644"/>
      <c r="R11" s="644"/>
      <c r="S11" s="644"/>
      <c r="T11" s="644"/>
      <c r="U11" s="644"/>
      <c r="V11" s="644"/>
      <c r="W11" s="645"/>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row>
    <row r="12" spans="1:82" x14ac:dyDescent="0.2">
      <c r="A12" s="630" t="s">
        <v>33</v>
      </c>
      <c r="B12" s="631"/>
      <c r="C12" s="631"/>
      <c r="D12" s="631"/>
      <c r="E12" s="632"/>
      <c r="F12" s="643">
        <f>入力シート!F11</f>
        <v>0</v>
      </c>
      <c r="G12" s="644"/>
      <c r="H12" s="644"/>
      <c r="I12" s="644"/>
      <c r="J12" s="644"/>
      <c r="K12" s="644"/>
      <c r="L12" s="644"/>
      <c r="M12" s="644"/>
      <c r="N12" s="644"/>
      <c r="O12" s="644"/>
      <c r="P12" s="644"/>
      <c r="Q12" s="644"/>
      <c r="R12" s="644"/>
      <c r="S12" s="644"/>
      <c r="T12" s="644"/>
      <c r="U12" s="644"/>
      <c r="V12" s="644"/>
      <c r="W12" s="645"/>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row>
    <row r="13" spans="1:82" x14ac:dyDescent="0.2">
      <c r="A13" s="630" t="s">
        <v>34</v>
      </c>
      <c r="B13" s="631"/>
      <c r="C13" s="631"/>
      <c r="D13" s="631"/>
      <c r="E13" s="632"/>
      <c r="F13" s="643">
        <f>入力シート!F12</f>
        <v>0</v>
      </c>
      <c r="G13" s="644"/>
      <c r="H13" s="644"/>
      <c r="I13" s="644"/>
      <c r="J13" s="644"/>
      <c r="K13" s="644"/>
      <c r="L13" s="644"/>
      <c r="M13" s="644"/>
      <c r="N13" s="644"/>
      <c r="O13" s="644"/>
      <c r="P13" s="644"/>
      <c r="Q13" s="644"/>
      <c r="R13" s="644"/>
      <c r="S13" s="644"/>
      <c r="T13" s="644"/>
      <c r="U13" s="644"/>
      <c r="V13" s="644"/>
      <c r="W13" s="645"/>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row>
    <row r="14" spans="1:82" x14ac:dyDescent="0.2">
      <c r="A14" s="630" t="s">
        <v>35</v>
      </c>
      <c r="B14" s="631"/>
      <c r="C14" s="631"/>
      <c r="D14" s="631"/>
      <c r="E14" s="632"/>
      <c r="F14" s="643">
        <f>入力シート!F13</f>
        <v>0</v>
      </c>
      <c r="G14" s="644"/>
      <c r="H14" s="644"/>
      <c r="I14" s="644"/>
      <c r="J14" s="644"/>
      <c r="K14" s="644"/>
      <c r="L14" s="644"/>
      <c r="M14" s="644"/>
      <c r="N14" s="644"/>
      <c r="O14" s="644"/>
      <c r="P14" s="644"/>
      <c r="Q14" s="644"/>
      <c r="R14" s="644"/>
      <c r="S14" s="644"/>
      <c r="T14" s="644"/>
      <c r="U14" s="644"/>
      <c r="V14" s="644"/>
      <c r="W14" s="645"/>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row>
    <row r="15" spans="1:82" x14ac:dyDescent="0.2">
      <c r="A15" s="630" t="s">
        <v>36</v>
      </c>
      <c r="B15" s="631"/>
      <c r="C15" s="631"/>
      <c r="D15" s="631"/>
      <c r="E15" s="632"/>
      <c r="F15" s="643">
        <f>入力シート!F14</f>
        <v>0</v>
      </c>
      <c r="G15" s="644"/>
      <c r="H15" s="644"/>
      <c r="I15" s="644"/>
      <c r="J15" s="644"/>
      <c r="K15" s="644"/>
      <c r="L15" s="644"/>
      <c r="M15" s="644"/>
      <c r="N15" s="644"/>
      <c r="O15" s="644"/>
      <c r="P15" s="644"/>
      <c r="Q15" s="644"/>
      <c r="R15" s="644"/>
      <c r="S15" s="644"/>
      <c r="T15" s="644"/>
      <c r="U15" s="644"/>
      <c r="V15" s="644"/>
      <c r="W15" s="645"/>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row>
    <row r="16" spans="1:82" x14ac:dyDescent="0.2">
      <c r="A16" s="630" t="s">
        <v>37</v>
      </c>
      <c r="B16" s="631"/>
      <c r="C16" s="631"/>
      <c r="D16" s="631"/>
      <c r="E16" s="632"/>
      <c r="F16" s="643">
        <f>入力シート!F15</f>
        <v>0</v>
      </c>
      <c r="G16" s="644"/>
      <c r="H16" s="644"/>
      <c r="I16" s="644"/>
      <c r="J16" s="644"/>
      <c r="K16" s="644"/>
      <c r="L16" s="644"/>
      <c r="M16" s="644"/>
      <c r="N16" s="644"/>
      <c r="O16" s="644"/>
      <c r="P16" s="644"/>
      <c r="Q16" s="644"/>
      <c r="R16" s="644"/>
      <c r="S16" s="644"/>
      <c r="T16" s="644"/>
      <c r="U16" s="644"/>
      <c r="V16" s="644"/>
      <c r="W16" s="645"/>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row>
    <row r="17" spans="1:82" x14ac:dyDescent="0.2">
      <c r="A17" s="630" t="s">
        <v>38</v>
      </c>
      <c r="B17" s="631"/>
      <c r="C17" s="631"/>
      <c r="D17" s="631"/>
      <c r="E17" s="632"/>
      <c r="F17" s="643">
        <f>入力シート!F16</f>
        <v>0</v>
      </c>
      <c r="G17" s="644"/>
      <c r="H17" s="644"/>
      <c r="I17" s="644"/>
      <c r="J17" s="644"/>
      <c r="K17" s="644"/>
      <c r="L17" s="644"/>
      <c r="M17" s="644"/>
      <c r="N17" s="644"/>
      <c r="O17" s="644"/>
      <c r="P17" s="644"/>
      <c r="Q17" s="644"/>
      <c r="R17" s="644"/>
      <c r="S17" s="644"/>
      <c r="T17" s="644"/>
      <c r="U17" s="644"/>
      <c r="V17" s="644"/>
      <c r="W17" s="645"/>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row>
    <row r="18" spans="1:82" x14ac:dyDescent="0.2">
      <c r="A18" s="630" t="s">
        <v>39</v>
      </c>
      <c r="B18" s="631"/>
      <c r="C18" s="631"/>
      <c r="D18" s="631"/>
      <c r="E18" s="632"/>
      <c r="F18" s="643">
        <f>入力シート!F17</f>
        <v>0</v>
      </c>
      <c r="G18" s="644"/>
      <c r="H18" s="644"/>
      <c r="I18" s="644"/>
      <c r="J18" s="644"/>
      <c r="K18" s="644"/>
      <c r="L18" s="644"/>
      <c r="M18" s="644"/>
      <c r="N18" s="644"/>
      <c r="O18" s="644"/>
      <c r="P18" s="644"/>
      <c r="Q18" s="644"/>
      <c r="R18" s="644"/>
      <c r="S18" s="644"/>
      <c r="T18" s="644"/>
      <c r="U18" s="644"/>
      <c r="V18" s="644"/>
      <c r="W18" s="645"/>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row>
    <row r="19" spans="1:82" ht="13.5" thickBot="1" x14ac:dyDescent="0.25">
      <c r="A19" s="722" t="s">
        <v>40</v>
      </c>
      <c r="B19" s="723"/>
      <c r="C19" s="723"/>
      <c r="D19" s="723"/>
      <c r="E19" s="724"/>
      <c r="F19" s="725">
        <f>入力シート!F18</f>
        <v>0</v>
      </c>
      <c r="G19" s="726"/>
      <c r="H19" s="726"/>
      <c r="I19" s="726"/>
      <c r="J19" s="726"/>
      <c r="K19" s="726"/>
      <c r="L19" s="726"/>
      <c r="M19" s="726"/>
      <c r="N19" s="726"/>
      <c r="O19" s="726"/>
      <c r="P19" s="726"/>
      <c r="Q19" s="726"/>
      <c r="R19" s="726"/>
      <c r="S19" s="726"/>
      <c r="T19" s="726"/>
      <c r="U19" s="726"/>
      <c r="V19" s="726"/>
      <c r="W19" s="727"/>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row>
    <row r="20" spans="1:82" ht="13.5" thickBot="1"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54" t="s">
        <v>334</v>
      </c>
      <c r="BA20" s="54"/>
      <c r="BB20" s="54"/>
      <c r="BC20" s="54"/>
      <c r="BD20" s="54"/>
      <c r="BE20" s="54"/>
      <c r="BF20" s="54"/>
      <c r="BG20" s="54"/>
      <c r="BH20" s="54" t="s">
        <v>426</v>
      </c>
      <c r="BI20" s="54"/>
      <c r="BJ20" s="54"/>
      <c r="BK20" s="54"/>
      <c r="BL20" s="54"/>
      <c r="BM20" s="54"/>
      <c r="BN20" s="54"/>
      <c r="BO20" s="54"/>
      <c r="BP20" s="54"/>
      <c r="BQ20" s="54"/>
      <c r="BR20" s="54"/>
      <c r="BS20" s="54"/>
      <c r="BT20" s="54"/>
      <c r="BU20" s="54"/>
      <c r="BV20" s="54"/>
      <c r="BW20" s="54"/>
      <c r="BX20" s="54"/>
      <c r="BY20" s="54"/>
      <c r="BZ20" s="54"/>
      <c r="CA20" s="54"/>
      <c r="CB20" s="54"/>
      <c r="CC20" s="54"/>
      <c r="CD20" s="54"/>
    </row>
    <row r="21" spans="1:82" x14ac:dyDescent="0.2">
      <c r="A21" s="887" t="s">
        <v>43</v>
      </c>
      <c r="B21" s="624"/>
      <c r="C21" s="886" t="s">
        <v>44</v>
      </c>
      <c r="D21" s="624"/>
      <c r="E21" s="624"/>
      <c r="F21" s="624"/>
      <c r="G21" s="886" t="s">
        <v>45</v>
      </c>
      <c r="H21" s="624"/>
      <c r="I21" s="624"/>
      <c r="J21" s="624"/>
      <c r="K21" s="891" t="s">
        <v>46</v>
      </c>
      <c r="L21" s="624"/>
      <c r="M21" s="624"/>
      <c r="N21" s="624"/>
      <c r="O21" s="624"/>
      <c r="P21" s="886" t="s">
        <v>47</v>
      </c>
      <c r="Q21" s="886"/>
      <c r="R21" s="886"/>
      <c r="S21" s="886"/>
      <c r="T21" s="886"/>
      <c r="U21" s="886"/>
      <c r="V21" s="886"/>
      <c r="W21" s="894" t="s">
        <v>417</v>
      </c>
      <c r="X21" s="895"/>
      <c r="Y21" s="895"/>
      <c r="Z21" s="895"/>
      <c r="AA21" s="895"/>
      <c r="AB21" s="895"/>
      <c r="AC21" s="895"/>
      <c r="AD21" s="895"/>
      <c r="AE21" s="896"/>
      <c r="AF21" s="886" t="s">
        <v>48</v>
      </c>
      <c r="AG21" s="886"/>
      <c r="AH21" s="886"/>
      <c r="AI21" s="886"/>
      <c r="AJ21" s="886"/>
      <c r="AK21" s="886"/>
      <c r="AL21" s="886"/>
      <c r="AM21" s="886"/>
      <c r="AN21" s="886"/>
      <c r="AO21" s="886" t="s">
        <v>49</v>
      </c>
      <c r="AP21" s="886"/>
      <c r="AQ21" s="886" t="s">
        <v>50</v>
      </c>
      <c r="AR21" s="886"/>
      <c r="AS21" s="886"/>
      <c r="AT21" s="886"/>
      <c r="AU21" s="886"/>
      <c r="AV21" s="886"/>
      <c r="AW21" s="886"/>
      <c r="AX21" s="902" t="s">
        <v>217</v>
      </c>
      <c r="AY21" s="903"/>
      <c r="AZ21" s="279" t="s">
        <v>241</v>
      </c>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1"/>
    </row>
    <row r="22" spans="1:82" x14ac:dyDescent="0.2">
      <c r="A22" s="888"/>
      <c r="B22" s="631"/>
      <c r="C22" s="796"/>
      <c r="D22" s="631"/>
      <c r="E22" s="631"/>
      <c r="F22" s="631"/>
      <c r="G22" s="796"/>
      <c r="H22" s="631"/>
      <c r="I22" s="631"/>
      <c r="J22" s="631"/>
      <c r="K22" s="892"/>
      <c r="L22" s="631"/>
      <c r="M22" s="631"/>
      <c r="N22" s="631"/>
      <c r="O22" s="631"/>
      <c r="P22" s="796"/>
      <c r="Q22" s="796"/>
      <c r="R22" s="796"/>
      <c r="S22" s="796"/>
      <c r="T22" s="796"/>
      <c r="U22" s="796"/>
      <c r="V22" s="796"/>
      <c r="W22" s="897"/>
      <c r="X22" s="898"/>
      <c r="Y22" s="898"/>
      <c r="Z22" s="898"/>
      <c r="AA22" s="898"/>
      <c r="AB22" s="898"/>
      <c r="AC22" s="898"/>
      <c r="AD22" s="898"/>
      <c r="AE22" s="899"/>
      <c r="AF22" s="796"/>
      <c r="AG22" s="796"/>
      <c r="AH22" s="796"/>
      <c r="AI22" s="796"/>
      <c r="AJ22" s="796"/>
      <c r="AK22" s="796"/>
      <c r="AL22" s="796"/>
      <c r="AM22" s="796"/>
      <c r="AN22" s="796"/>
      <c r="AO22" s="796"/>
      <c r="AP22" s="796"/>
      <c r="AQ22" s="796" t="s">
        <v>51</v>
      </c>
      <c r="AR22" s="796"/>
      <c r="AS22" s="796"/>
      <c r="AT22" s="796" t="s">
        <v>52</v>
      </c>
      <c r="AU22" s="796"/>
      <c r="AV22" s="796" t="s">
        <v>53</v>
      </c>
      <c r="AW22" s="796"/>
      <c r="AX22" s="796"/>
      <c r="AY22" s="791"/>
      <c r="AZ22" s="282" t="s">
        <v>273</v>
      </c>
      <c r="BA22" s="283"/>
      <c r="BB22" s="286" t="s">
        <v>243</v>
      </c>
      <c r="BC22" s="286"/>
      <c r="BD22" s="286"/>
      <c r="BE22" s="286"/>
      <c r="BF22" s="286"/>
      <c r="BG22" s="283"/>
      <c r="BH22" s="288" t="s">
        <v>226</v>
      </c>
      <c r="BI22" s="289"/>
      <c r="BJ22" s="288" t="s">
        <v>244</v>
      </c>
      <c r="BK22" s="292"/>
      <c r="BL22" s="292"/>
      <c r="BM22" s="292"/>
      <c r="BN22" s="292"/>
      <c r="BO22" s="292"/>
      <c r="BP22" s="292"/>
      <c r="BQ22" s="292"/>
      <c r="BR22" s="292"/>
      <c r="BS22" s="292"/>
      <c r="BT22" s="292"/>
      <c r="BU22" s="292"/>
      <c r="BV22" s="292"/>
      <c r="BW22" s="292"/>
      <c r="BX22" s="292"/>
      <c r="BY22" s="289"/>
      <c r="BZ22" s="292" t="s">
        <v>224</v>
      </c>
      <c r="CA22" s="292"/>
      <c r="CB22" s="292"/>
      <c r="CC22" s="292"/>
      <c r="CD22" s="294"/>
    </row>
    <row r="23" spans="1:82" ht="13.5" thickBot="1" x14ac:dyDescent="0.25">
      <c r="A23" s="889"/>
      <c r="B23" s="890"/>
      <c r="C23" s="890"/>
      <c r="D23" s="890"/>
      <c r="E23" s="890"/>
      <c r="F23" s="890"/>
      <c r="G23" s="890"/>
      <c r="H23" s="890"/>
      <c r="I23" s="890"/>
      <c r="J23" s="890"/>
      <c r="K23" s="890"/>
      <c r="L23" s="890"/>
      <c r="M23" s="890"/>
      <c r="N23" s="890"/>
      <c r="O23" s="890"/>
      <c r="P23" s="893"/>
      <c r="Q23" s="893"/>
      <c r="R23" s="893"/>
      <c r="S23" s="893"/>
      <c r="T23" s="893"/>
      <c r="U23" s="893"/>
      <c r="V23" s="893"/>
      <c r="W23" s="787"/>
      <c r="X23" s="785"/>
      <c r="Y23" s="785"/>
      <c r="Z23" s="785"/>
      <c r="AA23" s="785"/>
      <c r="AB23" s="785"/>
      <c r="AC23" s="785"/>
      <c r="AD23" s="785"/>
      <c r="AE23" s="786"/>
      <c r="AF23" s="893"/>
      <c r="AG23" s="893"/>
      <c r="AH23" s="893"/>
      <c r="AI23" s="893"/>
      <c r="AJ23" s="893"/>
      <c r="AK23" s="893"/>
      <c r="AL23" s="893"/>
      <c r="AM23" s="893"/>
      <c r="AN23" s="893"/>
      <c r="AO23" s="893"/>
      <c r="AP23" s="893"/>
      <c r="AQ23" s="893"/>
      <c r="AR23" s="893"/>
      <c r="AS23" s="893"/>
      <c r="AT23" s="893"/>
      <c r="AU23" s="893"/>
      <c r="AV23" s="893"/>
      <c r="AW23" s="893"/>
      <c r="AX23" s="893"/>
      <c r="AY23" s="904"/>
      <c r="AZ23" s="284"/>
      <c r="BA23" s="285"/>
      <c r="BB23" s="287"/>
      <c r="BC23" s="287"/>
      <c r="BD23" s="287"/>
      <c r="BE23" s="287"/>
      <c r="BF23" s="287"/>
      <c r="BG23" s="285"/>
      <c r="BH23" s="290"/>
      <c r="BI23" s="291"/>
      <c r="BJ23" s="290"/>
      <c r="BK23" s="293"/>
      <c r="BL23" s="293"/>
      <c r="BM23" s="293"/>
      <c r="BN23" s="293"/>
      <c r="BO23" s="293"/>
      <c r="BP23" s="293"/>
      <c r="BQ23" s="293"/>
      <c r="BR23" s="293"/>
      <c r="BS23" s="293"/>
      <c r="BT23" s="293"/>
      <c r="BU23" s="293"/>
      <c r="BV23" s="293"/>
      <c r="BW23" s="293"/>
      <c r="BX23" s="293"/>
      <c r="BY23" s="291"/>
      <c r="BZ23" s="293"/>
      <c r="CA23" s="293"/>
      <c r="CB23" s="293"/>
      <c r="CC23" s="293"/>
      <c r="CD23" s="295"/>
    </row>
    <row r="24" spans="1:82" ht="13.5" thickTop="1" x14ac:dyDescent="0.2">
      <c r="A24" s="912">
        <v>1</v>
      </c>
      <c r="B24" s="913"/>
      <c r="C24" s="914">
        <f>入力シート!C27</f>
        <v>0</v>
      </c>
      <c r="D24" s="915"/>
      <c r="E24" s="915"/>
      <c r="F24" s="915"/>
      <c r="G24" s="916">
        <f>入力シート!G27</f>
        <v>0</v>
      </c>
      <c r="H24" s="915"/>
      <c r="I24" s="915"/>
      <c r="J24" s="915"/>
      <c r="K24" s="916">
        <f>入力シート!K27</f>
        <v>0</v>
      </c>
      <c r="L24" s="915"/>
      <c r="M24" s="915"/>
      <c r="N24" s="915"/>
      <c r="O24" s="917"/>
      <c r="P24" s="673">
        <f>入力シート!P27</f>
        <v>0</v>
      </c>
      <c r="Q24" s="674"/>
      <c r="R24" s="674"/>
      <c r="S24" s="674"/>
      <c r="T24" s="674"/>
      <c r="U24" s="674"/>
      <c r="V24" s="674"/>
      <c r="W24" s="675">
        <f>入力シート!W27</f>
        <v>0</v>
      </c>
      <c r="X24" s="674"/>
      <c r="Y24" s="674"/>
      <c r="Z24" s="674"/>
      <c r="AA24" s="674"/>
      <c r="AB24" s="674"/>
      <c r="AC24" s="674"/>
      <c r="AD24" s="674"/>
      <c r="AE24" s="676"/>
      <c r="AF24" s="673">
        <f>入力シート!AF27</f>
        <v>0</v>
      </c>
      <c r="AG24" s="674"/>
      <c r="AH24" s="674"/>
      <c r="AI24" s="674"/>
      <c r="AJ24" s="674"/>
      <c r="AK24" s="674"/>
      <c r="AL24" s="674"/>
      <c r="AM24" s="674"/>
      <c r="AN24" s="677"/>
      <c r="AO24" s="918">
        <f>入力シート!AO27</f>
        <v>0</v>
      </c>
      <c r="AP24" s="917"/>
      <c r="AQ24" s="914">
        <f>入力シート!AQ27</f>
        <v>0</v>
      </c>
      <c r="AR24" s="915"/>
      <c r="AS24" s="915"/>
      <c r="AT24" s="916">
        <f>入力シート!AT27</f>
        <v>0</v>
      </c>
      <c r="AU24" s="915"/>
      <c r="AV24" s="916">
        <f>入力シート!AV27</f>
        <v>0</v>
      </c>
      <c r="AW24" s="917"/>
      <c r="AX24" s="919">
        <f>入力シート!AX27</f>
        <v>0</v>
      </c>
      <c r="AY24" s="920"/>
      <c r="AZ24" s="911"/>
      <c r="BA24" s="901"/>
      <c r="BB24" s="900"/>
      <c r="BC24" s="900"/>
      <c r="BD24" s="900"/>
      <c r="BE24" s="900"/>
      <c r="BF24" s="900"/>
      <c r="BG24" s="901"/>
      <c r="BH24" s="298"/>
      <c r="BI24" s="299"/>
      <c r="BJ24" s="298"/>
      <c r="BK24" s="300"/>
      <c r="BL24" s="300"/>
      <c r="BM24" s="300"/>
      <c r="BN24" s="300"/>
      <c r="BO24" s="300"/>
      <c r="BP24" s="300"/>
      <c r="BQ24" s="300"/>
      <c r="BR24" s="300"/>
      <c r="BS24" s="300"/>
      <c r="BT24" s="300"/>
      <c r="BU24" s="300"/>
      <c r="BV24" s="300"/>
      <c r="BW24" s="300"/>
      <c r="BX24" s="300"/>
      <c r="BY24" s="299"/>
      <c r="BZ24" s="300"/>
      <c r="CA24" s="301"/>
      <c r="CB24" s="301"/>
      <c r="CC24" s="301"/>
      <c r="CD24" s="169"/>
    </row>
    <row r="25" spans="1:82" x14ac:dyDescent="0.2">
      <c r="A25" s="921">
        <v>2</v>
      </c>
      <c r="B25" s="922"/>
      <c r="C25" s="923">
        <f>入力シート!C28</f>
        <v>0</v>
      </c>
      <c r="D25" s="924"/>
      <c r="E25" s="924"/>
      <c r="F25" s="924"/>
      <c r="G25" s="925">
        <f>入力シート!G28</f>
        <v>0</v>
      </c>
      <c r="H25" s="924"/>
      <c r="I25" s="924"/>
      <c r="J25" s="924"/>
      <c r="K25" s="925">
        <f>入力シート!K28</f>
        <v>0</v>
      </c>
      <c r="L25" s="924"/>
      <c r="M25" s="924"/>
      <c r="N25" s="924"/>
      <c r="O25" s="926"/>
      <c r="P25" s="715">
        <f>入力シート!P28</f>
        <v>0</v>
      </c>
      <c r="Q25" s="716"/>
      <c r="R25" s="716"/>
      <c r="S25" s="716"/>
      <c r="T25" s="716"/>
      <c r="U25" s="716"/>
      <c r="V25" s="716"/>
      <c r="W25" s="712">
        <f>入力シート!W28</f>
        <v>0</v>
      </c>
      <c r="X25" s="713"/>
      <c r="Y25" s="713"/>
      <c r="Z25" s="713"/>
      <c r="AA25" s="713"/>
      <c r="AB25" s="713"/>
      <c r="AC25" s="713"/>
      <c r="AD25" s="713"/>
      <c r="AE25" s="714"/>
      <c r="AF25" s="715">
        <f>入力シート!AF28</f>
        <v>0</v>
      </c>
      <c r="AG25" s="716"/>
      <c r="AH25" s="716"/>
      <c r="AI25" s="716"/>
      <c r="AJ25" s="716"/>
      <c r="AK25" s="716"/>
      <c r="AL25" s="716"/>
      <c r="AM25" s="716"/>
      <c r="AN25" s="717"/>
      <c r="AO25" s="927">
        <f>入力シート!AO28</f>
        <v>0</v>
      </c>
      <c r="AP25" s="926"/>
      <c r="AQ25" s="923">
        <f>入力シート!AQ28</f>
        <v>0</v>
      </c>
      <c r="AR25" s="924"/>
      <c r="AS25" s="924"/>
      <c r="AT25" s="925">
        <f>入力シート!AT28</f>
        <v>0</v>
      </c>
      <c r="AU25" s="924"/>
      <c r="AV25" s="925">
        <f>入力シート!AV28</f>
        <v>0</v>
      </c>
      <c r="AW25" s="926"/>
      <c r="AX25" s="928">
        <f>入力シート!AX28</f>
        <v>0</v>
      </c>
      <c r="AY25" s="929"/>
      <c r="AZ25" s="907"/>
      <c r="BA25" s="906"/>
      <c r="BB25" s="905"/>
      <c r="BC25" s="905"/>
      <c r="BD25" s="905"/>
      <c r="BE25" s="905"/>
      <c r="BF25" s="905"/>
      <c r="BG25" s="906"/>
      <c r="BH25" s="304"/>
      <c r="BI25" s="305"/>
      <c r="BJ25" s="304"/>
      <c r="BK25" s="306"/>
      <c r="BL25" s="306"/>
      <c r="BM25" s="306"/>
      <c r="BN25" s="306"/>
      <c r="BO25" s="306"/>
      <c r="BP25" s="306"/>
      <c r="BQ25" s="306"/>
      <c r="BR25" s="306"/>
      <c r="BS25" s="306"/>
      <c r="BT25" s="306"/>
      <c r="BU25" s="306"/>
      <c r="BV25" s="306"/>
      <c r="BW25" s="306"/>
      <c r="BX25" s="306"/>
      <c r="BY25" s="305"/>
      <c r="BZ25" s="306"/>
      <c r="CA25" s="307"/>
      <c r="CB25" s="307"/>
      <c r="CC25" s="307"/>
      <c r="CD25" s="308"/>
    </row>
    <row r="26" spans="1:82" x14ac:dyDescent="0.2">
      <c r="A26" s="921">
        <v>3</v>
      </c>
      <c r="B26" s="922"/>
      <c r="C26" s="923">
        <f>入力シート!C29</f>
        <v>0</v>
      </c>
      <c r="D26" s="924"/>
      <c r="E26" s="924"/>
      <c r="F26" s="924"/>
      <c r="G26" s="925">
        <f>入力シート!G29</f>
        <v>0</v>
      </c>
      <c r="H26" s="924"/>
      <c r="I26" s="924"/>
      <c r="J26" s="924"/>
      <c r="K26" s="925">
        <f>入力シート!K29</f>
        <v>0</v>
      </c>
      <c r="L26" s="924"/>
      <c r="M26" s="924"/>
      <c r="N26" s="924"/>
      <c r="O26" s="926"/>
      <c r="P26" s="715">
        <f>入力シート!P29</f>
        <v>0</v>
      </c>
      <c r="Q26" s="716"/>
      <c r="R26" s="716"/>
      <c r="S26" s="716"/>
      <c r="T26" s="716"/>
      <c r="U26" s="716"/>
      <c r="V26" s="716"/>
      <c r="W26" s="712">
        <f>入力シート!W29</f>
        <v>0</v>
      </c>
      <c r="X26" s="713"/>
      <c r="Y26" s="713"/>
      <c r="Z26" s="713"/>
      <c r="AA26" s="713"/>
      <c r="AB26" s="713"/>
      <c r="AC26" s="713"/>
      <c r="AD26" s="713"/>
      <c r="AE26" s="714"/>
      <c r="AF26" s="715">
        <f>入力シート!AF29</f>
        <v>0</v>
      </c>
      <c r="AG26" s="716"/>
      <c r="AH26" s="716"/>
      <c r="AI26" s="716"/>
      <c r="AJ26" s="716"/>
      <c r="AK26" s="716"/>
      <c r="AL26" s="716"/>
      <c r="AM26" s="716"/>
      <c r="AN26" s="717"/>
      <c r="AO26" s="927">
        <f>入力シート!AO29</f>
        <v>0</v>
      </c>
      <c r="AP26" s="926"/>
      <c r="AQ26" s="923">
        <f>入力シート!AQ29</f>
        <v>0</v>
      </c>
      <c r="AR26" s="924"/>
      <c r="AS26" s="924"/>
      <c r="AT26" s="925">
        <f>入力シート!AT29</f>
        <v>0</v>
      </c>
      <c r="AU26" s="924"/>
      <c r="AV26" s="925">
        <f>入力シート!AV29</f>
        <v>0</v>
      </c>
      <c r="AW26" s="926"/>
      <c r="AX26" s="928">
        <f>入力シート!AX29</f>
        <v>0</v>
      </c>
      <c r="AY26" s="929"/>
      <c r="AZ26" s="907"/>
      <c r="BA26" s="906"/>
      <c r="BB26" s="905"/>
      <c r="BC26" s="905"/>
      <c r="BD26" s="905"/>
      <c r="BE26" s="905"/>
      <c r="BF26" s="905"/>
      <c r="BG26" s="906"/>
      <c r="BH26" s="304"/>
      <c r="BI26" s="305"/>
      <c r="BJ26" s="304"/>
      <c r="BK26" s="306"/>
      <c r="BL26" s="306"/>
      <c r="BM26" s="306"/>
      <c r="BN26" s="306"/>
      <c r="BO26" s="306"/>
      <c r="BP26" s="306"/>
      <c r="BQ26" s="306"/>
      <c r="BR26" s="306"/>
      <c r="BS26" s="306"/>
      <c r="BT26" s="306"/>
      <c r="BU26" s="306"/>
      <c r="BV26" s="306"/>
      <c r="BW26" s="306"/>
      <c r="BX26" s="306"/>
      <c r="BY26" s="305"/>
      <c r="BZ26" s="306"/>
      <c r="CA26" s="307"/>
      <c r="CB26" s="307"/>
      <c r="CC26" s="307"/>
      <c r="CD26" s="308"/>
    </row>
    <row r="27" spans="1:82" x14ac:dyDescent="0.2">
      <c r="A27" s="921">
        <v>4</v>
      </c>
      <c r="B27" s="922"/>
      <c r="C27" s="923">
        <f>入力シート!C30</f>
        <v>0</v>
      </c>
      <c r="D27" s="924"/>
      <c r="E27" s="924"/>
      <c r="F27" s="924"/>
      <c r="G27" s="925">
        <f>入力シート!G30</f>
        <v>0</v>
      </c>
      <c r="H27" s="924"/>
      <c r="I27" s="924"/>
      <c r="J27" s="924"/>
      <c r="K27" s="925">
        <f>入力シート!K30</f>
        <v>0</v>
      </c>
      <c r="L27" s="924"/>
      <c r="M27" s="924"/>
      <c r="N27" s="924"/>
      <c r="O27" s="926"/>
      <c r="P27" s="715">
        <f>入力シート!P30</f>
        <v>0</v>
      </c>
      <c r="Q27" s="716"/>
      <c r="R27" s="716"/>
      <c r="S27" s="716"/>
      <c r="T27" s="716"/>
      <c r="U27" s="716"/>
      <c r="V27" s="716"/>
      <c r="W27" s="712">
        <f>入力シート!W30</f>
        <v>0</v>
      </c>
      <c r="X27" s="713"/>
      <c r="Y27" s="713"/>
      <c r="Z27" s="713"/>
      <c r="AA27" s="713"/>
      <c r="AB27" s="713"/>
      <c r="AC27" s="713"/>
      <c r="AD27" s="713"/>
      <c r="AE27" s="714"/>
      <c r="AF27" s="715">
        <f>入力シート!AF30</f>
        <v>0</v>
      </c>
      <c r="AG27" s="716"/>
      <c r="AH27" s="716"/>
      <c r="AI27" s="716"/>
      <c r="AJ27" s="716"/>
      <c r="AK27" s="716"/>
      <c r="AL27" s="716"/>
      <c r="AM27" s="716"/>
      <c r="AN27" s="717"/>
      <c r="AO27" s="927">
        <f>入力シート!AO30</f>
        <v>0</v>
      </c>
      <c r="AP27" s="926"/>
      <c r="AQ27" s="923">
        <f>入力シート!AQ30</f>
        <v>0</v>
      </c>
      <c r="AR27" s="924"/>
      <c r="AS27" s="924"/>
      <c r="AT27" s="925">
        <f>入力シート!AT30</f>
        <v>0</v>
      </c>
      <c r="AU27" s="924"/>
      <c r="AV27" s="925">
        <f>入力シート!AV30</f>
        <v>0</v>
      </c>
      <c r="AW27" s="926"/>
      <c r="AX27" s="928">
        <f>入力シート!AX30</f>
        <v>0</v>
      </c>
      <c r="AY27" s="929"/>
      <c r="AZ27" s="907"/>
      <c r="BA27" s="906"/>
      <c r="BB27" s="905"/>
      <c r="BC27" s="905"/>
      <c r="BD27" s="905"/>
      <c r="BE27" s="905"/>
      <c r="BF27" s="905"/>
      <c r="BG27" s="906"/>
      <c r="BH27" s="304"/>
      <c r="BI27" s="305"/>
      <c r="BJ27" s="304"/>
      <c r="BK27" s="306"/>
      <c r="BL27" s="306"/>
      <c r="BM27" s="306"/>
      <c r="BN27" s="306"/>
      <c r="BO27" s="306"/>
      <c r="BP27" s="306"/>
      <c r="BQ27" s="306"/>
      <c r="BR27" s="306"/>
      <c r="BS27" s="306"/>
      <c r="BT27" s="306"/>
      <c r="BU27" s="306"/>
      <c r="BV27" s="306"/>
      <c r="BW27" s="306"/>
      <c r="BX27" s="306"/>
      <c r="BY27" s="305"/>
      <c r="BZ27" s="306"/>
      <c r="CA27" s="307"/>
      <c r="CB27" s="307"/>
      <c r="CC27" s="307"/>
      <c r="CD27" s="308"/>
    </row>
    <row r="28" spans="1:82" x14ac:dyDescent="0.2">
      <c r="A28" s="921">
        <v>5</v>
      </c>
      <c r="B28" s="922"/>
      <c r="C28" s="923">
        <f>入力シート!C31</f>
        <v>0</v>
      </c>
      <c r="D28" s="924"/>
      <c r="E28" s="924"/>
      <c r="F28" s="924"/>
      <c r="G28" s="925">
        <f>入力シート!G31</f>
        <v>0</v>
      </c>
      <c r="H28" s="924"/>
      <c r="I28" s="924"/>
      <c r="J28" s="924"/>
      <c r="K28" s="925">
        <f>入力シート!K31</f>
        <v>0</v>
      </c>
      <c r="L28" s="924"/>
      <c r="M28" s="924"/>
      <c r="N28" s="924"/>
      <c r="O28" s="926"/>
      <c r="P28" s="715">
        <f>入力シート!P31</f>
        <v>0</v>
      </c>
      <c r="Q28" s="716"/>
      <c r="R28" s="716"/>
      <c r="S28" s="716"/>
      <c r="T28" s="716"/>
      <c r="U28" s="716"/>
      <c r="V28" s="716"/>
      <c r="W28" s="712">
        <f>入力シート!W31</f>
        <v>0</v>
      </c>
      <c r="X28" s="713"/>
      <c r="Y28" s="713"/>
      <c r="Z28" s="713"/>
      <c r="AA28" s="713"/>
      <c r="AB28" s="713"/>
      <c r="AC28" s="713"/>
      <c r="AD28" s="713"/>
      <c r="AE28" s="714"/>
      <c r="AF28" s="715">
        <f>入力シート!AF31</f>
        <v>0</v>
      </c>
      <c r="AG28" s="716"/>
      <c r="AH28" s="716"/>
      <c r="AI28" s="716"/>
      <c r="AJ28" s="716"/>
      <c r="AK28" s="716"/>
      <c r="AL28" s="716"/>
      <c r="AM28" s="716"/>
      <c r="AN28" s="717"/>
      <c r="AO28" s="927">
        <f>入力シート!AO31</f>
        <v>0</v>
      </c>
      <c r="AP28" s="926"/>
      <c r="AQ28" s="923">
        <f>入力シート!AQ31</f>
        <v>0</v>
      </c>
      <c r="AR28" s="924"/>
      <c r="AS28" s="924"/>
      <c r="AT28" s="925">
        <f>入力シート!AT31</f>
        <v>0</v>
      </c>
      <c r="AU28" s="924"/>
      <c r="AV28" s="925">
        <f>入力シート!AV31</f>
        <v>0</v>
      </c>
      <c r="AW28" s="926"/>
      <c r="AX28" s="928">
        <f>入力シート!AX31</f>
        <v>0</v>
      </c>
      <c r="AY28" s="929"/>
      <c r="AZ28" s="907"/>
      <c r="BA28" s="906"/>
      <c r="BB28" s="905"/>
      <c r="BC28" s="905"/>
      <c r="BD28" s="905"/>
      <c r="BE28" s="905"/>
      <c r="BF28" s="905"/>
      <c r="BG28" s="906"/>
      <c r="BH28" s="304"/>
      <c r="BI28" s="305"/>
      <c r="BJ28" s="304"/>
      <c r="BK28" s="306"/>
      <c r="BL28" s="306"/>
      <c r="BM28" s="306"/>
      <c r="BN28" s="306"/>
      <c r="BO28" s="306"/>
      <c r="BP28" s="306"/>
      <c r="BQ28" s="306"/>
      <c r="BR28" s="306"/>
      <c r="BS28" s="306"/>
      <c r="BT28" s="306"/>
      <c r="BU28" s="306"/>
      <c r="BV28" s="306"/>
      <c r="BW28" s="306"/>
      <c r="BX28" s="306"/>
      <c r="BY28" s="305"/>
      <c r="BZ28" s="306"/>
      <c r="CA28" s="307"/>
      <c r="CB28" s="307"/>
      <c r="CC28" s="307"/>
      <c r="CD28" s="308"/>
    </row>
    <row r="29" spans="1:82" x14ac:dyDescent="0.2">
      <c r="A29" s="921">
        <v>6</v>
      </c>
      <c r="B29" s="922"/>
      <c r="C29" s="923">
        <f>入力シート!C32</f>
        <v>0</v>
      </c>
      <c r="D29" s="924"/>
      <c r="E29" s="924"/>
      <c r="F29" s="924"/>
      <c r="G29" s="925">
        <f>入力シート!G32</f>
        <v>0</v>
      </c>
      <c r="H29" s="924"/>
      <c r="I29" s="924"/>
      <c r="J29" s="924"/>
      <c r="K29" s="925">
        <f>入力シート!K32</f>
        <v>0</v>
      </c>
      <c r="L29" s="924"/>
      <c r="M29" s="924"/>
      <c r="N29" s="924"/>
      <c r="O29" s="926"/>
      <c r="P29" s="715">
        <f>入力シート!P32</f>
        <v>0</v>
      </c>
      <c r="Q29" s="716"/>
      <c r="R29" s="716"/>
      <c r="S29" s="716"/>
      <c r="T29" s="716"/>
      <c r="U29" s="716"/>
      <c r="V29" s="716"/>
      <c r="W29" s="712">
        <f>入力シート!W32</f>
        <v>0</v>
      </c>
      <c r="X29" s="713"/>
      <c r="Y29" s="713"/>
      <c r="Z29" s="713"/>
      <c r="AA29" s="713"/>
      <c r="AB29" s="713"/>
      <c r="AC29" s="713"/>
      <c r="AD29" s="713"/>
      <c r="AE29" s="714"/>
      <c r="AF29" s="715">
        <f>入力シート!AF32</f>
        <v>0</v>
      </c>
      <c r="AG29" s="716"/>
      <c r="AH29" s="716"/>
      <c r="AI29" s="716"/>
      <c r="AJ29" s="716"/>
      <c r="AK29" s="716"/>
      <c r="AL29" s="716"/>
      <c r="AM29" s="716"/>
      <c r="AN29" s="717"/>
      <c r="AO29" s="927">
        <f>入力シート!AO32</f>
        <v>0</v>
      </c>
      <c r="AP29" s="926"/>
      <c r="AQ29" s="923">
        <f>入力シート!AQ32</f>
        <v>0</v>
      </c>
      <c r="AR29" s="924"/>
      <c r="AS29" s="924"/>
      <c r="AT29" s="925">
        <f>入力シート!AT32</f>
        <v>0</v>
      </c>
      <c r="AU29" s="924"/>
      <c r="AV29" s="925">
        <f>入力シート!AV32</f>
        <v>0</v>
      </c>
      <c r="AW29" s="926"/>
      <c r="AX29" s="928">
        <f>入力シート!AX32</f>
        <v>0</v>
      </c>
      <c r="AY29" s="929"/>
      <c r="AZ29" s="907"/>
      <c r="BA29" s="906"/>
      <c r="BB29" s="905"/>
      <c r="BC29" s="905"/>
      <c r="BD29" s="905"/>
      <c r="BE29" s="905"/>
      <c r="BF29" s="905"/>
      <c r="BG29" s="906"/>
      <c r="BH29" s="304"/>
      <c r="BI29" s="305"/>
      <c r="BJ29" s="304"/>
      <c r="BK29" s="306"/>
      <c r="BL29" s="306"/>
      <c r="BM29" s="306"/>
      <c r="BN29" s="306"/>
      <c r="BO29" s="306"/>
      <c r="BP29" s="306"/>
      <c r="BQ29" s="306"/>
      <c r="BR29" s="306"/>
      <c r="BS29" s="306"/>
      <c r="BT29" s="306"/>
      <c r="BU29" s="306"/>
      <c r="BV29" s="306"/>
      <c r="BW29" s="306"/>
      <c r="BX29" s="306"/>
      <c r="BY29" s="305"/>
      <c r="BZ29" s="306"/>
      <c r="CA29" s="307"/>
      <c r="CB29" s="307"/>
      <c r="CC29" s="307"/>
      <c r="CD29" s="308"/>
    </row>
    <row r="30" spans="1:82" x14ac:dyDescent="0.2">
      <c r="A30" s="921">
        <v>7</v>
      </c>
      <c r="B30" s="922"/>
      <c r="C30" s="923">
        <f>入力シート!C33</f>
        <v>0</v>
      </c>
      <c r="D30" s="924"/>
      <c r="E30" s="924"/>
      <c r="F30" s="924"/>
      <c r="G30" s="925">
        <f>入力シート!G33</f>
        <v>0</v>
      </c>
      <c r="H30" s="924"/>
      <c r="I30" s="924"/>
      <c r="J30" s="924"/>
      <c r="K30" s="925">
        <f>入力シート!K33</f>
        <v>0</v>
      </c>
      <c r="L30" s="924"/>
      <c r="M30" s="924"/>
      <c r="N30" s="924"/>
      <c r="O30" s="926"/>
      <c r="P30" s="715">
        <f>入力シート!P33</f>
        <v>0</v>
      </c>
      <c r="Q30" s="716"/>
      <c r="R30" s="716"/>
      <c r="S30" s="716"/>
      <c r="T30" s="716"/>
      <c r="U30" s="716"/>
      <c r="V30" s="716"/>
      <c r="W30" s="712">
        <f>入力シート!W33</f>
        <v>0</v>
      </c>
      <c r="X30" s="713"/>
      <c r="Y30" s="713"/>
      <c r="Z30" s="713"/>
      <c r="AA30" s="713"/>
      <c r="AB30" s="713"/>
      <c r="AC30" s="713"/>
      <c r="AD30" s="713"/>
      <c r="AE30" s="714"/>
      <c r="AF30" s="715">
        <f>入力シート!AF33</f>
        <v>0</v>
      </c>
      <c r="AG30" s="716"/>
      <c r="AH30" s="716"/>
      <c r="AI30" s="716"/>
      <c r="AJ30" s="716"/>
      <c r="AK30" s="716"/>
      <c r="AL30" s="716"/>
      <c r="AM30" s="716"/>
      <c r="AN30" s="717"/>
      <c r="AO30" s="927">
        <f>入力シート!AO33</f>
        <v>0</v>
      </c>
      <c r="AP30" s="926"/>
      <c r="AQ30" s="923">
        <f>入力シート!AQ33</f>
        <v>0</v>
      </c>
      <c r="AR30" s="924"/>
      <c r="AS30" s="924"/>
      <c r="AT30" s="925">
        <f>入力シート!AT33</f>
        <v>0</v>
      </c>
      <c r="AU30" s="924"/>
      <c r="AV30" s="925">
        <f>入力シート!AV33</f>
        <v>0</v>
      </c>
      <c r="AW30" s="926"/>
      <c r="AX30" s="928">
        <f>入力シート!AX33</f>
        <v>0</v>
      </c>
      <c r="AY30" s="929"/>
      <c r="AZ30" s="907"/>
      <c r="BA30" s="906"/>
      <c r="BB30" s="905"/>
      <c r="BC30" s="905"/>
      <c r="BD30" s="905"/>
      <c r="BE30" s="905"/>
      <c r="BF30" s="905"/>
      <c r="BG30" s="906"/>
      <c r="BH30" s="304"/>
      <c r="BI30" s="305"/>
      <c r="BJ30" s="304"/>
      <c r="BK30" s="306"/>
      <c r="BL30" s="306"/>
      <c r="BM30" s="306"/>
      <c r="BN30" s="306"/>
      <c r="BO30" s="306"/>
      <c r="BP30" s="306"/>
      <c r="BQ30" s="306"/>
      <c r="BR30" s="306"/>
      <c r="BS30" s="306"/>
      <c r="BT30" s="306"/>
      <c r="BU30" s="306"/>
      <c r="BV30" s="306"/>
      <c r="BW30" s="306"/>
      <c r="BX30" s="306"/>
      <c r="BY30" s="305"/>
      <c r="BZ30" s="306"/>
      <c r="CA30" s="307"/>
      <c r="CB30" s="307"/>
      <c r="CC30" s="307"/>
      <c r="CD30" s="308"/>
    </row>
    <row r="31" spans="1:82" x14ac:dyDescent="0.2">
      <c r="A31" s="921">
        <v>8</v>
      </c>
      <c r="B31" s="922"/>
      <c r="C31" s="923">
        <f>入力シート!C34</f>
        <v>0</v>
      </c>
      <c r="D31" s="924"/>
      <c r="E31" s="924"/>
      <c r="F31" s="924"/>
      <c r="G31" s="925">
        <f>入力シート!G34</f>
        <v>0</v>
      </c>
      <c r="H31" s="924"/>
      <c r="I31" s="924"/>
      <c r="J31" s="924"/>
      <c r="K31" s="925">
        <f>入力シート!K34</f>
        <v>0</v>
      </c>
      <c r="L31" s="924"/>
      <c r="M31" s="924"/>
      <c r="N31" s="924"/>
      <c r="O31" s="926"/>
      <c r="P31" s="715">
        <f>入力シート!P34</f>
        <v>0</v>
      </c>
      <c r="Q31" s="716"/>
      <c r="R31" s="716"/>
      <c r="S31" s="716"/>
      <c r="T31" s="716"/>
      <c r="U31" s="716"/>
      <c r="V31" s="716"/>
      <c r="W31" s="712">
        <f>入力シート!W34</f>
        <v>0</v>
      </c>
      <c r="X31" s="713"/>
      <c r="Y31" s="713"/>
      <c r="Z31" s="713"/>
      <c r="AA31" s="713"/>
      <c r="AB31" s="713"/>
      <c r="AC31" s="713"/>
      <c r="AD31" s="713"/>
      <c r="AE31" s="714"/>
      <c r="AF31" s="715">
        <f>入力シート!AF34</f>
        <v>0</v>
      </c>
      <c r="AG31" s="716"/>
      <c r="AH31" s="716"/>
      <c r="AI31" s="716"/>
      <c r="AJ31" s="716"/>
      <c r="AK31" s="716"/>
      <c r="AL31" s="716"/>
      <c r="AM31" s="716"/>
      <c r="AN31" s="717"/>
      <c r="AO31" s="927">
        <f>入力シート!AO34</f>
        <v>0</v>
      </c>
      <c r="AP31" s="926"/>
      <c r="AQ31" s="923">
        <f>入力シート!AQ34</f>
        <v>0</v>
      </c>
      <c r="AR31" s="924"/>
      <c r="AS31" s="924"/>
      <c r="AT31" s="925">
        <f>入力シート!AT34</f>
        <v>0</v>
      </c>
      <c r="AU31" s="924"/>
      <c r="AV31" s="925">
        <f>入力シート!AV34</f>
        <v>0</v>
      </c>
      <c r="AW31" s="926"/>
      <c r="AX31" s="928">
        <f>入力シート!AX34</f>
        <v>0</v>
      </c>
      <c r="AY31" s="929"/>
      <c r="AZ31" s="907"/>
      <c r="BA31" s="906"/>
      <c r="BB31" s="905"/>
      <c r="BC31" s="905"/>
      <c r="BD31" s="905"/>
      <c r="BE31" s="905"/>
      <c r="BF31" s="905"/>
      <c r="BG31" s="906"/>
      <c r="BH31" s="304"/>
      <c r="BI31" s="305"/>
      <c r="BJ31" s="304"/>
      <c r="BK31" s="306"/>
      <c r="BL31" s="306"/>
      <c r="BM31" s="306"/>
      <c r="BN31" s="306"/>
      <c r="BO31" s="306"/>
      <c r="BP31" s="306"/>
      <c r="BQ31" s="306"/>
      <c r="BR31" s="306"/>
      <c r="BS31" s="306"/>
      <c r="BT31" s="306"/>
      <c r="BU31" s="306"/>
      <c r="BV31" s="306"/>
      <c r="BW31" s="306"/>
      <c r="BX31" s="306"/>
      <c r="BY31" s="305"/>
      <c r="BZ31" s="306"/>
      <c r="CA31" s="307"/>
      <c r="CB31" s="307"/>
      <c r="CC31" s="307"/>
      <c r="CD31" s="308"/>
    </row>
    <row r="32" spans="1:82" x14ac:dyDescent="0.2">
      <c r="A32" s="921">
        <v>9</v>
      </c>
      <c r="B32" s="922"/>
      <c r="C32" s="923">
        <f>入力シート!C35</f>
        <v>0</v>
      </c>
      <c r="D32" s="924"/>
      <c r="E32" s="924"/>
      <c r="F32" s="924"/>
      <c r="G32" s="925">
        <f>入力シート!G35</f>
        <v>0</v>
      </c>
      <c r="H32" s="924"/>
      <c r="I32" s="924"/>
      <c r="J32" s="924"/>
      <c r="K32" s="925">
        <f>入力シート!K35</f>
        <v>0</v>
      </c>
      <c r="L32" s="924"/>
      <c r="M32" s="924"/>
      <c r="N32" s="924"/>
      <c r="O32" s="926"/>
      <c r="P32" s="715">
        <f>入力シート!P35</f>
        <v>0</v>
      </c>
      <c r="Q32" s="716"/>
      <c r="R32" s="716"/>
      <c r="S32" s="716"/>
      <c r="T32" s="716"/>
      <c r="U32" s="716"/>
      <c r="V32" s="716"/>
      <c r="W32" s="712">
        <f>入力シート!W35</f>
        <v>0</v>
      </c>
      <c r="X32" s="713"/>
      <c r="Y32" s="713"/>
      <c r="Z32" s="713"/>
      <c r="AA32" s="713"/>
      <c r="AB32" s="713"/>
      <c r="AC32" s="713"/>
      <c r="AD32" s="713"/>
      <c r="AE32" s="714"/>
      <c r="AF32" s="715">
        <f>入力シート!AF35</f>
        <v>0</v>
      </c>
      <c r="AG32" s="716"/>
      <c r="AH32" s="716"/>
      <c r="AI32" s="716"/>
      <c r="AJ32" s="716"/>
      <c r="AK32" s="716"/>
      <c r="AL32" s="716"/>
      <c r="AM32" s="716"/>
      <c r="AN32" s="717"/>
      <c r="AO32" s="927">
        <f>入力シート!AO35</f>
        <v>0</v>
      </c>
      <c r="AP32" s="926"/>
      <c r="AQ32" s="923">
        <f>入力シート!AQ35</f>
        <v>0</v>
      </c>
      <c r="AR32" s="924"/>
      <c r="AS32" s="924"/>
      <c r="AT32" s="925">
        <f>入力シート!AT35</f>
        <v>0</v>
      </c>
      <c r="AU32" s="924"/>
      <c r="AV32" s="925">
        <f>入力シート!AV35</f>
        <v>0</v>
      </c>
      <c r="AW32" s="926"/>
      <c r="AX32" s="928">
        <f>入力シート!AX35</f>
        <v>0</v>
      </c>
      <c r="AY32" s="929"/>
      <c r="AZ32" s="907"/>
      <c r="BA32" s="906"/>
      <c r="BB32" s="905"/>
      <c r="BC32" s="905"/>
      <c r="BD32" s="905"/>
      <c r="BE32" s="905"/>
      <c r="BF32" s="905"/>
      <c r="BG32" s="906"/>
      <c r="BH32" s="304"/>
      <c r="BI32" s="305"/>
      <c r="BJ32" s="304"/>
      <c r="BK32" s="306"/>
      <c r="BL32" s="306"/>
      <c r="BM32" s="306"/>
      <c r="BN32" s="306"/>
      <c r="BO32" s="306"/>
      <c r="BP32" s="306"/>
      <c r="BQ32" s="306"/>
      <c r="BR32" s="306"/>
      <c r="BS32" s="306"/>
      <c r="BT32" s="306"/>
      <c r="BU32" s="306"/>
      <c r="BV32" s="306"/>
      <c r="BW32" s="306"/>
      <c r="BX32" s="306"/>
      <c r="BY32" s="305"/>
      <c r="BZ32" s="306"/>
      <c r="CA32" s="307"/>
      <c r="CB32" s="307"/>
      <c r="CC32" s="307"/>
      <c r="CD32" s="308"/>
    </row>
    <row r="33" spans="1:82" x14ac:dyDescent="0.2">
      <c r="A33" s="921">
        <v>10</v>
      </c>
      <c r="B33" s="922"/>
      <c r="C33" s="923">
        <f>入力シート!C36</f>
        <v>0</v>
      </c>
      <c r="D33" s="924"/>
      <c r="E33" s="924"/>
      <c r="F33" s="924"/>
      <c r="G33" s="925">
        <f>入力シート!G36</f>
        <v>0</v>
      </c>
      <c r="H33" s="924"/>
      <c r="I33" s="924"/>
      <c r="J33" s="924"/>
      <c r="K33" s="925">
        <f>入力シート!K36</f>
        <v>0</v>
      </c>
      <c r="L33" s="924"/>
      <c r="M33" s="924"/>
      <c r="N33" s="924"/>
      <c r="O33" s="926"/>
      <c r="P33" s="715">
        <f>入力シート!P36</f>
        <v>0</v>
      </c>
      <c r="Q33" s="716"/>
      <c r="R33" s="716"/>
      <c r="S33" s="716"/>
      <c r="T33" s="716"/>
      <c r="U33" s="716"/>
      <c r="V33" s="716"/>
      <c r="W33" s="712">
        <f>入力シート!W36</f>
        <v>0</v>
      </c>
      <c r="X33" s="713"/>
      <c r="Y33" s="713"/>
      <c r="Z33" s="713"/>
      <c r="AA33" s="713"/>
      <c r="AB33" s="713"/>
      <c r="AC33" s="713"/>
      <c r="AD33" s="713"/>
      <c r="AE33" s="714"/>
      <c r="AF33" s="715">
        <f>入力シート!AF36</f>
        <v>0</v>
      </c>
      <c r="AG33" s="716"/>
      <c r="AH33" s="716"/>
      <c r="AI33" s="716"/>
      <c r="AJ33" s="716"/>
      <c r="AK33" s="716"/>
      <c r="AL33" s="716"/>
      <c r="AM33" s="716"/>
      <c r="AN33" s="717"/>
      <c r="AO33" s="927">
        <f>入力シート!AO36</f>
        <v>0</v>
      </c>
      <c r="AP33" s="926"/>
      <c r="AQ33" s="923">
        <f>入力シート!AQ36</f>
        <v>0</v>
      </c>
      <c r="AR33" s="924"/>
      <c r="AS33" s="924"/>
      <c r="AT33" s="925">
        <f>入力シート!AT36</f>
        <v>0</v>
      </c>
      <c r="AU33" s="924"/>
      <c r="AV33" s="925">
        <f>入力シート!AV36</f>
        <v>0</v>
      </c>
      <c r="AW33" s="926"/>
      <c r="AX33" s="928">
        <f>入力シート!AX36</f>
        <v>0</v>
      </c>
      <c r="AY33" s="929"/>
      <c r="AZ33" s="907"/>
      <c r="BA33" s="906"/>
      <c r="BB33" s="905"/>
      <c r="BC33" s="905"/>
      <c r="BD33" s="905"/>
      <c r="BE33" s="905"/>
      <c r="BF33" s="905"/>
      <c r="BG33" s="906"/>
      <c r="BH33" s="304"/>
      <c r="BI33" s="305"/>
      <c r="BJ33" s="304"/>
      <c r="BK33" s="306"/>
      <c r="BL33" s="306"/>
      <c r="BM33" s="306"/>
      <c r="BN33" s="306"/>
      <c r="BO33" s="306"/>
      <c r="BP33" s="306"/>
      <c r="BQ33" s="306"/>
      <c r="BR33" s="306"/>
      <c r="BS33" s="306"/>
      <c r="BT33" s="306"/>
      <c r="BU33" s="306"/>
      <c r="BV33" s="306"/>
      <c r="BW33" s="306"/>
      <c r="BX33" s="306"/>
      <c r="BY33" s="305"/>
      <c r="BZ33" s="306"/>
      <c r="CA33" s="307"/>
      <c r="CB33" s="307"/>
      <c r="CC33" s="307"/>
      <c r="CD33" s="308"/>
    </row>
    <row r="34" spans="1:82" x14ac:dyDescent="0.2">
      <c r="A34" s="921">
        <v>11</v>
      </c>
      <c r="B34" s="922"/>
      <c r="C34" s="923">
        <f>入力シート!C37</f>
        <v>0</v>
      </c>
      <c r="D34" s="924"/>
      <c r="E34" s="924"/>
      <c r="F34" s="924"/>
      <c r="G34" s="925">
        <f>入力シート!G37</f>
        <v>0</v>
      </c>
      <c r="H34" s="924"/>
      <c r="I34" s="924"/>
      <c r="J34" s="924"/>
      <c r="K34" s="925">
        <f>入力シート!K37</f>
        <v>0</v>
      </c>
      <c r="L34" s="924"/>
      <c r="M34" s="924"/>
      <c r="N34" s="924"/>
      <c r="O34" s="926"/>
      <c r="P34" s="715">
        <f>入力シート!P37</f>
        <v>0</v>
      </c>
      <c r="Q34" s="716"/>
      <c r="R34" s="716"/>
      <c r="S34" s="716"/>
      <c r="T34" s="716"/>
      <c r="U34" s="716"/>
      <c r="V34" s="716"/>
      <c r="W34" s="712">
        <f>入力シート!W37</f>
        <v>0</v>
      </c>
      <c r="X34" s="713"/>
      <c r="Y34" s="713"/>
      <c r="Z34" s="713"/>
      <c r="AA34" s="713"/>
      <c r="AB34" s="713"/>
      <c r="AC34" s="713"/>
      <c r="AD34" s="713"/>
      <c r="AE34" s="714"/>
      <c r="AF34" s="715">
        <f>入力シート!AF37</f>
        <v>0</v>
      </c>
      <c r="AG34" s="716"/>
      <c r="AH34" s="716"/>
      <c r="AI34" s="716"/>
      <c r="AJ34" s="716"/>
      <c r="AK34" s="716"/>
      <c r="AL34" s="716"/>
      <c r="AM34" s="716"/>
      <c r="AN34" s="717"/>
      <c r="AO34" s="927">
        <f>入力シート!AO37</f>
        <v>0</v>
      </c>
      <c r="AP34" s="926"/>
      <c r="AQ34" s="923">
        <f>入力シート!AQ37</f>
        <v>0</v>
      </c>
      <c r="AR34" s="924"/>
      <c r="AS34" s="924"/>
      <c r="AT34" s="925">
        <f>入力シート!AT37</f>
        <v>0</v>
      </c>
      <c r="AU34" s="924"/>
      <c r="AV34" s="925">
        <f>入力シート!AV37</f>
        <v>0</v>
      </c>
      <c r="AW34" s="926"/>
      <c r="AX34" s="928">
        <f>入力シート!AX37</f>
        <v>0</v>
      </c>
      <c r="AY34" s="929"/>
      <c r="AZ34" s="907"/>
      <c r="BA34" s="906"/>
      <c r="BB34" s="905"/>
      <c r="BC34" s="905"/>
      <c r="BD34" s="905"/>
      <c r="BE34" s="905"/>
      <c r="BF34" s="905"/>
      <c r="BG34" s="906"/>
      <c r="BH34" s="304"/>
      <c r="BI34" s="305"/>
      <c r="BJ34" s="304"/>
      <c r="BK34" s="306"/>
      <c r="BL34" s="306"/>
      <c r="BM34" s="306"/>
      <c r="BN34" s="306"/>
      <c r="BO34" s="306"/>
      <c r="BP34" s="306"/>
      <c r="BQ34" s="306"/>
      <c r="BR34" s="306"/>
      <c r="BS34" s="306"/>
      <c r="BT34" s="306"/>
      <c r="BU34" s="306"/>
      <c r="BV34" s="306"/>
      <c r="BW34" s="306"/>
      <c r="BX34" s="306"/>
      <c r="BY34" s="305"/>
      <c r="BZ34" s="306"/>
      <c r="CA34" s="307"/>
      <c r="CB34" s="307"/>
      <c r="CC34" s="307"/>
      <c r="CD34" s="308"/>
    </row>
    <row r="35" spans="1:82" x14ac:dyDescent="0.2">
      <c r="A35" s="921">
        <v>12</v>
      </c>
      <c r="B35" s="922"/>
      <c r="C35" s="923">
        <f>入力シート!C38</f>
        <v>0</v>
      </c>
      <c r="D35" s="924"/>
      <c r="E35" s="924"/>
      <c r="F35" s="924"/>
      <c r="G35" s="925">
        <f>入力シート!G38</f>
        <v>0</v>
      </c>
      <c r="H35" s="924"/>
      <c r="I35" s="924"/>
      <c r="J35" s="924"/>
      <c r="K35" s="925">
        <f>入力シート!K38</f>
        <v>0</v>
      </c>
      <c r="L35" s="924"/>
      <c r="M35" s="924"/>
      <c r="N35" s="924"/>
      <c r="O35" s="926"/>
      <c r="P35" s="715">
        <f>入力シート!P38</f>
        <v>0</v>
      </c>
      <c r="Q35" s="716"/>
      <c r="R35" s="716"/>
      <c r="S35" s="716"/>
      <c r="T35" s="716"/>
      <c r="U35" s="716"/>
      <c r="V35" s="716"/>
      <c r="W35" s="712">
        <f>入力シート!W38</f>
        <v>0</v>
      </c>
      <c r="X35" s="713"/>
      <c r="Y35" s="713"/>
      <c r="Z35" s="713"/>
      <c r="AA35" s="713"/>
      <c r="AB35" s="713"/>
      <c r="AC35" s="713"/>
      <c r="AD35" s="713"/>
      <c r="AE35" s="714"/>
      <c r="AF35" s="715">
        <f>入力シート!AF38</f>
        <v>0</v>
      </c>
      <c r="AG35" s="716"/>
      <c r="AH35" s="716"/>
      <c r="AI35" s="716"/>
      <c r="AJ35" s="716"/>
      <c r="AK35" s="716"/>
      <c r="AL35" s="716"/>
      <c r="AM35" s="716"/>
      <c r="AN35" s="717"/>
      <c r="AO35" s="927">
        <f>入力シート!AO38</f>
        <v>0</v>
      </c>
      <c r="AP35" s="926"/>
      <c r="AQ35" s="923">
        <f>入力シート!AQ38</f>
        <v>0</v>
      </c>
      <c r="AR35" s="924"/>
      <c r="AS35" s="924"/>
      <c r="AT35" s="925">
        <f>入力シート!AT38</f>
        <v>0</v>
      </c>
      <c r="AU35" s="924"/>
      <c r="AV35" s="925">
        <f>入力シート!AV38</f>
        <v>0</v>
      </c>
      <c r="AW35" s="926"/>
      <c r="AX35" s="928">
        <f>入力シート!AX38</f>
        <v>0</v>
      </c>
      <c r="AY35" s="929"/>
      <c r="AZ35" s="907"/>
      <c r="BA35" s="906"/>
      <c r="BB35" s="905"/>
      <c r="BC35" s="905"/>
      <c r="BD35" s="905"/>
      <c r="BE35" s="905"/>
      <c r="BF35" s="905"/>
      <c r="BG35" s="906"/>
      <c r="BH35" s="304"/>
      <c r="BI35" s="305"/>
      <c r="BJ35" s="304"/>
      <c r="BK35" s="306"/>
      <c r="BL35" s="306"/>
      <c r="BM35" s="306"/>
      <c r="BN35" s="306"/>
      <c r="BO35" s="306"/>
      <c r="BP35" s="306"/>
      <c r="BQ35" s="306"/>
      <c r="BR35" s="306"/>
      <c r="BS35" s="306"/>
      <c r="BT35" s="306"/>
      <c r="BU35" s="306"/>
      <c r="BV35" s="306"/>
      <c r="BW35" s="306"/>
      <c r="BX35" s="306"/>
      <c r="BY35" s="305"/>
      <c r="BZ35" s="306"/>
      <c r="CA35" s="307"/>
      <c r="CB35" s="307"/>
      <c r="CC35" s="307"/>
      <c r="CD35" s="308"/>
    </row>
    <row r="36" spans="1:82" x14ac:dyDescent="0.2">
      <c r="A36" s="921">
        <v>13</v>
      </c>
      <c r="B36" s="922"/>
      <c r="C36" s="923">
        <f>入力シート!C39</f>
        <v>0</v>
      </c>
      <c r="D36" s="924"/>
      <c r="E36" s="924"/>
      <c r="F36" s="924"/>
      <c r="G36" s="925">
        <f>入力シート!G39</f>
        <v>0</v>
      </c>
      <c r="H36" s="924"/>
      <c r="I36" s="924"/>
      <c r="J36" s="924"/>
      <c r="K36" s="925">
        <f>入力シート!K39</f>
        <v>0</v>
      </c>
      <c r="L36" s="924"/>
      <c r="M36" s="924"/>
      <c r="N36" s="924"/>
      <c r="O36" s="926"/>
      <c r="P36" s="715">
        <f>入力シート!P39</f>
        <v>0</v>
      </c>
      <c r="Q36" s="716"/>
      <c r="R36" s="716"/>
      <c r="S36" s="716"/>
      <c r="T36" s="716"/>
      <c r="U36" s="716"/>
      <c r="V36" s="716"/>
      <c r="W36" s="712">
        <f>入力シート!W39</f>
        <v>0</v>
      </c>
      <c r="X36" s="713"/>
      <c r="Y36" s="713"/>
      <c r="Z36" s="713"/>
      <c r="AA36" s="713"/>
      <c r="AB36" s="713"/>
      <c r="AC36" s="713"/>
      <c r="AD36" s="713"/>
      <c r="AE36" s="714"/>
      <c r="AF36" s="715">
        <f>入力シート!AF39</f>
        <v>0</v>
      </c>
      <c r="AG36" s="716"/>
      <c r="AH36" s="716"/>
      <c r="AI36" s="716"/>
      <c r="AJ36" s="716"/>
      <c r="AK36" s="716"/>
      <c r="AL36" s="716"/>
      <c r="AM36" s="716"/>
      <c r="AN36" s="717"/>
      <c r="AO36" s="927">
        <f>入力シート!AO39</f>
        <v>0</v>
      </c>
      <c r="AP36" s="926"/>
      <c r="AQ36" s="923">
        <f>入力シート!AQ39</f>
        <v>0</v>
      </c>
      <c r="AR36" s="924"/>
      <c r="AS36" s="924"/>
      <c r="AT36" s="925">
        <f>入力シート!AT39</f>
        <v>0</v>
      </c>
      <c r="AU36" s="924"/>
      <c r="AV36" s="925">
        <f>入力シート!AV39</f>
        <v>0</v>
      </c>
      <c r="AW36" s="926"/>
      <c r="AX36" s="928">
        <f>入力シート!AX39</f>
        <v>0</v>
      </c>
      <c r="AY36" s="929"/>
      <c r="AZ36" s="907"/>
      <c r="BA36" s="906"/>
      <c r="BB36" s="905"/>
      <c r="BC36" s="905"/>
      <c r="BD36" s="905"/>
      <c r="BE36" s="905"/>
      <c r="BF36" s="905"/>
      <c r="BG36" s="906"/>
      <c r="BH36" s="304"/>
      <c r="BI36" s="305"/>
      <c r="BJ36" s="304"/>
      <c r="BK36" s="306"/>
      <c r="BL36" s="306"/>
      <c r="BM36" s="306"/>
      <c r="BN36" s="306"/>
      <c r="BO36" s="306"/>
      <c r="BP36" s="306"/>
      <c r="BQ36" s="306"/>
      <c r="BR36" s="306"/>
      <c r="BS36" s="306"/>
      <c r="BT36" s="306"/>
      <c r="BU36" s="306"/>
      <c r="BV36" s="306"/>
      <c r="BW36" s="306"/>
      <c r="BX36" s="306"/>
      <c r="BY36" s="305"/>
      <c r="BZ36" s="306"/>
      <c r="CA36" s="307"/>
      <c r="CB36" s="307"/>
      <c r="CC36" s="307"/>
      <c r="CD36" s="308"/>
    </row>
    <row r="37" spans="1:82" x14ac:dyDescent="0.2">
      <c r="A37" s="921">
        <v>14</v>
      </c>
      <c r="B37" s="922"/>
      <c r="C37" s="923">
        <f>入力シート!C40</f>
        <v>0</v>
      </c>
      <c r="D37" s="924"/>
      <c r="E37" s="924"/>
      <c r="F37" s="924"/>
      <c r="G37" s="925">
        <f>入力シート!G40</f>
        <v>0</v>
      </c>
      <c r="H37" s="924"/>
      <c r="I37" s="924"/>
      <c r="J37" s="924"/>
      <c r="K37" s="925">
        <f>入力シート!K40</f>
        <v>0</v>
      </c>
      <c r="L37" s="924"/>
      <c r="M37" s="924"/>
      <c r="N37" s="924"/>
      <c r="O37" s="926"/>
      <c r="P37" s="715">
        <f>入力シート!P40</f>
        <v>0</v>
      </c>
      <c r="Q37" s="716"/>
      <c r="R37" s="716"/>
      <c r="S37" s="716"/>
      <c r="T37" s="716"/>
      <c r="U37" s="716"/>
      <c r="V37" s="716"/>
      <c r="W37" s="712">
        <f>入力シート!W40</f>
        <v>0</v>
      </c>
      <c r="X37" s="713"/>
      <c r="Y37" s="713"/>
      <c r="Z37" s="713"/>
      <c r="AA37" s="713"/>
      <c r="AB37" s="713"/>
      <c r="AC37" s="713"/>
      <c r="AD37" s="713"/>
      <c r="AE37" s="714"/>
      <c r="AF37" s="715">
        <f>入力シート!AF40</f>
        <v>0</v>
      </c>
      <c r="AG37" s="716"/>
      <c r="AH37" s="716"/>
      <c r="AI37" s="716"/>
      <c r="AJ37" s="716"/>
      <c r="AK37" s="716"/>
      <c r="AL37" s="716"/>
      <c r="AM37" s="716"/>
      <c r="AN37" s="717"/>
      <c r="AO37" s="927">
        <f>入力シート!AO40</f>
        <v>0</v>
      </c>
      <c r="AP37" s="926"/>
      <c r="AQ37" s="923">
        <f>入力シート!AQ40</f>
        <v>0</v>
      </c>
      <c r="AR37" s="924"/>
      <c r="AS37" s="924"/>
      <c r="AT37" s="925">
        <f>入力シート!AT40</f>
        <v>0</v>
      </c>
      <c r="AU37" s="924"/>
      <c r="AV37" s="925">
        <f>入力シート!AV40</f>
        <v>0</v>
      </c>
      <c r="AW37" s="926"/>
      <c r="AX37" s="928">
        <f>入力シート!AX40</f>
        <v>0</v>
      </c>
      <c r="AY37" s="929"/>
      <c r="AZ37" s="907"/>
      <c r="BA37" s="906"/>
      <c r="BB37" s="905"/>
      <c r="BC37" s="905"/>
      <c r="BD37" s="905"/>
      <c r="BE37" s="905"/>
      <c r="BF37" s="905"/>
      <c r="BG37" s="906"/>
      <c r="BH37" s="304"/>
      <c r="BI37" s="305"/>
      <c r="BJ37" s="304"/>
      <c r="BK37" s="306"/>
      <c r="BL37" s="306"/>
      <c r="BM37" s="306"/>
      <c r="BN37" s="306"/>
      <c r="BO37" s="306"/>
      <c r="BP37" s="306"/>
      <c r="BQ37" s="306"/>
      <c r="BR37" s="306"/>
      <c r="BS37" s="306"/>
      <c r="BT37" s="306"/>
      <c r="BU37" s="306"/>
      <c r="BV37" s="306"/>
      <c r="BW37" s="306"/>
      <c r="BX37" s="306"/>
      <c r="BY37" s="305"/>
      <c r="BZ37" s="306"/>
      <c r="CA37" s="307"/>
      <c r="CB37" s="307"/>
      <c r="CC37" s="307"/>
      <c r="CD37" s="308"/>
    </row>
    <row r="38" spans="1:82" x14ac:dyDescent="0.2">
      <c r="A38" s="921">
        <v>15</v>
      </c>
      <c r="B38" s="922"/>
      <c r="C38" s="923">
        <f>入力シート!C41</f>
        <v>0</v>
      </c>
      <c r="D38" s="924"/>
      <c r="E38" s="924"/>
      <c r="F38" s="924"/>
      <c r="G38" s="925">
        <f>入力シート!G41</f>
        <v>0</v>
      </c>
      <c r="H38" s="924"/>
      <c r="I38" s="924"/>
      <c r="J38" s="924"/>
      <c r="K38" s="925">
        <f>入力シート!K41</f>
        <v>0</v>
      </c>
      <c r="L38" s="924"/>
      <c r="M38" s="924"/>
      <c r="N38" s="924"/>
      <c r="O38" s="926"/>
      <c r="P38" s="715">
        <f>入力シート!P41</f>
        <v>0</v>
      </c>
      <c r="Q38" s="716"/>
      <c r="R38" s="716"/>
      <c r="S38" s="716"/>
      <c r="T38" s="716"/>
      <c r="U38" s="716"/>
      <c r="V38" s="716"/>
      <c r="W38" s="712">
        <f>入力シート!W41</f>
        <v>0</v>
      </c>
      <c r="X38" s="713"/>
      <c r="Y38" s="713"/>
      <c r="Z38" s="713"/>
      <c r="AA38" s="713"/>
      <c r="AB38" s="713"/>
      <c r="AC38" s="713"/>
      <c r="AD38" s="713"/>
      <c r="AE38" s="714"/>
      <c r="AF38" s="715">
        <f>入力シート!AF41</f>
        <v>0</v>
      </c>
      <c r="AG38" s="716"/>
      <c r="AH38" s="716"/>
      <c r="AI38" s="716"/>
      <c r="AJ38" s="716"/>
      <c r="AK38" s="716"/>
      <c r="AL38" s="716"/>
      <c r="AM38" s="716"/>
      <c r="AN38" s="717"/>
      <c r="AO38" s="927">
        <f>入力シート!AO41</f>
        <v>0</v>
      </c>
      <c r="AP38" s="926"/>
      <c r="AQ38" s="923">
        <f>入力シート!AQ41</f>
        <v>0</v>
      </c>
      <c r="AR38" s="924"/>
      <c r="AS38" s="924"/>
      <c r="AT38" s="925">
        <f>入力シート!AT41</f>
        <v>0</v>
      </c>
      <c r="AU38" s="924"/>
      <c r="AV38" s="925">
        <f>入力シート!AV41</f>
        <v>0</v>
      </c>
      <c r="AW38" s="926"/>
      <c r="AX38" s="928">
        <f>入力シート!AX41</f>
        <v>0</v>
      </c>
      <c r="AY38" s="929"/>
      <c r="AZ38" s="907"/>
      <c r="BA38" s="906"/>
      <c r="BB38" s="905"/>
      <c r="BC38" s="905"/>
      <c r="BD38" s="905"/>
      <c r="BE38" s="905"/>
      <c r="BF38" s="905"/>
      <c r="BG38" s="906"/>
      <c r="BH38" s="304"/>
      <c r="BI38" s="305"/>
      <c r="BJ38" s="304"/>
      <c r="BK38" s="306"/>
      <c r="BL38" s="306"/>
      <c r="BM38" s="306"/>
      <c r="BN38" s="306"/>
      <c r="BO38" s="306"/>
      <c r="BP38" s="306"/>
      <c r="BQ38" s="306"/>
      <c r="BR38" s="306"/>
      <c r="BS38" s="306"/>
      <c r="BT38" s="306"/>
      <c r="BU38" s="306"/>
      <c r="BV38" s="306"/>
      <c r="BW38" s="306"/>
      <c r="BX38" s="306"/>
      <c r="BY38" s="305"/>
      <c r="BZ38" s="306"/>
      <c r="CA38" s="307"/>
      <c r="CB38" s="307"/>
      <c r="CC38" s="307"/>
      <c r="CD38" s="308"/>
    </row>
    <row r="39" spans="1:82" x14ac:dyDescent="0.2">
      <c r="A39" s="921">
        <v>16</v>
      </c>
      <c r="B39" s="922"/>
      <c r="C39" s="923">
        <f>入力シート!C42</f>
        <v>0</v>
      </c>
      <c r="D39" s="924"/>
      <c r="E39" s="924"/>
      <c r="F39" s="924"/>
      <c r="G39" s="925">
        <f>入力シート!G42</f>
        <v>0</v>
      </c>
      <c r="H39" s="924"/>
      <c r="I39" s="924"/>
      <c r="J39" s="924"/>
      <c r="K39" s="925">
        <f>入力シート!K42</f>
        <v>0</v>
      </c>
      <c r="L39" s="924"/>
      <c r="M39" s="924"/>
      <c r="N39" s="924"/>
      <c r="O39" s="926"/>
      <c r="P39" s="715">
        <f>入力シート!P42</f>
        <v>0</v>
      </c>
      <c r="Q39" s="716"/>
      <c r="R39" s="716"/>
      <c r="S39" s="716"/>
      <c r="T39" s="716"/>
      <c r="U39" s="716"/>
      <c r="V39" s="716"/>
      <c r="W39" s="712">
        <f>入力シート!W42</f>
        <v>0</v>
      </c>
      <c r="X39" s="713"/>
      <c r="Y39" s="713"/>
      <c r="Z39" s="713"/>
      <c r="AA39" s="713"/>
      <c r="AB39" s="713"/>
      <c r="AC39" s="713"/>
      <c r="AD39" s="713"/>
      <c r="AE39" s="714"/>
      <c r="AF39" s="715">
        <f>入力シート!AF42</f>
        <v>0</v>
      </c>
      <c r="AG39" s="716"/>
      <c r="AH39" s="716"/>
      <c r="AI39" s="716"/>
      <c r="AJ39" s="716"/>
      <c r="AK39" s="716"/>
      <c r="AL39" s="716"/>
      <c r="AM39" s="716"/>
      <c r="AN39" s="717"/>
      <c r="AO39" s="927">
        <f>入力シート!AO42</f>
        <v>0</v>
      </c>
      <c r="AP39" s="926"/>
      <c r="AQ39" s="923">
        <f>入力シート!AQ42</f>
        <v>0</v>
      </c>
      <c r="AR39" s="924"/>
      <c r="AS39" s="924"/>
      <c r="AT39" s="925">
        <f>入力シート!AT42</f>
        <v>0</v>
      </c>
      <c r="AU39" s="924"/>
      <c r="AV39" s="925">
        <f>入力シート!AV42</f>
        <v>0</v>
      </c>
      <c r="AW39" s="926"/>
      <c r="AX39" s="928">
        <f>入力シート!AX42</f>
        <v>0</v>
      </c>
      <c r="AY39" s="929"/>
      <c r="AZ39" s="907"/>
      <c r="BA39" s="906"/>
      <c r="BB39" s="905"/>
      <c r="BC39" s="905"/>
      <c r="BD39" s="905"/>
      <c r="BE39" s="905"/>
      <c r="BF39" s="905"/>
      <c r="BG39" s="906"/>
      <c r="BH39" s="304"/>
      <c r="BI39" s="305"/>
      <c r="BJ39" s="304"/>
      <c r="BK39" s="306"/>
      <c r="BL39" s="306"/>
      <c r="BM39" s="306"/>
      <c r="BN39" s="306"/>
      <c r="BO39" s="306"/>
      <c r="BP39" s="306"/>
      <c r="BQ39" s="306"/>
      <c r="BR39" s="306"/>
      <c r="BS39" s="306"/>
      <c r="BT39" s="306"/>
      <c r="BU39" s="306"/>
      <c r="BV39" s="306"/>
      <c r="BW39" s="306"/>
      <c r="BX39" s="306"/>
      <c r="BY39" s="305"/>
      <c r="BZ39" s="306"/>
      <c r="CA39" s="307"/>
      <c r="CB39" s="307"/>
      <c r="CC39" s="307"/>
      <c r="CD39" s="308"/>
    </row>
    <row r="40" spans="1:82" x14ac:dyDescent="0.2">
      <c r="A40" s="921">
        <v>17</v>
      </c>
      <c r="B40" s="922"/>
      <c r="C40" s="923">
        <f>入力シート!C43</f>
        <v>0</v>
      </c>
      <c r="D40" s="924"/>
      <c r="E40" s="924"/>
      <c r="F40" s="924"/>
      <c r="G40" s="925">
        <f>入力シート!G43</f>
        <v>0</v>
      </c>
      <c r="H40" s="924"/>
      <c r="I40" s="924"/>
      <c r="J40" s="924"/>
      <c r="K40" s="925">
        <f>入力シート!K43</f>
        <v>0</v>
      </c>
      <c r="L40" s="924"/>
      <c r="M40" s="924"/>
      <c r="N40" s="924"/>
      <c r="O40" s="926"/>
      <c r="P40" s="715">
        <f>入力シート!P43</f>
        <v>0</v>
      </c>
      <c r="Q40" s="716"/>
      <c r="R40" s="716"/>
      <c r="S40" s="716"/>
      <c r="T40" s="716"/>
      <c r="U40" s="716"/>
      <c r="V40" s="716"/>
      <c r="W40" s="712">
        <f>入力シート!W43</f>
        <v>0</v>
      </c>
      <c r="X40" s="713"/>
      <c r="Y40" s="713"/>
      <c r="Z40" s="713"/>
      <c r="AA40" s="713"/>
      <c r="AB40" s="713"/>
      <c r="AC40" s="713"/>
      <c r="AD40" s="713"/>
      <c r="AE40" s="714"/>
      <c r="AF40" s="715">
        <f>入力シート!AF43</f>
        <v>0</v>
      </c>
      <c r="AG40" s="716"/>
      <c r="AH40" s="716"/>
      <c r="AI40" s="716"/>
      <c r="AJ40" s="716"/>
      <c r="AK40" s="716"/>
      <c r="AL40" s="716"/>
      <c r="AM40" s="716"/>
      <c r="AN40" s="717"/>
      <c r="AO40" s="927">
        <f>入力シート!AO43</f>
        <v>0</v>
      </c>
      <c r="AP40" s="926"/>
      <c r="AQ40" s="923">
        <f>入力シート!AQ43</f>
        <v>0</v>
      </c>
      <c r="AR40" s="924"/>
      <c r="AS40" s="924"/>
      <c r="AT40" s="925">
        <f>入力シート!AT43</f>
        <v>0</v>
      </c>
      <c r="AU40" s="924"/>
      <c r="AV40" s="925">
        <f>入力シート!AV43</f>
        <v>0</v>
      </c>
      <c r="AW40" s="926"/>
      <c r="AX40" s="928">
        <f>入力シート!AX43</f>
        <v>0</v>
      </c>
      <c r="AY40" s="929"/>
      <c r="AZ40" s="907"/>
      <c r="BA40" s="906"/>
      <c r="BB40" s="905"/>
      <c r="BC40" s="905"/>
      <c r="BD40" s="905"/>
      <c r="BE40" s="905"/>
      <c r="BF40" s="905"/>
      <c r="BG40" s="906"/>
      <c r="BH40" s="304"/>
      <c r="BI40" s="305"/>
      <c r="BJ40" s="304"/>
      <c r="BK40" s="306"/>
      <c r="BL40" s="306"/>
      <c r="BM40" s="306"/>
      <c r="BN40" s="306"/>
      <c r="BO40" s="306"/>
      <c r="BP40" s="306"/>
      <c r="BQ40" s="306"/>
      <c r="BR40" s="306"/>
      <c r="BS40" s="306"/>
      <c r="BT40" s="306"/>
      <c r="BU40" s="306"/>
      <c r="BV40" s="306"/>
      <c r="BW40" s="306"/>
      <c r="BX40" s="306"/>
      <c r="BY40" s="305"/>
      <c r="BZ40" s="306"/>
      <c r="CA40" s="307"/>
      <c r="CB40" s="307"/>
      <c r="CC40" s="307"/>
      <c r="CD40" s="308"/>
    </row>
    <row r="41" spans="1:82" x14ac:dyDescent="0.2">
      <c r="A41" s="921">
        <v>18</v>
      </c>
      <c r="B41" s="922"/>
      <c r="C41" s="923">
        <f>入力シート!C44</f>
        <v>0</v>
      </c>
      <c r="D41" s="924"/>
      <c r="E41" s="924"/>
      <c r="F41" s="924"/>
      <c r="G41" s="925">
        <f>入力シート!G44</f>
        <v>0</v>
      </c>
      <c r="H41" s="924"/>
      <c r="I41" s="924"/>
      <c r="J41" s="924"/>
      <c r="K41" s="925">
        <f>入力シート!K44</f>
        <v>0</v>
      </c>
      <c r="L41" s="924"/>
      <c r="M41" s="924"/>
      <c r="N41" s="924"/>
      <c r="O41" s="926"/>
      <c r="P41" s="715">
        <f>入力シート!P44</f>
        <v>0</v>
      </c>
      <c r="Q41" s="716"/>
      <c r="R41" s="716"/>
      <c r="S41" s="716"/>
      <c r="T41" s="716"/>
      <c r="U41" s="716"/>
      <c r="V41" s="716"/>
      <c r="W41" s="712">
        <f>入力シート!W44</f>
        <v>0</v>
      </c>
      <c r="X41" s="713"/>
      <c r="Y41" s="713"/>
      <c r="Z41" s="713"/>
      <c r="AA41" s="713"/>
      <c r="AB41" s="713"/>
      <c r="AC41" s="713"/>
      <c r="AD41" s="713"/>
      <c r="AE41" s="714"/>
      <c r="AF41" s="715">
        <f>入力シート!AF44</f>
        <v>0</v>
      </c>
      <c r="AG41" s="716"/>
      <c r="AH41" s="716"/>
      <c r="AI41" s="716"/>
      <c r="AJ41" s="716"/>
      <c r="AK41" s="716"/>
      <c r="AL41" s="716"/>
      <c r="AM41" s="716"/>
      <c r="AN41" s="717"/>
      <c r="AO41" s="927">
        <f>入力シート!AO44</f>
        <v>0</v>
      </c>
      <c r="AP41" s="926"/>
      <c r="AQ41" s="923">
        <f>入力シート!AQ44</f>
        <v>0</v>
      </c>
      <c r="AR41" s="924"/>
      <c r="AS41" s="924"/>
      <c r="AT41" s="925">
        <f>入力シート!AT44</f>
        <v>0</v>
      </c>
      <c r="AU41" s="924"/>
      <c r="AV41" s="925">
        <f>入力シート!AV44</f>
        <v>0</v>
      </c>
      <c r="AW41" s="926"/>
      <c r="AX41" s="928">
        <f>入力シート!AX44</f>
        <v>0</v>
      </c>
      <c r="AY41" s="929"/>
      <c r="AZ41" s="907"/>
      <c r="BA41" s="906"/>
      <c r="BB41" s="905"/>
      <c r="BC41" s="905"/>
      <c r="BD41" s="905"/>
      <c r="BE41" s="905"/>
      <c r="BF41" s="905"/>
      <c r="BG41" s="906"/>
      <c r="BH41" s="304"/>
      <c r="BI41" s="305"/>
      <c r="BJ41" s="304"/>
      <c r="BK41" s="306"/>
      <c r="BL41" s="306"/>
      <c r="BM41" s="306"/>
      <c r="BN41" s="306"/>
      <c r="BO41" s="306"/>
      <c r="BP41" s="306"/>
      <c r="BQ41" s="306"/>
      <c r="BR41" s="306"/>
      <c r="BS41" s="306"/>
      <c r="BT41" s="306"/>
      <c r="BU41" s="306"/>
      <c r="BV41" s="306"/>
      <c r="BW41" s="306"/>
      <c r="BX41" s="306"/>
      <c r="BY41" s="305"/>
      <c r="BZ41" s="306"/>
      <c r="CA41" s="307"/>
      <c r="CB41" s="307"/>
      <c r="CC41" s="307"/>
      <c r="CD41" s="308"/>
    </row>
    <row r="42" spans="1:82" x14ac:dyDescent="0.2">
      <c r="A42" s="921">
        <v>19</v>
      </c>
      <c r="B42" s="922"/>
      <c r="C42" s="923">
        <f>入力シート!C45</f>
        <v>0</v>
      </c>
      <c r="D42" s="924"/>
      <c r="E42" s="924"/>
      <c r="F42" s="924"/>
      <c r="G42" s="925">
        <f>入力シート!G45</f>
        <v>0</v>
      </c>
      <c r="H42" s="924"/>
      <c r="I42" s="924"/>
      <c r="J42" s="924"/>
      <c r="K42" s="925">
        <f>入力シート!K45</f>
        <v>0</v>
      </c>
      <c r="L42" s="924"/>
      <c r="M42" s="924"/>
      <c r="N42" s="924"/>
      <c r="O42" s="926"/>
      <c r="P42" s="715">
        <f>入力シート!P45</f>
        <v>0</v>
      </c>
      <c r="Q42" s="716"/>
      <c r="R42" s="716"/>
      <c r="S42" s="716"/>
      <c r="T42" s="716"/>
      <c r="U42" s="716"/>
      <c r="V42" s="716"/>
      <c r="W42" s="712">
        <f>入力シート!W45</f>
        <v>0</v>
      </c>
      <c r="X42" s="713"/>
      <c r="Y42" s="713"/>
      <c r="Z42" s="713"/>
      <c r="AA42" s="713"/>
      <c r="AB42" s="713"/>
      <c r="AC42" s="713"/>
      <c r="AD42" s="713"/>
      <c r="AE42" s="714"/>
      <c r="AF42" s="715">
        <f>入力シート!AF45</f>
        <v>0</v>
      </c>
      <c r="AG42" s="716"/>
      <c r="AH42" s="716"/>
      <c r="AI42" s="716"/>
      <c r="AJ42" s="716"/>
      <c r="AK42" s="716"/>
      <c r="AL42" s="716"/>
      <c r="AM42" s="716"/>
      <c r="AN42" s="717"/>
      <c r="AO42" s="927">
        <f>入力シート!AO45</f>
        <v>0</v>
      </c>
      <c r="AP42" s="926"/>
      <c r="AQ42" s="923">
        <f>入力シート!AQ45</f>
        <v>0</v>
      </c>
      <c r="AR42" s="924"/>
      <c r="AS42" s="924"/>
      <c r="AT42" s="925">
        <f>入力シート!AT45</f>
        <v>0</v>
      </c>
      <c r="AU42" s="924"/>
      <c r="AV42" s="925">
        <f>入力シート!AV45</f>
        <v>0</v>
      </c>
      <c r="AW42" s="926"/>
      <c r="AX42" s="928">
        <f>入力シート!AX45</f>
        <v>0</v>
      </c>
      <c r="AY42" s="929"/>
      <c r="AZ42" s="907"/>
      <c r="BA42" s="906"/>
      <c r="BB42" s="905"/>
      <c r="BC42" s="905"/>
      <c r="BD42" s="905"/>
      <c r="BE42" s="905"/>
      <c r="BF42" s="905"/>
      <c r="BG42" s="906"/>
      <c r="BH42" s="304"/>
      <c r="BI42" s="305"/>
      <c r="BJ42" s="304"/>
      <c r="BK42" s="306"/>
      <c r="BL42" s="306"/>
      <c r="BM42" s="306"/>
      <c r="BN42" s="306"/>
      <c r="BO42" s="306"/>
      <c r="BP42" s="306"/>
      <c r="BQ42" s="306"/>
      <c r="BR42" s="306"/>
      <c r="BS42" s="306"/>
      <c r="BT42" s="306"/>
      <c r="BU42" s="306"/>
      <c r="BV42" s="306"/>
      <c r="BW42" s="306"/>
      <c r="BX42" s="306"/>
      <c r="BY42" s="305"/>
      <c r="BZ42" s="306"/>
      <c r="CA42" s="307"/>
      <c r="CB42" s="307"/>
      <c r="CC42" s="307"/>
      <c r="CD42" s="308"/>
    </row>
    <row r="43" spans="1:82" x14ac:dyDescent="0.2">
      <c r="A43" s="921">
        <v>20</v>
      </c>
      <c r="B43" s="922"/>
      <c r="C43" s="923">
        <f>入力シート!C46</f>
        <v>0</v>
      </c>
      <c r="D43" s="924"/>
      <c r="E43" s="924"/>
      <c r="F43" s="924"/>
      <c r="G43" s="925">
        <f>入力シート!G46</f>
        <v>0</v>
      </c>
      <c r="H43" s="924"/>
      <c r="I43" s="924"/>
      <c r="J43" s="924"/>
      <c r="K43" s="925">
        <f>入力シート!K46</f>
        <v>0</v>
      </c>
      <c r="L43" s="924"/>
      <c r="M43" s="924"/>
      <c r="N43" s="924"/>
      <c r="O43" s="926"/>
      <c r="P43" s="715">
        <f>入力シート!P46</f>
        <v>0</v>
      </c>
      <c r="Q43" s="716"/>
      <c r="R43" s="716"/>
      <c r="S43" s="716"/>
      <c r="T43" s="716"/>
      <c r="U43" s="716"/>
      <c r="V43" s="716"/>
      <c r="W43" s="712">
        <f>入力シート!W46</f>
        <v>0</v>
      </c>
      <c r="X43" s="713"/>
      <c r="Y43" s="713"/>
      <c r="Z43" s="713"/>
      <c r="AA43" s="713"/>
      <c r="AB43" s="713"/>
      <c r="AC43" s="713"/>
      <c r="AD43" s="713"/>
      <c r="AE43" s="714"/>
      <c r="AF43" s="715">
        <f>入力シート!AF46</f>
        <v>0</v>
      </c>
      <c r="AG43" s="716"/>
      <c r="AH43" s="716"/>
      <c r="AI43" s="716"/>
      <c r="AJ43" s="716"/>
      <c r="AK43" s="716"/>
      <c r="AL43" s="716"/>
      <c r="AM43" s="716"/>
      <c r="AN43" s="717"/>
      <c r="AO43" s="927">
        <f>入力シート!AO46</f>
        <v>0</v>
      </c>
      <c r="AP43" s="926"/>
      <c r="AQ43" s="923">
        <f>入力シート!AQ46</f>
        <v>0</v>
      </c>
      <c r="AR43" s="924"/>
      <c r="AS43" s="924"/>
      <c r="AT43" s="925">
        <f>入力シート!AT46</f>
        <v>0</v>
      </c>
      <c r="AU43" s="924"/>
      <c r="AV43" s="925">
        <f>入力シート!AV46</f>
        <v>0</v>
      </c>
      <c r="AW43" s="926"/>
      <c r="AX43" s="928">
        <f>入力シート!AX46</f>
        <v>0</v>
      </c>
      <c r="AY43" s="929"/>
      <c r="AZ43" s="907"/>
      <c r="BA43" s="906"/>
      <c r="BB43" s="905"/>
      <c r="BC43" s="905"/>
      <c r="BD43" s="905"/>
      <c r="BE43" s="905"/>
      <c r="BF43" s="905"/>
      <c r="BG43" s="906"/>
      <c r="BH43" s="304"/>
      <c r="BI43" s="305"/>
      <c r="BJ43" s="304"/>
      <c r="BK43" s="306"/>
      <c r="BL43" s="306"/>
      <c r="BM43" s="306"/>
      <c r="BN43" s="306"/>
      <c r="BO43" s="306"/>
      <c r="BP43" s="306"/>
      <c r="BQ43" s="306"/>
      <c r="BR43" s="306"/>
      <c r="BS43" s="306"/>
      <c r="BT43" s="306"/>
      <c r="BU43" s="306"/>
      <c r="BV43" s="306"/>
      <c r="BW43" s="306"/>
      <c r="BX43" s="306"/>
      <c r="BY43" s="305"/>
      <c r="BZ43" s="306"/>
      <c r="CA43" s="307"/>
      <c r="CB43" s="307"/>
      <c r="CC43" s="307"/>
      <c r="CD43" s="308"/>
    </row>
    <row r="44" spans="1:82" x14ac:dyDescent="0.2">
      <c r="A44" s="921">
        <v>21</v>
      </c>
      <c r="B44" s="922"/>
      <c r="C44" s="923">
        <f>入力シート!C47</f>
        <v>0</v>
      </c>
      <c r="D44" s="924"/>
      <c r="E44" s="924"/>
      <c r="F44" s="924"/>
      <c r="G44" s="925">
        <f>入力シート!G47</f>
        <v>0</v>
      </c>
      <c r="H44" s="924"/>
      <c r="I44" s="924"/>
      <c r="J44" s="924"/>
      <c r="K44" s="925">
        <f>入力シート!K47</f>
        <v>0</v>
      </c>
      <c r="L44" s="924"/>
      <c r="M44" s="924"/>
      <c r="N44" s="924"/>
      <c r="O44" s="926"/>
      <c r="P44" s="715">
        <f>入力シート!P47</f>
        <v>0</v>
      </c>
      <c r="Q44" s="716"/>
      <c r="R44" s="716"/>
      <c r="S44" s="716"/>
      <c r="T44" s="716"/>
      <c r="U44" s="716"/>
      <c r="V44" s="716"/>
      <c r="W44" s="712">
        <f>入力シート!W47</f>
        <v>0</v>
      </c>
      <c r="X44" s="713"/>
      <c r="Y44" s="713"/>
      <c r="Z44" s="713"/>
      <c r="AA44" s="713"/>
      <c r="AB44" s="713"/>
      <c r="AC44" s="713"/>
      <c r="AD44" s="713"/>
      <c r="AE44" s="714"/>
      <c r="AF44" s="715">
        <f>入力シート!AF47</f>
        <v>0</v>
      </c>
      <c r="AG44" s="716"/>
      <c r="AH44" s="716"/>
      <c r="AI44" s="716"/>
      <c r="AJ44" s="716"/>
      <c r="AK44" s="716"/>
      <c r="AL44" s="716"/>
      <c r="AM44" s="716"/>
      <c r="AN44" s="717"/>
      <c r="AO44" s="927">
        <f>入力シート!AO47</f>
        <v>0</v>
      </c>
      <c r="AP44" s="926"/>
      <c r="AQ44" s="923">
        <f>入力シート!AQ47</f>
        <v>0</v>
      </c>
      <c r="AR44" s="924"/>
      <c r="AS44" s="924"/>
      <c r="AT44" s="925">
        <f>入力シート!AT47</f>
        <v>0</v>
      </c>
      <c r="AU44" s="924"/>
      <c r="AV44" s="925">
        <f>入力シート!AV47</f>
        <v>0</v>
      </c>
      <c r="AW44" s="926"/>
      <c r="AX44" s="928">
        <f>入力シート!AX47</f>
        <v>0</v>
      </c>
      <c r="AY44" s="929"/>
      <c r="AZ44" s="907"/>
      <c r="BA44" s="906"/>
      <c r="BB44" s="905"/>
      <c r="BC44" s="905"/>
      <c r="BD44" s="905"/>
      <c r="BE44" s="905"/>
      <c r="BF44" s="905"/>
      <c r="BG44" s="906"/>
      <c r="BH44" s="304"/>
      <c r="BI44" s="305"/>
      <c r="BJ44" s="304"/>
      <c r="BK44" s="306"/>
      <c r="BL44" s="306"/>
      <c r="BM44" s="306"/>
      <c r="BN44" s="306"/>
      <c r="BO44" s="306"/>
      <c r="BP44" s="306"/>
      <c r="BQ44" s="306"/>
      <c r="BR44" s="306"/>
      <c r="BS44" s="306"/>
      <c r="BT44" s="306"/>
      <c r="BU44" s="306"/>
      <c r="BV44" s="306"/>
      <c r="BW44" s="306"/>
      <c r="BX44" s="306"/>
      <c r="BY44" s="305"/>
      <c r="BZ44" s="306"/>
      <c r="CA44" s="307"/>
      <c r="CB44" s="307"/>
      <c r="CC44" s="307"/>
      <c r="CD44" s="308"/>
    </row>
    <row r="45" spans="1:82" x14ac:dyDescent="0.2">
      <c r="A45" s="921">
        <v>22</v>
      </c>
      <c r="B45" s="922"/>
      <c r="C45" s="923">
        <f>入力シート!C48</f>
        <v>0</v>
      </c>
      <c r="D45" s="924"/>
      <c r="E45" s="924"/>
      <c r="F45" s="924"/>
      <c r="G45" s="925">
        <f>入力シート!G48</f>
        <v>0</v>
      </c>
      <c r="H45" s="924"/>
      <c r="I45" s="924"/>
      <c r="J45" s="924"/>
      <c r="K45" s="925">
        <f>入力シート!K48</f>
        <v>0</v>
      </c>
      <c r="L45" s="924"/>
      <c r="M45" s="924"/>
      <c r="N45" s="924"/>
      <c r="O45" s="926"/>
      <c r="P45" s="715">
        <f>入力シート!P48</f>
        <v>0</v>
      </c>
      <c r="Q45" s="716"/>
      <c r="R45" s="716"/>
      <c r="S45" s="716"/>
      <c r="T45" s="716"/>
      <c r="U45" s="716"/>
      <c r="V45" s="716"/>
      <c r="W45" s="712">
        <f>入力シート!W48</f>
        <v>0</v>
      </c>
      <c r="X45" s="713"/>
      <c r="Y45" s="713"/>
      <c r="Z45" s="713"/>
      <c r="AA45" s="713"/>
      <c r="AB45" s="713"/>
      <c r="AC45" s="713"/>
      <c r="AD45" s="713"/>
      <c r="AE45" s="714"/>
      <c r="AF45" s="715">
        <f>入力シート!AF48</f>
        <v>0</v>
      </c>
      <c r="AG45" s="716"/>
      <c r="AH45" s="716"/>
      <c r="AI45" s="716"/>
      <c r="AJ45" s="716"/>
      <c r="AK45" s="716"/>
      <c r="AL45" s="716"/>
      <c r="AM45" s="716"/>
      <c r="AN45" s="717"/>
      <c r="AO45" s="927">
        <f>入力シート!AO48</f>
        <v>0</v>
      </c>
      <c r="AP45" s="926"/>
      <c r="AQ45" s="923">
        <f>入力シート!AQ48</f>
        <v>0</v>
      </c>
      <c r="AR45" s="924"/>
      <c r="AS45" s="924"/>
      <c r="AT45" s="925">
        <f>入力シート!AT48</f>
        <v>0</v>
      </c>
      <c r="AU45" s="924"/>
      <c r="AV45" s="925">
        <f>入力シート!AV48</f>
        <v>0</v>
      </c>
      <c r="AW45" s="926"/>
      <c r="AX45" s="928">
        <f>入力シート!AX48</f>
        <v>0</v>
      </c>
      <c r="AY45" s="929"/>
      <c r="AZ45" s="907"/>
      <c r="BA45" s="906"/>
      <c r="BB45" s="905"/>
      <c r="BC45" s="905"/>
      <c r="BD45" s="905"/>
      <c r="BE45" s="905"/>
      <c r="BF45" s="905"/>
      <c r="BG45" s="906"/>
      <c r="BH45" s="304"/>
      <c r="BI45" s="305"/>
      <c r="BJ45" s="304"/>
      <c r="BK45" s="306"/>
      <c r="BL45" s="306"/>
      <c r="BM45" s="306"/>
      <c r="BN45" s="306"/>
      <c r="BO45" s="306"/>
      <c r="BP45" s="306"/>
      <c r="BQ45" s="306"/>
      <c r="BR45" s="306"/>
      <c r="BS45" s="306"/>
      <c r="BT45" s="306"/>
      <c r="BU45" s="306"/>
      <c r="BV45" s="306"/>
      <c r="BW45" s="306"/>
      <c r="BX45" s="306"/>
      <c r="BY45" s="305"/>
      <c r="BZ45" s="306"/>
      <c r="CA45" s="307"/>
      <c r="CB45" s="307"/>
      <c r="CC45" s="307"/>
      <c r="CD45" s="308"/>
    </row>
    <row r="46" spans="1:82" x14ac:dyDescent="0.2">
      <c r="A46" s="921">
        <v>23</v>
      </c>
      <c r="B46" s="922"/>
      <c r="C46" s="923">
        <f>入力シート!C49</f>
        <v>0</v>
      </c>
      <c r="D46" s="924"/>
      <c r="E46" s="924"/>
      <c r="F46" s="924"/>
      <c r="G46" s="925">
        <f>入力シート!G49</f>
        <v>0</v>
      </c>
      <c r="H46" s="924"/>
      <c r="I46" s="924"/>
      <c r="J46" s="924"/>
      <c r="K46" s="925">
        <f>入力シート!K49</f>
        <v>0</v>
      </c>
      <c r="L46" s="924"/>
      <c r="M46" s="924"/>
      <c r="N46" s="924"/>
      <c r="O46" s="926"/>
      <c r="P46" s="715">
        <f>入力シート!P49</f>
        <v>0</v>
      </c>
      <c r="Q46" s="716"/>
      <c r="R46" s="716"/>
      <c r="S46" s="716"/>
      <c r="T46" s="716"/>
      <c r="U46" s="716"/>
      <c r="V46" s="716"/>
      <c r="W46" s="712">
        <f>入力シート!W49</f>
        <v>0</v>
      </c>
      <c r="X46" s="713"/>
      <c r="Y46" s="713"/>
      <c r="Z46" s="713"/>
      <c r="AA46" s="713"/>
      <c r="AB46" s="713"/>
      <c r="AC46" s="713"/>
      <c r="AD46" s="713"/>
      <c r="AE46" s="714"/>
      <c r="AF46" s="715">
        <f>入力シート!AF49</f>
        <v>0</v>
      </c>
      <c r="AG46" s="716"/>
      <c r="AH46" s="716"/>
      <c r="AI46" s="716"/>
      <c r="AJ46" s="716"/>
      <c r="AK46" s="716"/>
      <c r="AL46" s="716"/>
      <c r="AM46" s="716"/>
      <c r="AN46" s="717"/>
      <c r="AO46" s="927">
        <f>入力シート!AO49</f>
        <v>0</v>
      </c>
      <c r="AP46" s="926"/>
      <c r="AQ46" s="923">
        <f>入力シート!AQ49</f>
        <v>0</v>
      </c>
      <c r="AR46" s="924"/>
      <c r="AS46" s="924"/>
      <c r="AT46" s="925">
        <f>入力シート!AT49</f>
        <v>0</v>
      </c>
      <c r="AU46" s="924"/>
      <c r="AV46" s="925">
        <f>入力シート!AV49</f>
        <v>0</v>
      </c>
      <c r="AW46" s="926"/>
      <c r="AX46" s="928">
        <f>入力シート!AX49</f>
        <v>0</v>
      </c>
      <c r="AY46" s="929"/>
      <c r="AZ46" s="907"/>
      <c r="BA46" s="906"/>
      <c r="BB46" s="905"/>
      <c r="BC46" s="905"/>
      <c r="BD46" s="905"/>
      <c r="BE46" s="905"/>
      <c r="BF46" s="905"/>
      <c r="BG46" s="906"/>
      <c r="BH46" s="304"/>
      <c r="BI46" s="305"/>
      <c r="BJ46" s="304"/>
      <c r="BK46" s="306"/>
      <c r="BL46" s="306"/>
      <c r="BM46" s="306"/>
      <c r="BN46" s="306"/>
      <c r="BO46" s="306"/>
      <c r="BP46" s="306"/>
      <c r="BQ46" s="306"/>
      <c r="BR46" s="306"/>
      <c r="BS46" s="306"/>
      <c r="BT46" s="306"/>
      <c r="BU46" s="306"/>
      <c r="BV46" s="306"/>
      <c r="BW46" s="306"/>
      <c r="BX46" s="306"/>
      <c r="BY46" s="305"/>
      <c r="BZ46" s="306"/>
      <c r="CA46" s="307"/>
      <c r="CB46" s="307"/>
      <c r="CC46" s="307"/>
      <c r="CD46" s="308"/>
    </row>
    <row r="47" spans="1:82" x14ac:dyDescent="0.2">
      <c r="A47" s="921">
        <v>24</v>
      </c>
      <c r="B47" s="922"/>
      <c r="C47" s="923">
        <f>入力シート!C50</f>
        <v>0</v>
      </c>
      <c r="D47" s="924"/>
      <c r="E47" s="924"/>
      <c r="F47" s="924"/>
      <c r="G47" s="925">
        <f>入力シート!G50</f>
        <v>0</v>
      </c>
      <c r="H47" s="924"/>
      <c r="I47" s="924"/>
      <c r="J47" s="924"/>
      <c r="K47" s="925">
        <f>入力シート!K50</f>
        <v>0</v>
      </c>
      <c r="L47" s="924"/>
      <c r="M47" s="924"/>
      <c r="N47" s="924"/>
      <c r="O47" s="926"/>
      <c r="P47" s="715">
        <f>入力シート!P50</f>
        <v>0</v>
      </c>
      <c r="Q47" s="716"/>
      <c r="R47" s="716"/>
      <c r="S47" s="716"/>
      <c r="T47" s="716"/>
      <c r="U47" s="716"/>
      <c r="V47" s="716"/>
      <c r="W47" s="712">
        <f>入力シート!W50</f>
        <v>0</v>
      </c>
      <c r="X47" s="713"/>
      <c r="Y47" s="713"/>
      <c r="Z47" s="713"/>
      <c r="AA47" s="713"/>
      <c r="AB47" s="713"/>
      <c r="AC47" s="713"/>
      <c r="AD47" s="713"/>
      <c r="AE47" s="714"/>
      <c r="AF47" s="715">
        <f>入力シート!AF50</f>
        <v>0</v>
      </c>
      <c r="AG47" s="716"/>
      <c r="AH47" s="716"/>
      <c r="AI47" s="716"/>
      <c r="AJ47" s="716"/>
      <c r="AK47" s="716"/>
      <c r="AL47" s="716"/>
      <c r="AM47" s="716"/>
      <c r="AN47" s="717"/>
      <c r="AO47" s="927">
        <f>入力シート!AO50</f>
        <v>0</v>
      </c>
      <c r="AP47" s="926"/>
      <c r="AQ47" s="923">
        <f>入力シート!AQ50</f>
        <v>0</v>
      </c>
      <c r="AR47" s="924"/>
      <c r="AS47" s="924"/>
      <c r="AT47" s="925">
        <f>入力シート!AT50</f>
        <v>0</v>
      </c>
      <c r="AU47" s="924"/>
      <c r="AV47" s="925">
        <f>入力シート!AV50</f>
        <v>0</v>
      </c>
      <c r="AW47" s="926"/>
      <c r="AX47" s="928">
        <f>入力シート!AX50</f>
        <v>0</v>
      </c>
      <c r="AY47" s="929"/>
      <c r="AZ47" s="907"/>
      <c r="BA47" s="906"/>
      <c r="BB47" s="905"/>
      <c r="BC47" s="905"/>
      <c r="BD47" s="905"/>
      <c r="BE47" s="905"/>
      <c r="BF47" s="905"/>
      <c r="BG47" s="906"/>
      <c r="BH47" s="304"/>
      <c r="BI47" s="305"/>
      <c r="BJ47" s="304"/>
      <c r="BK47" s="306"/>
      <c r="BL47" s="306"/>
      <c r="BM47" s="306"/>
      <c r="BN47" s="306"/>
      <c r="BO47" s="306"/>
      <c r="BP47" s="306"/>
      <c r="BQ47" s="306"/>
      <c r="BR47" s="306"/>
      <c r="BS47" s="306"/>
      <c r="BT47" s="306"/>
      <c r="BU47" s="306"/>
      <c r="BV47" s="306"/>
      <c r="BW47" s="306"/>
      <c r="BX47" s="306"/>
      <c r="BY47" s="305"/>
      <c r="BZ47" s="306"/>
      <c r="CA47" s="307"/>
      <c r="CB47" s="307"/>
      <c r="CC47" s="307"/>
      <c r="CD47" s="308"/>
    </row>
    <row r="48" spans="1:82" x14ac:dyDescent="0.2">
      <c r="A48" s="921">
        <v>25</v>
      </c>
      <c r="B48" s="922"/>
      <c r="C48" s="923">
        <f>入力シート!C51</f>
        <v>0</v>
      </c>
      <c r="D48" s="924"/>
      <c r="E48" s="924"/>
      <c r="F48" s="924"/>
      <c r="G48" s="925">
        <f>入力シート!G51</f>
        <v>0</v>
      </c>
      <c r="H48" s="924"/>
      <c r="I48" s="924"/>
      <c r="J48" s="924"/>
      <c r="K48" s="925">
        <f>入力シート!K51</f>
        <v>0</v>
      </c>
      <c r="L48" s="924"/>
      <c r="M48" s="924"/>
      <c r="N48" s="924"/>
      <c r="O48" s="926"/>
      <c r="P48" s="715">
        <f>入力シート!P51</f>
        <v>0</v>
      </c>
      <c r="Q48" s="716"/>
      <c r="R48" s="716"/>
      <c r="S48" s="716"/>
      <c r="T48" s="716"/>
      <c r="U48" s="716"/>
      <c r="V48" s="716"/>
      <c r="W48" s="712">
        <f>入力シート!W51</f>
        <v>0</v>
      </c>
      <c r="X48" s="713"/>
      <c r="Y48" s="713"/>
      <c r="Z48" s="713"/>
      <c r="AA48" s="713"/>
      <c r="AB48" s="713"/>
      <c r="AC48" s="713"/>
      <c r="AD48" s="713"/>
      <c r="AE48" s="714"/>
      <c r="AF48" s="715">
        <f>入力シート!AF51</f>
        <v>0</v>
      </c>
      <c r="AG48" s="716"/>
      <c r="AH48" s="716"/>
      <c r="AI48" s="716"/>
      <c r="AJ48" s="716"/>
      <c r="AK48" s="716"/>
      <c r="AL48" s="716"/>
      <c r="AM48" s="716"/>
      <c r="AN48" s="717"/>
      <c r="AO48" s="927">
        <f>入力シート!AO51</f>
        <v>0</v>
      </c>
      <c r="AP48" s="926"/>
      <c r="AQ48" s="923">
        <f>入力シート!AQ51</f>
        <v>0</v>
      </c>
      <c r="AR48" s="924"/>
      <c r="AS48" s="924"/>
      <c r="AT48" s="925">
        <f>入力シート!AT51</f>
        <v>0</v>
      </c>
      <c r="AU48" s="924"/>
      <c r="AV48" s="925">
        <f>入力シート!AV51</f>
        <v>0</v>
      </c>
      <c r="AW48" s="926"/>
      <c r="AX48" s="928">
        <f>入力シート!AX51</f>
        <v>0</v>
      </c>
      <c r="AY48" s="929"/>
      <c r="AZ48" s="907"/>
      <c r="BA48" s="906"/>
      <c r="BB48" s="905"/>
      <c r="BC48" s="905"/>
      <c r="BD48" s="905"/>
      <c r="BE48" s="905"/>
      <c r="BF48" s="905"/>
      <c r="BG48" s="906"/>
      <c r="BH48" s="304"/>
      <c r="BI48" s="305"/>
      <c r="BJ48" s="304"/>
      <c r="BK48" s="306"/>
      <c r="BL48" s="306"/>
      <c r="BM48" s="306"/>
      <c r="BN48" s="306"/>
      <c r="BO48" s="306"/>
      <c r="BP48" s="306"/>
      <c r="BQ48" s="306"/>
      <c r="BR48" s="306"/>
      <c r="BS48" s="306"/>
      <c r="BT48" s="306"/>
      <c r="BU48" s="306"/>
      <c r="BV48" s="306"/>
      <c r="BW48" s="306"/>
      <c r="BX48" s="306"/>
      <c r="BY48" s="305"/>
      <c r="BZ48" s="306"/>
      <c r="CA48" s="307"/>
      <c r="CB48" s="307"/>
      <c r="CC48" s="307"/>
      <c r="CD48" s="308"/>
    </row>
    <row r="49" spans="1:82" x14ac:dyDescent="0.2">
      <c r="A49" s="921">
        <v>26</v>
      </c>
      <c r="B49" s="922"/>
      <c r="C49" s="923">
        <f>入力シート!C52</f>
        <v>0</v>
      </c>
      <c r="D49" s="924"/>
      <c r="E49" s="924"/>
      <c r="F49" s="924"/>
      <c r="G49" s="925">
        <f>入力シート!G52</f>
        <v>0</v>
      </c>
      <c r="H49" s="924"/>
      <c r="I49" s="924"/>
      <c r="J49" s="924"/>
      <c r="K49" s="925">
        <f>入力シート!K52</f>
        <v>0</v>
      </c>
      <c r="L49" s="924"/>
      <c r="M49" s="924"/>
      <c r="N49" s="924"/>
      <c r="O49" s="926"/>
      <c r="P49" s="715">
        <f>入力シート!P52</f>
        <v>0</v>
      </c>
      <c r="Q49" s="716"/>
      <c r="R49" s="716"/>
      <c r="S49" s="716"/>
      <c r="T49" s="716"/>
      <c r="U49" s="716"/>
      <c r="V49" s="716"/>
      <c r="W49" s="712">
        <f>入力シート!W52</f>
        <v>0</v>
      </c>
      <c r="X49" s="713"/>
      <c r="Y49" s="713"/>
      <c r="Z49" s="713"/>
      <c r="AA49" s="713"/>
      <c r="AB49" s="713"/>
      <c r="AC49" s="713"/>
      <c r="AD49" s="713"/>
      <c r="AE49" s="714"/>
      <c r="AF49" s="715">
        <f>入力シート!AF52</f>
        <v>0</v>
      </c>
      <c r="AG49" s="716"/>
      <c r="AH49" s="716"/>
      <c r="AI49" s="716"/>
      <c r="AJ49" s="716"/>
      <c r="AK49" s="716"/>
      <c r="AL49" s="716"/>
      <c r="AM49" s="716"/>
      <c r="AN49" s="717"/>
      <c r="AO49" s="927">
        <f>入力シート!AO52</f>
        <v>0</v>
      </c>
      <c r="AP49" s="926"/>
      <c r="AQ49" s="923">
        <f>入力シート!AQ52</f>
        <v>0</v>
      </c>
      <c r="AR49" s="924"/>
      <c r="AS49" s="924"/>
      <c r="AT49" s="925">
        <f>入力シート!AT52</f>
        <v>0</v>
      </c>
      <c r="AU49" s="924"/>
      <c r="AV49" s="925">
        <f>入力シート!AV52</f>
        <v>0</v>
      </c>
      <c r="AW49" s="926"/>
      <c r="AX49" s="928">
        <f>入力シート!AX52</f>
        <v>0</v>
      </c>
      <c r="AY49" s="929"/>
      <c r="AZ49" s="907"/>
      <c r="BA49" s="906"/>
      <c r="BB49" s="905"/>
      <c r="BC49" s="905"/>
      <c r="BD49" s="905"/>
      <c r="BE49" s="905"/>
      <c r="BF49" s="905"/>
      <c r="BG49" s="906"/>
      <c r="BH49" s="304"/>
      <c r="BI49" s="305"/>
      <c r="BJ49" s="304"/>
      <c r="BK49" s="306"/>
      <c r="BL49" s="306"/>
      <c r="BM49" s="306"/>
      <c r="BN49" s="306"/>
      <c r="BO49" s="306"/>
      <c r="BP49" s="306"/>
      <c r="BQ49" s="306"/>
      <c r="BR49" s="306"/>
      <c r="BS49" s="306"/>
      <c r="BT49" s="306"/>
      <c r="BU49" s="306"/>
      <c r="BV49" s="306"/>
      <c r="BW49" s="306"/>
      <c r="BX49" s="306"/>
      <c r="BY49" s="305"/>
      <c r="BZ49" s="306"/>
      <c r="CA49" s="307"/>
      <c r="CB49" s="307"/>
      <c r="CC49" s="307"/>
      <c r="CD49" s="308"/>
    </row>
    <row r="50" spans="1:82" x14ac:dyDescent="0.2">
      <c r="A50" s="921">
        <v>27</v>
      </c>
      <c r="B50" s="922"/>
      <c r="C50" s="923">
        <f>入力シート!C53</f>
        <v>0</v>
      </c>
      <c r="D50" s="924"/>
      <c r="E50" s="924"/>
      <c r="F50" s="924"/>
      <c r="G50" s="925">
        <f>入力シート!G53</f>
        <v>0</v>
      </c>
      <c r="H50" s="924"/>
      <c r="I50" s="924"/>
      <c r="J50" s="924"/>
      <c r="K50" s="925">
        <f>入力シート!K53</f>
        <v>0</v>
      </c>
      <c r="L50" s="924"/>
      <c r="M50" s="924"/>
      <c r="N50" s="924"/>
      <c r="O50" s="926"/>
      <c r="P50" s="715">
        <f>入力シート!P53</f>
        <v>0</v>
      </c>
      <c r="Q50" s="716"/>
      <c r="R50" s="716"/>
      <c r="S50" s="716"/>
      <c r="T50" s="716"/>
      <c r="U50" s="716"/>
      <c r="V50" s="716"/>
      <c r="W50" s="712">
        <f>入力シート!W53</f>
        <v>0</v>
      </c>
      <c r="X50" s="713"/>
      <c r="Y50" s="713"/>
      <c r="Z50" s="713"/>
      <c r="AA50" s="713"/>
      <c r="AB50" s="713"/>
      <c r="AC50" s="713"/>
      <c r="AD50" s="713"/>
      <c r="AE50" s="714"/>
      <c r="AF50" s="715">
        <f>入力シート!AF53</f>
        <v>0</v>
      </c>
      <c r="AG50" s="716"/>
      <c r="AH50" s="716"/>
      <c r="AI50" s="716"/>
      <c r="AJ50" s="716"/>
      <c r="AK50" s="716"/>
      <c r="AL50" s="716"/>
      <c r="AM50" s="716"/>
      <c r="AN50" s="717"/>
      <c r="AO50" s="927">
        <f>入力シート!AO53</f>
        <v>0</v>
      </c>
      <c r="AP50" s="926"/>
      <c r="AQ50" s="923">
        <f>入力シート!AQ53</f>
        <v>0</v>
      </c>
      <c r="AR50" s="924"/>
      <c r="AS50" s="924"/>
      <c r="AT50" s="925">
        <f>入力シート!AT53</f>
        <v>0</v>
      </c>
      <c r="AU50" s="924"/>
      <c r="AV50" s="925">
        <f>入力シート!AV53</f>
        <v>0</v>
      </c>
      <c r="AW50" s="926"/>
      <c r="AX50" s="928">
        <f>入力シート!AX53</f>
        <v>0</v>
      </c>
      <c r="AY50" s="929"/>
      <c r="AZ50" s="907"/>
      <c r="BA50" s="906"/>
      <c r="BB50" s="905"/>
      <c r="BC50" s="905"/>
      <c r="BD50" s="905"/>
      <c r="BE50" s="905"/>
      <c r="BF50" s="905"/>
      <c r="BG50" s="906"/>
      <c r="BH50" s="304"/>
      <c r="BI50" s="305"/>
      <c r="BJ50" s="304"/>
      <c r="BK50" s="306"/>
      <c r="BL50" s="306"/>
      <c r="BM50" s="306"/>
      <c r="BN50" s="306"/>
      <c r="BO50" s="306"/>
      <c r="BP50" s="306"/>
      <c r="BQ50" s="306"/>
      <c r="BR50" s="306"/>
      <c r="BS50" s="306"/>
      <c r="BT50" s="306"/>
      <c r="BU50" s="306"/>
      <c r="BV50" s="306"/>
      <c r="BW50" s="306"/>
      <c r="BX50" s="306"/>
      <c r="BY50" s="305"/>
      <c r="BZ50" s="306"/>
      <c r="CA50" s="307"/>
      <c r="CB50" s="307"/>
      <c r="CC50" s="307"/>
      <c r="CD50" s="308"/>
    </row>
    <row r="51" spans="1:82" x14ac:dyDescent="0.2">
      <c r="A51" s="921">
        <v>28</v>
      </c>
      <c r="B51" s="922"/>
      <c r="C51" s="923">
        <f>入力シート!C54</f>
        <v>0</v>
      </c>
      <c r="D51" s="924"/>
      <c r="E51" s="924"/>
      <c r="F51" s="924"/>
      <c r="G51" s="925">
        <f>入力シート!G54</f>
        <v>0</v>
      </c>
      <c r="H51" s="924"/>
      <c r="I51" s="924"/>
      <c r="J51" s="924"/>
      <c r="K51" s="925">
        <f>入力シート!K54</f>
        <v>0</v>
      </c>
      <c r="L51" s="924"/>
      <c r="M51" s="924"/>
      <c r="N51" s="924"/>
      <c r="O51" s="926"/>
      <c r="P51" s="715">
        <f>入力シート!P54</f>
        <v>0</v>
      </c>
      <c r="Q51" s="716"/>
      <c r="R51" s="716"/>
      <c r="S51" s="716"/>
      <c r="T51" s="716"/>
      <c r="U51" s="716"/>
      <c r="V51" s="716"/>
      <c r="W51" s="712">
        <f>入力シート!W54</f>
        <v>0</v>
      </c>
      <c r="X51" s="713"/>
      <c r="Y51" s="713"/>
      <c r="Z51" s="713"/>
      <c r="AA51" s="713"/>
      <c r="AB51" s="713"/>
      <c r="AC51" s="713"/>
      <c r="AD51" s="713"/>
      <c r="AE51" s="714"/>
      <c r="AF51" s="715">
        <f>入力シート!AF54</f>
        <v>0</v>
      </c>
      <c r="AG51" s="716"/>
      <c r="AH51" s="716"/>
      <c r="AI51" s="716"/>
      <c r="AJ51" s="716"/>
      <c r="AK51" s="716"/>
      <c r="AL51" s="716"/>
      <c r="AM51" s="716"/>
      <c r="AN51" s="717"/>
      <c r="AO51" s="927">
        <f>入力シート!AO54</f>
        <v>0</v>
      </c>
      <c r="AP51" s="926"/>
      <c r="AQ51" s="923">
        <f>入力シート!AQ54</f>
        <v>0</v>
      </c>
      <c r="AR51" s="924"/>
      <c r="AS51" s="924"/>
      <c r="AT51" s="925">
        <f>入力シート!AT54</f>
        <v>0</v>
      </c>
      <c r="AU51" s="924"/>
      <c r="AV51" s="925">
        <f>入力シート!AV54</f>
        <v>0</v>
      </c>
      <c r="AW51" s="926"/>
      <c r="AX51" s="928">
        <f>入力シート!AX54</f>
        <v>0</v>
      </c>
      <c r="AY51" s="929"/>
      <c r="AZ51" s="907"/>
      <c r="BA51" s="906"/>
      <c r="BB51" s="905"/>
      <c r="BC51" s="905"/>
      <c r="BD51" s="905"/>
      <c r="BE51" s="905"/>
      <c r="BF51" s="905"/>
      <c r="BG51" s="906"/>
      <c r="BH51" s="304"/>
      <c r="BI51" s="305"/>
      <c r="BJ51" s="304"/>
      <c r="BK51" s="306"/>
      <c r="BL51" s="306"/>
      <c r="BM51" s="306"/>
      <c r="BN51" s="306"/>
      <c r="BO51" s="306"/>
      <c r="BP51" s="306"/>
      <c r="BQ51" s="306"/>
      <c r="BR51" s="306"/>
      <c r="BS51" s="306"/>
      <c r="BT51" s="306"/>
      <c r="BU51" s="306"/>
      <c r="BV51" s="306"/>
      <c r="BW51" s="306"/>
      <c r="BX51" s="306"/>
      <c r="BY51" s="305"/>
      <c r="BZ51" s="306"/>
      <c r="CA51" s="307"/>
      <c r="CB51" s="307"/>
      <c r="CC51" s="307"/>
      <c r="CD51" s="308"/>
    </row>
    <row r="52" spans="1:82" x14ac:dyDescent="0.2">
      <c r="A52" s="921">
        <v>29</v>
      </c>
      <c r="B52" s="922"/>
      <c r="C52" s="923">
        <f>入力シート!C55</f>
        <v>0</v>
      </c>
      <c r="D52" s="924"/>
      <c r="E52" s="924"/>
      <c r="F52" s="924"/>
      <c r="G52" s="925">
        <f>入力シート!G55</f>
        <v>0</v>
      </c>
      <c r="H52" s="924"/>
      <c r="I52" s="924"/>
      <c r="J52" s="924"/>
      <c r="K52" s="925">
        <f>入力シート!K55</f>
        <v>0</v>
      </c>
      <c r="L52" s="924"/>
      <c r="M52" s="924"/>
      <c r="N52" s="924"/>
      <c r="O52" s="926"/>
      <c r="P52" s="715">
        <f>入力シート!P55</f>
        <v>0</v>
      </c>
      <c r="Q52" s="716"/>
      <c r="R52" s="716"/>
      <c r="S52" s="716"/>
      <c r="T52" s="716"/>
      <c r="U52" s="716"/>
      <c r="V52" s="716"/>
      <c r="W52" s="712">
        <f>入力シート!W55</f>
        <v>0</v>
      </c>
      <c r="X52" s="713"/>
      <c r="Y52" s="713"/>
      <c r="Z52" s="713"/>
      <c r="AA52" s="713"/>
      <c r="AB52" s="713"/>
      <c r="AC52" s="713"/>
      <c r="AD52" s="713"/>
      <c r="AE52" s="714"/>
      <c r="AF52" s="715">
        <f>入力シート!AF55</f>
        <v>0</v>
      </c>
      <c r="AG52" s="716"/>
      <c r="AH52" s="716"/>
      <c r="AI52" s="716"/>
      <c r="AJ52" s="716"/>
      <c r="AK52" s="716"/>
      <c r="AL52" s="716"/>
      <c r="AM52" s="716"/>
      <c r="AN52" s="717"/>
      <c r="AO52" s="927">
        <f>入力シート!AO55</f>
        <v>0</v>
      </c>
      <c r="AP52" s="926"/>
      <c r="AQ52" s="923">
        <f>入力シート!AQ55</f>
        <v>0</v>
      </c>
      <c r="AR52" s="924"/>
      <c r="AS52" s="924"/>
      <c r="AT52" s="925">
        <f>入力シート!AT55</f>
        <v>0</v>
      </c>
      <c r="AU52" s="924"/>
      <c r="AV52" s="925">
        <f>入力シート!AV55</f>
        <v>0</v>
      </c>
      <c r="AW52" s="926"/>
      <c r="AX52" s="928">
        <f>入力シート!AX55</f>
        <v>0</v>
      </c>
      <c r="AY52" s="929"/>
      <c r="AZ52" s="907"/>
      <c r="BA52" s="906"/>
      <c r="BB52" s="905"/>
      <c r="BC52" s="905"/>
      <c r="BD52" s="905"/>
      <c r="BE52" s="905"/>
      <c r="BF52" s="905"/>
      <c r="BG52" s="906"/>
      <c r="BH52" s="304"/>
      <c r="BI52" s="305"/>
      <c r="BJ52" s="304"/>
      <c r="BK52" s="306"/>
      <c r="BL52" s="306"/>
      <c r="BM52" s="306"/>
      <c r="BN52" s="306"/>
      <c r="BO52" s="306"/>
      <c r="BP52" s="306"/>
      <c r="BQ52" s="306"/>
      <c r="BR52" s="306"/>
      <c r="BS52" s="306"/>
      <c r="BT52" s="306"/>
      <c r="BU52" s="306"/>
      <c r="BV52" s="306"/>
      <c r="BW52" s="306"/>
      <c r="BX52" s="306"/>
      <c r="BY52" s="305"/>
      <c r="BZ52" s="306"/>
      <c r="CA52" s="307"/>
      <c r="CB52" s="307"/>
      <c r="CC52" s="307"/>
      <c r="CD52" s="308"/>
    </row>
    <row r="53" spans="1:82" x14ac:dyDescent="0.2">
      <c r="A53" s="921">
        <v>30</v>
      </c>
      <c r="B53" s="922"/>
      <c r="C53" s="923">
        <f>入力シート!C56</f>
        <v>0</v>
      </c>
      <c r="D53" s="924"/>
      <c r="E53" s="924"/>
      <c r="F53" s="924"/>
      <c r="G53" s="925">
        <f>入力シート!G56</f>
        <v>0</v>
      </c>
      <c r="H53" s="924"/>
      <c r="I53" s="924"/>
      <c r="J53" s="924"/>
      <c r="K53" s="925">
        <f>入力シート!K56</f>
        <v>0</v>
      </c>
      <c r="L53" s="924"/>
      <c r="M53" s="924"/>
      <c r="N53" s="924"/>
      <c r="O53" s="926"/>
      <c r="P53" s="715">
        <f>入力シート!P56</f>
        <v>0</v>
      </c>
      <c r="Q53" s="716"/>
      <c r="R53" s="716"/>
      <c r="S53" s="716"/>
      <c r="T53" s="716"/>
      <c r="U53" s="716"/>
      <c r="V53" s="716"/>
      <c r="W53" s="712">
        <f>入力シート!W56</f>
        <v>0</v>
      </c>
      <c r="X53" s="713"/>
      <c r="Y53" s="713"/>
      <c r="Z53" s="713"/>
      <c r="AA53" s="713"/>
      <c r="AB53" s="713"/>
      <c r="AC53" s="713"/>
      <c r="AD53" s="713"/>
      <c r="AE53" s="714"/>
      <c r="AF53" s="715">
        <f>入力シート!AF56</f>
        <v>0</v>
      </c>
      <c r="AG53" s="716"/>
      <c r="AH53" s="716"/>
      <c r="AI53" s="716"/>
      <c r="AJ53" s="716"/>
      <c r="AK53" s="716"/>
      <c r="AL53" s="716"/>
      <c r="AM53" s="716"/>
      <c r="AN53" s="717"/>
      <c r="AO53" s="927">
        <f>入力シート!AO56</f>
        <v>0</v>
      </c>
      <c r="AP53" s="926"/>
      <c r="AQ53" s="923">
        <f>入力シート!AQ56</f>
        <v>0</v>
      </c>
      <c r="AR53" s="924"/>
      <c r="AS53" s="924"/>
      <c r="AT53" s="925">
        <f>入力シート!AT56</f>
        <v>0</v>
      </c>
      <c r="AU53" s="924"/>
      <c r="AV53" s="925">
        <f>入力シート!AV56</f>
        <v>0</v>
      </c>
      <c r="AW53" s="926"/>
      <c r="AX53" s="928">
        <f>入力シート!AX56</f>
        <v>0</v>
      </c>
      <c r="AY53" s="929"/>
      <c r="AZ53" s="907"/>
      <c r="BA53" s="906"/>
      <c r="BB53" s="905"/>
      <c r="BC53" s="905"/>
      <c r="BD53" s="905"/>
      <c r="BE53" s="905"/>
      <c r="BF53" s="905"/>
      <c r="BG53" s="906"/>
      <c r="BH53" s="304"/>
      <c r="BI53" s="305"/>
      <c r="BJ53" s="304"/>
      <c r="BK53" s="306"/>
      <c r="BL53" s="306"/>
      <c r="BM53" s="306"/>
      <c r="BN53" s="306"/>
      <c r="BO53" s="306"/>
      <c r="BP53" s="306"/>
      <c r="BQ53" s="306"/>
      <c r="BR53" s="306"/>
      <c r="BS53" s="306"/>
      <c r="BT53" s="306"/>
      <c r="BU53" s="306"/>
      <c r="BV53" s="306"/>
      <c r="BW53" s="306"/>
      <c r="BX53" s="306"/>
      <c r="BY53" s="305"/>
      <c r="BZ53" s="306"/>
      <c r="CA53" s="307"/>
      <c r="CB53" s="307"/>
      <c r="CC53" s="307"/>
      <c r="CD53" s="308"/>
    </row>
    <row r="54" spans="1:82" x14ac:dyDescent="0.2">
      <c r="A54" s="921">
        <v>31</v>
      </c>
      <c r="B54" s="922"/>
      <c r="C54" s="923">
        <f>入力シート!C57</f>
        <v>0</v>
      </c>
      <c r="D54" s="924"/>
      <c r="E54" s="924"/>
      <c r="F54" s="924"/>
      <c r="G54" s="925">
        <f>入力シート!G57</f>
        <v>0</v>
      </c>
      <c r="H54" s="924"/>
      <c r="I54" s="924"/>
      <c r="J54" s="924"/>
      <c r="K54" s="925">
        <f>入力シート!K57</f>
        <v>0</v>
      </c>
      <c r="L54" s="924"/>
      <c r="M54" s="924"/>
      <c r="N54" s="924"/>
      <c r="O54" s="926"/>
      <c r="P54" s="715">
        <f>入力シート!P57</f>
        <v>0</v>
      </c>
      <c r="Q54" s="716"/>
      <c r="R54" s="716"/>
      <c r="S54" s="716"/>
      <c r="T54" s="716"/>
      <c r="U54" s="716"/>
      <c r="V54" s="716"/>
      <c r="W54" s="712">
        <f>入力シート!W57</f>
        <v>0</v>
      </c>
      <c r="X54" s="713"/>
      <c r="Y54" s="713"/>
      <c r="Z54" s="713"/>
      <c r="AA54" s="713"/>
      <c r="AB54" s="713"/>
      <c r="AC54" s="713"/>
      <c r="AD54" s="713"/>
      <c r="AE54" s="714"/>
      <c r="AF54" s="715">
        <f>入力シート!AF57</f>
        <v>0</v>
      </c>
      <c r="AG54" s="716"/>
      <c r="AH54" s="716"/>
      <c r="AI54" s="716"/>
      <c r="AJ54" s="716"/>
      <c r="AK54" s="716"/>
      <c r="AL54" s="716"/>
      <c r="AM54" s="716"/>
      <c r="AN54" s="717"/>
      <c r="AO54" s="927">
        <f>入力シート!AO57</f>
        <v>0</v>
      </c>
      <c r="AP54" s="926"/>
      <c r="AQ54" s="923">
        <f>入力シート!AQ57</f>
        <v>0</v>
      </c>
      <c r="AR54" s="924"/>
      <c r="AS54" s="924"/>
      <c r="AT54" s="925">
        <f>入力シート!AT57</f>
        <v>0</v>
      </c>
      <c r="AU54" s="924"/>
      <c r="AV54" s="925">
        <f>入力シート!AV57</f>
        <v>0</v>
      </c>
      <c r="AW54" s="926"/>
      <c r="AX54" s="928">
        <f>入力シート!AX57</f>
        <v>0</v>
      </c>
      <c r="AY54" s="929"/>
      <c r="AZ54" s="907"/>
      <c r="BA54" s="906"/>
      <c r="BB54" s="905"/>
      <c r="BC54" s="905"/>
      <c r="BD54" s="905"/>
      <c r="BE54" s="905"/>
      <c r="BF54" s="905"/>
      <c r="BG54" s="906"/>
      <c r="BH54" s="304"/>
      <c r="BI54" s="305"/>
      <c r="BJ54" s="304"/>
      <c r="BK54" s="306"/>
      <c r="BL54" s="306"/>
      <c r="BM54" s="306"/>
      <c r="BN54" s="306"/>
      <c r="BO54" s="306"/>
      <c r="BP54" s="306"/>
      <c r="BQ54" s="306"/>
      <c r="BR54" s="306"/>
      <c r="BS54" s="306"/>
      <c r="BT54" s="306"/>
      <c r="BU54" s="306"/>
      <c r="BV54" s="306"/>
      <c r="BW54" s="306"/>
      <c r="BX54" s="306"/>
      <c r="BY54" s="305"/>
      <c r="BZ54" s="306"/>
      <c r="CA54" s="307"/>
      <c r="CB54" s="307"/>
      <c r="CC54" s="307"/>
      <c r="CD54" s="308"/>
    </row>
    <row r="55" spans="1:82" x14ac:dyDescent="0.2">
      <c r="A55" s="921">
        <v>32</v>
      </c>
      <c r="B55" s="922"/>
      <c r="C55" s="923">
        <f>入力シート!C58</f>
        <v>0</v>
      </c>
      <c r="D55" s="924"/>
      <c r="E55" s="924"/>
      <c r="F55" s="924"/>
      <c r="G55" s="925">
        <f>入力シート!G58</f>
        <v>0</v>
      </c>
      <c r="H55" s="924"/>
      <c r="I55" s="924"/>
      <c r="J55" s="924"/>
      <c r="K55" s="925">
        <f>入力シート!K58</f>
        <v>0</v>
      </c>
      <c r="L55" s="924"/>
      <c r="M55" s="924"/>
      <c r="N55" s="924"/>
      <c r="O55" s="926"/>
      <c r="P55" s="715">
        <f>入力シート!P58</f>
        <v>0</v>
      </c>
      <c r="Q55" s="716"/>
      <c r="R55" s="716"/>
      <c r="S55" s="716"/>
      <c r="T55" s="716"/>
      <c r="U55" s="716"/>
      <c r="V55" s="716"/>
      <c r="W55" s="712">
        <f>入力シート!W58</f>
        <v>0</v>
      </c>
      <c r="X55" s="713"/>
      <c r="Y55" s="713"/>
      <c r="Z55" s="713"/>
      <c r="AA55" s="713"/>
      <c r="AB55" s="713"/>
      <c r="AC55" s="713"/>
      <c r="AD55" s="713"/>
      <c r="AE55" s="714"/>
      <c r="AF55" s="715">
        <f>入力シート!AF58</f>
        <v>0</v>
      </c>
      <c r="AG55" s="716"/>
      <c r="AH55" s="716"/>
      <c r="AI55" s="716"/>
      <c r="AJ55" s="716"/>
      <c r="AK55" s="716"/>
      <c r="AL55" s="716"/>
      <c r="AM55" s="716"/>
      <c r="AN55" s="717"/>
      <c r="AO55" s="927">
        <f>入力シート!AO58</f>
        <v>0</v>
      </c>
      <c r="AP55" s="926"/>
      <c r="AQ55" s="923">
        <f>入力シート!AQ58</f>
        <v>0</v>
      </c>
      <c r="AR55" s="924"/>
      <c r="AS55" s="924"/>
      <c r="AT55" s="925">
        <f>入力シート!AT58</f>
        <v>0</v>
      </c>
      <c r="AU55" s="924"/>
      <c r="AV55" s="925">
        <f>入力シート!AV58</f>
        <v>0</v>
      </c>
      <c r="AW55" s="926"/>
      <c r="AX55" s="928">
        <f>入力シート!AX58</f>
        <v>0</v>
      </c>
      <c r="AY55" s="929"/>
      <c r="AZ55" s="907"/>
      <c r="BA55" s="906"/>
      <c r="BB55" s="905"/>
      <c r="BC55" s="905"/>
      <c r="BD55" s="905"/>
      <c r="BE55" s="905"/>
      <c r="BF55" s="905"/>
      <c r="BG55" s="906"/>
      <c r="BH55" s="304"/>
      <c r="BI55" s="305"/>
      <c r="BJ55" s="304"/>
      <c r="BK55" s="306"/>
      <c r="BL55" s="306"/>
      <c r="BM55" s="306"/>
      <c r="BN55" s="306"/>
      <c r="BO55" s="306"/>
      <c r="BP55" s="306"/>
      <c r="BQ55" s="306"/>
      <c r="BR55" s="306"/>
      <c r="BS55" s="306"/>
      <c r="BT55" s="306"/>
      <c r="BU55" s="306"/>
      <c r="BV55" s="306"/>
      <c r="BW55" s="306"/>
      <c r="BX55" s="306"/>
      <c r="BY55" s="305"/>
      <c r="BZ55" s="306"/>
      <c r="CA55" s="307"/>
      <c r="CB55" s="307"/>
      <c r="CC55" s="307"/>
      <c r="CD55" s="308"/>
    </row>
    <row r="56" spans="1:82" x14ac:dyDescent="0.2">
      <c r="A56" s="921">
        <v>33</v>
      </c>
      <c r="B56" s="922"/>
      <c r="C56" s="923">
        <f>入力シート!C59</f>
        <v>0</v>
      </c>
      <c r="D56" s="924"/>
      <c r="E56" s="924"/>
      <c r="F56" s="924"/>
      <c r="G56" s="925">
        <f>入力シート!G59</f>
        <v>0</v>
      </c>
      <c r="H56" s="924"/>
      <c r="I56" s="924"/>
      <c r="J56" s="924"/>
      <c r="K56" s="925">
        <f>入力シート!K59</f>
        <v>0</v>
      </c>
      <c r="L56" s="924"/>
      <c r="M56" s="924"/>
      <c r="N56" s="924"/>
      <c r="O56" s="926"/>
      <c r="P56" s="715">
        <f>入力シート!P59</f>
        <v>0</v>
      </c>
      <c r="Q56" s="716"/>
      <c r="R56" s="716"/>
      <c r="S56" s="716"/>
      <c r="T56" s="716"/>
      <c r="U56" s="716"/>
      <c r="V56" s="716"/>
      <c r="W56" s="712">
        <f>入力シート!W59</f>
        <v>0</v>
      </c>
      <c r="X56" s="713"/>
      <c r="Y56" s="713"/>
      <c r="Z56" s="713"/>
      <c r="AA56" s="713"/>
      <c r="AB56" s="713"/>
      <c r="AC56" s="713"/>
      <c r="AD56" s="713"/>
      <c r="AE56" s="714"/>
      <c r="AF56" s="715">
        <f>入力シート!AF59</f>
        <v>0</v>
      </c>
      <c r="AG56" s="716"/>
      <c r="AH56" s="716"/>
      <c r="AI56" s="716"/>
      <c r="AJ56" s="716"/>
      <c r="AK56" s="716"/>
      <c r="AL56" s="716"/>
      <c r="AM56" s="716"/>
      <c r="AN56" s="717"/>
      <c r="AO56" s="927">
        <f>入力シート!AO59</f>
        <v>0</v>
      </c>
      <c r="AP56" s="926"/>
      <c r="AQ56" s="923">
        <f>入力シート!AQ59</f>
        <v>0</v>
      </c>
      <c r="AR56" s="924"/>
      <c r="AS56" s="924"/>
      <c r="AT56" s="925">
        <f>入力シート!AT59</f>
        <v>0</v>
      </c>
      <c r="AU56" s="924"/>
      <c r="AV56" s="925">
        <f>入力シート!AV59</f>
        <v>0</v>
      </c>
      <c r="AW56" s="926"/>
      <c r="AX56" s="928">
        <f>入力シート!AX59</f>
        <v>0</v>
      </c>
      <c r="AY56" s="929"/>
      <c r="AZ56" s="907"/>
      <c r="BA56" s="906"/>
      <c r="BB56" s="905"/>
      <c r="BC56" s="905"/>
      <c r="BD56" s="905"/>
      <c r="BE56" s="905"/>
      <c r="BF56" s="905"/>
      <c r="BG56" s="906"/>
      <c r="BH56" s="304"/>
      <c r="BI56" s="305"/>
      <c r="BJ56" s="304"/>
      <c r="BK56" s="306"/>
      <c r="BL56" s="306"/>
      <c r="BM56" s="306"/>
      <c r="BN56" s="306"/>
      <c r="BO56" s="306"/>
      <c r="BP56" s="306"/>
      <c r="BQ56" s="306"/>
      <c r="BR56" s="306"/>
      <c r="BS56" s="306"/>
      <c r="BT56" s="306"/>
      <c r="BU56" s="306"/>
      <c r="BV56" s="306"/>
      <c r="BW56" s="306"/>
      <c r="BX56" s="306"/>
      <c r="BY56" s="305"/>
      <c r="BZ56" s="306"/>
      <c r="CA56" s="307"/>
      <c r="CB56" s="307"/>
      <c r="CC56" s="307"/>
      <c r="CD56" s="308"/>
    </row>
    <row r="57" spans="1:82" x14ac:dyDescent="0.2">
      <c r="A57" s="921">
        <v>34</v>
      </c>
      <c r="B57" s="922"/>
      <c r="C57" s="923">
        <f>入力シート!C60</f>
        <v>0</v>
      </c>
      <c r="D57" s="924"/>
      <c r="E57" s="924"/>
      <c r="F57" s="924"/>
      <c r="G57" s="925">
        <f>入力シート!G60</f>
        <v>0</v>
      </c>
      <c r="H57" s="924"/>
      <c r="I57" s="924"/>
      <c r="J57" s="924"/>
      <c r="K57" s="925">
        <f>入力シート!K60</f>
        <v>0</v>
      </c>
      <c r="L57" s="924"/>
      <c r="M57" s="924"/>
      <c r="N57" s="924"/>
      <c r="O57" s="926"/>
      <c r="P57" s="715">
        <f>入力シート!P60</f>
        <v>0</v>
      </c>
      <c r="Q57" s="716"/>
      <c r="R57" s="716"/>
      <c r="S57" s="716"/>
      <c r="T57" s="716"/>
      <c r="U57" s="716"/>
      <c r="V57" s="716"/>
      <c r="W57" s="712">
        <f>入力シート!W60</f>
        <v>0</v>
      </c>
      <c r="X57" s="713"/>
      <c r="Y57" s="713"/>
      <c r="Z57" s="713"/>
      <c r="AA57" s="713"/>
      <c r="AB57" s="713"/>
      <c r="AC57" s="713"/>
      <c r="AD57" s="713"/>
      <c r="AE57" s="714"/>
      <c r="AF57" s="715">
        <f>入力シート!AF60</f>
        <v>0</v>
      </c>
      <c r="AG57" s="716"/>
      <c r="AH57" s="716"/>
      <c r="AI57" s="716"/>
      <c r="AJ57" s="716"/>
      <c r="AK57" s="716"/>
      <c r="AL57" s="716"/>
      <c r="AM57" s="716"/>
      <c r="AN57" s="717"/>
      <c r="AO57" s="927">
        <f>入力シート!AO60</f>
        <v>0</v>
      </c>
      <c r="AP57" s="926"/>
      <c r="AQ57" s="923">
        <f>入力シート!AQ60</f>
        <v>0</v>
      </c>
      <c r="AR57" s="924"/>
      <c r="AS57" s="924"/>
      <c r="AT57" s="925">
        <f>入力シート!AT60</f>
        <v>0</v>
      </c>
      <c r="AU57" s="924"/>
      <c r="AV57" s="925">
        <f>入力シート!AV60</f>
        <v>0</v>
      </c>
      <c r="AW57" s="926"/>
      <c r="AX57" s="928">
        <f>入力シート!AX60</f>
        <v>0</v>
      </c>
      <c r="AY57" s="929"/>
      <c r="AZ57" s="907"/>
      <c r="BA57" s="906"/>
      <c r="BB57" s="905"/>
      <c r="BC57" s="905"/>
      <c r="BD57" s="905"/>
      <c r="BE57" s="905"/>
      <c r="BF57" s="905"/>
      <c r="BG57" s="906"/>
      <c r="BH57" s="304"/>
      <c r="BI57" s="305"/>
      <c r="BJ57" s="304"/>
      <c r="BK57" s="306"/>
      <c r="BL57" s="306"/>
      <c r="BM57" s="306"/>
      <c r="BN57" s="306"/>
      <c r="BO57" s="306"/>
      <c r="BP57" s="306"/>
      <c r="BQ57" s="306"/>
      <c r="BR57" s="306"/>
      <c r="BS57" s="306"/>
      <c r="BT57" s="306"/>
      <c r="BU57" s="306"/>
      <c r="BV57" s="306"/>
      <c r="BW57" s="306"/>
      <c r="BX57" s="306"/>
      <c r="BY57" s="305"/>
      <c r="BZ57" s="306"/>
      <c r="CA57" s="307"/>
      <c r="CB57" s="307"/>
      <c r="CC57" s="307"/>
      <c r="CD57" s="308"/>
    </row>
    <row r="58" spans="1:82" x14ac:dyDescent="0.2">
      <c r="A58" s="921">
        <v>35</v>
      </c>
      <c r="B58" s="922"/>
      <c r="C58" s="923">
        <f>入力シート!C61</f>
        <v>0</v>
      </c>
      <c r="D58" s="924"/>
      <c r="E58" s="924"/>
      <c r="F58" s="924"/>
      <c r="G58" s="925">
        <f>入力シート!G61</f>
        <v>0</v>
      </c>
      <c r="H58" s="924"/>
      <c r="I58" s="924"/>
      <c r="J58" s="924"/>
      <c r="K58" s="925">
        <f>入力シート!K61</f>
        <v>0</v>
      </c>
      <c r="L58" s="924"/>
      <c r="M58" s="924"/>
      <c r="N58" s="924"/>
      <c r="O58" s="926"/>
      <c r="P58" s="715">
        <f>入力シート!P61</f>
        <v>0</v>
      </c>
      <c r="Q58" s="716"/>
      <c r="R58" s="716"/>
      <c r="S58" s="716"/>
      <c r="T58" s="716"/>
      <c r="U58" s="716"/>
      <c r="V58" s="716"/>
      <c r="W58" s="712">
        <f>入力シート!W61</f>
        <v>0</v>
      </c>
      <c r="X58" s="713"/>
      <c r="Y58" s="713"/>
      <c r="Z58" s="713"/>
      <c r="AA58" s="713"/>
      <c r="AB58" s="713"/>
      <c r="AC58" s="713"/>
      <c r="AD58" s="713"/>
      <c r="AE58" s="714"/>
      <c r="AF58" s="715">
        <f>入力シート!AF61</f>
        <v>0</v>
      </c>
      <c r="AG58" s="716"/>
      <c r="AH58" s="716"/>
      <c r="AI58" s="716"/>
      <c r="AJ58" s="716"/>
      <c r="AK58" s="716"/>
      <c r="AL58" s="716"/>
      <c r="AM58" s="716"/>
      <c r="AN58" s="717"/>
      <c r="AO58" s="927">
        <f>入力シート!AO61</f>
        <v>0</v>
      </c>
      <c r="AP58" s="926"/>
      <c r="AQ58" s="923">
        <f>入力シート!AQ61</f>
        <v>0</v>
      </c>
      <c r="AR58" s="924"/>
      <c r="AS58" s="924"/>
      <c r="AT58" s="925">
        <f>入力シート!AT61</f>
        <v>0</v>
      </c>
      <c r="AU58" s="924"/>
      <c r="AV58" s="925">
        <f>入力シート!AV61</f>
        <v>0</v>
      </c>
      <c r="AW58" s="926"/>
      <c r="AX58" s="928">
        <f>入力シート!AX61</f>
        <v>0</v>
      </c>
      <c r="AY58" s="929"/>
      <c r="AZ58" s="907"/>
      <c r="BA58" s="906"/>
      <c r="BB58" s="905"/>
      <c r="BC58" s="905"/>
      <c r="BD58" s="905"/>
      <c r="BE58" s="905"/>
      <c r="BF58" s="905"/>
      <c r="BG58" s="906"/>
      <c r="BH58" s="304"/>
      <c r="BI58" s="305"/>
      <c r="BJ58" s="304"/>
      <c r="BK58" s="306"/>
      <c r="BL58" s="306"/>
      <c r="BM58" s="306"/>
      <c r="BN58" s="306"/>
      <c r="BO58" s="306"/>
      <c r="BP58" s="306"/>
      <c r="BQ58" s="306"/>
      <c r="BR58" s="306"/>
      <c r="BS58" s="306"/>
      <c r="BT58" s="306"/>
      <c r="BU58" s="306"/>
      <c r="BV58" s="306"/>
      <c r="BW58" s="306"/>
      <c r="BX58" s="306"/>
      <c r="BY58" s="305"/>
      <c r="BZ58" s="306"/>
      <c r="CA58" s="307"/>
      <c r="CB58" s="307"/>
      <c r="CC58" s="307"/>
      <c r="CD58" s="308"/>
    </row>
    <row r="59" spans="1:82" x14ac:dyDescent="0.2">
      <c r="A59" s="921">
        <v>36</v>
      </c>
      <c r="B59" s="922"/>
      <c r="C59" s="923">
        <f>入力シート!C62</f>
        <v>0</v>
      </c>
      <c r="D59" s="924"/>
      <c r="E59" s="924"/>
      <c r="F59" s="924"/>
      <c r="G59" s="925">
        <f>入力シート!G62</f>
        <v>0</v>
      </c>
      <c r="H59" s="924"/>
      <c r="I59" s="924"/>
      <c r="J59" s="924"/>
      <c r="K59" s="925">
        <f>入力シート!K62</f>
        <v>0</v>
      </c>
      <c r="L59" s="924"/>
      <c r="M59" s="924"/>
      <c r="N59" s="924"/>
      <c r="O59" s="926"/>
      <c r="P59" s="715">
        <f>入力シート!P62</f>
        <v>0</v>
      </c>
      <c r="Q59" s="716"/>
      <c r="R59" s="716"/>
      <c r="S59" s="716"/>
      <c r="T59" s="716"/>
      <c r="U59" s="716"/>
      <c r="V59" s="716"/>
      <c r="W59" s="712">
        <f>入力シート!W62</f>
        <v>0</v>
      </c>
      <c r="X59" s="713"/>
      <c r="Y59" s="713"/>
      <c r="Z59" s="713"/>
      <c r="AA59" s="713"/>
      <c r="AB59" s="713"/>
      <c r="AC59" s="713"/>
      <c r="AD59" s="713"/>
      <c r="AE59" s="714"/>
      <c r="AF59" s="715">
        <f>入力シート!AF62</f>
        <v>0</v>
      </c>
      <c r="AG59" s="716"/>
      <c r="AH59" s="716"/>
      <c r="AI59" s="716"/>
      <c r="AJ59" s="716"/>
      <c r="AK59" s="716"/>
      <c r="AL59" s="716"/>
      <c r="AM59" s="716"/>
      <c r="AN59" s="717"/>
      <c r="AO59" s="927">
        <f>入力シート!AO62</f>
        <v>0</v>
      </c>
      <c r="AP59" s="926"/>
      <c r="AQ59" s="923">
        <f>入力シート!AQ62</f>
        <v>0</v>
      </c>
      <c r="AR59" s="924"/>
      <c r="AS59" s="924"/>
      <c r="AT59" s="925">
        <f>入力シート!AT62</f>
        <v>0</v>
      </c>
      <c r="AU59" s="924"/>
      <c r="AV59" s="925">
        <f>入力シート!AV62</f>
        <v>0</v>
      </c>
      <c r="AW59" s="926"/>
      <c r="AX59" s="928">
        <f>入力シート!AX62</f>
        <v>0</v>
      </c>
      <c r="AY59" s="929"/>
      <c r="AZ59" s="907"/>
      <c r="BA59" s="906"/>
      <c r="BB59" s="905"/>
      <c r="BC59" s="905"/>
      <c r="BD59" s="905"/>
      <c r="BE59" s="905"/>
      <c r="BF59" s="905"/>
      <c r="BG59" s="906"/>
      <c r="BH59" s="304"/>
      <c r="BI59" s="305"/>
      <c r="BJ59" s="304"/>
      <c r="BK59" s="306"/>
      <c r="BL59" s="306"/>
      <c r="BM59" s="306"/>
      <c r="BN59" s="306"/>
      <c r="BO59" s="306"/>
      <c r="BP59" s="306"/>
      <c r="BQ59" s="306"/>
      <c r="BR59" s="306"/>
      <c r="BS59" s="306"/>
      <c r="BT59" s="306"/>
      <c r="BU59" s="306"/>
      <c r="BV59" s="306"/>
      <c r="BW59" s="306"/>
      <c r="BX59" s="306"/>
      <c r="BY59" s="305"/>
      <c r="BZ59" s="306"/>
      <c r="CA59" s="307"/>
      <c r="CB59" s="307"/>
      <c r="CC59" s="307"/>
      <c r="CD59" s="308"/>
    </row>
    <row r="60" spans="1:82" x14ac:dyDescent="0.2">
      <c r="A60" s="921">
        <v>37</v>
      </c>
      <c r="B60" s="922"/>
      <c r="C60" s="923">
        <f>入力シート!C63</f>
        <v>0</v>
      </c>
      <c r="D60" s="924"/>
      <c r="E60" s="924"/>
      <c r="F60" s="924"/>
      <c r="G60" s="925">
        <f>入力シート!G63</f>
        <v>0</v>
      </c>
      <c r="H60" s="924"/>
      <c r="I60" s="924"/>
      <c r="J60" s="924"/>
      <c r="K60" s="925">
        <f>入力シート!K63</f>
        <v>0</v>
      </c>
      <c r="L60" s="924"/>
      <c r="M60" s="924"/>
      <c r="N60" s="924"/>
      <c r="O60" s="926"/>
      <c r="P60" s="715">
        <f>入力シート!P63</f>
        <v>0</v>
      </c>
      <c r="Q60" s="716"/>
      <c r="R60" s="716"/>
      <c r="S60" s="716"/>
      <c r="T60" s="716"/>
      <c r="U60" s="716"/>
      <c r="V60" s="716"/>
      <c r="W60" s="712">
        <f>入力シート!W63</f>
        <v>0</v>
      </c>
      <c r="X60" s="713"/>
      <c r="Y60" s="713"/>
      <c r="Z60" s="713"/>
      <c r="AA60" s="713"/>
      <c r="AB60" s="713"/>
      <c r="AC60" s="713"/>
      <c r="AD60" s="713"/>
      <c r="AE60" s="714"/>
      <c r="AF60" s="715">
        <f>入力シート!AF63</f>
        <v>0</v>
      </c>
      <c r="AG60" s="716"/>
      <c r="AH60" s="716"/>
      <c r="AI60" s="716"/>
      <c r="AJ60" s="716"/>
      <c r="AK60" s="716"/>
      <c r="AL60" s="716"/>
      <c r="AM60" s="716"/>
      <c r="AN60" s="717"/>
      <c r="AO60" s="927">
        <f>入力シート!AO63</f>
        <v>0</v>
      </c>
      <c r="AP60" s="926"/>
      <c r="AQ60" s="923">
        <f>入力シート!AQ63</f>
        <v>0</v>
      </c>
      <c r="AR60" s="924"/>
      <c r="AS60" s="924"/>
      <c r="AT60" s="925">
        <f>入力シート!AT63</f>
        <v>0</v>
      </c>
      <c r="AU60" s="924"/>
      <c r="AV60" s="925">
        <f>入力シート!AV63</f>
        <v>0</v>
      </c>
      <c r="AW60" s="926"/>
      <c r="AX60" s="928">
        <f>入力シート!AX63</f>
        <v>0</v>
      </c>
      <c r="AY60" s="929"/>
      <c r="AZ60" s="907"/>
      <c r="BA60" s="906"/>
      <c r="BB60" s="905"/>
      <c r="BC60" s="905"/>
      <c r="BD60" s="905"/>
      <c r="BE60" s="905"/>
      <c r="BF60" s="905"/>
      <c r="BG60" s="906"/>
      <c r="BH60" s="304"/>
      <c r="BI60" s="305"/>
      <c r="BJ60" s="304"/>
      <c r="BK60" s="306"/>
      <c r="BL60" s="306"/>
      <c r="BM60" s="306"/>
      <c r="BN60" s="306"/>
      <c r="BO60" s="306"/>
      <c r="BP60" s="306"/>
      <c r="BQ60" s="306"/>
      <c r="BR60" s="306"/>
      <c r="BS60" s="306"/>
      <c r="BT60" s="306"/>
      <c r="BU60" s="306"/>
      <c r="BV60" s="306"/>
      <c r="BW60" s="306"/>
      <c r="BX60" s="306"/>
      <c r="BY60" s="305"/>
      <c r="BZ60" s="306"/>
      <c r="CA60" s="307"/>
      <c r="CB60" s="307"/>
      <c r="CC60" s="307"/>
      <c r="CD60" s="308"/>
    </row>
    <row r="61" spans="1:82" x14ac:dyDescent="0.2">
      <c r="A61" s="921">
        <v>38</v>
      </c>
      <c r="B61" s="922"/>
      <c r="C61" s="923">
        <f>入力シート!C64</f>
        <v>0</v>
      </c>
      <c r="D61" s="924"/>
      <c r="E61" s="924"/>
      <c r="F61" s="924"/>
      <c r="G61" s="925">
        <f>入力シート!G64</f>
        <v>0</v>
      </c>
      <c r="H61" s="924"/>
      <c r="I61" s="924"/>
      <c r="J61" s="924"/>
      <c r="K61" s="925">
        <f>入力シート!K64</f>
        <v>0</v>
      </c>
      <c r="L61" s="924"/>
      <c r="M61" s="924"/>
      <c r="N61" s="924"/>
      <c r="O61" s="926"/>
      <c r="P61" s="715">
        <f>入力シート!P64</f>
        <v>0</v>
      </c>
      <c r="Q61" s="716"/>
      <c r="R61" s="716"/>
      <c r="S61" s="716"/>
      <c r="T61" s="716"/>
      <c r="U61" s="716"/>
      <c r="V61" s="716"/>
      <c r="W61" s="712">
        <f>入力シート!W64</f>
        <v>0</v>
      </c>
      <c r="X61" s="713"/>
      <c r="Y61" s="713"/>
      <c r="Z61" s="713"/>
      <c r="AA61" s="713"/>
      <c r="AB61" s="713"/>
      <c r="AC61" s="713"/>
      <c r="AD61" s="713"/>
      <c r="AE61" s="714"/>
      <c r="AF61" s="715">
        <f>入力シート!AF64</f>
        <v>0</v>
      </c>
      <c r="AG61" s="716"/>
      <c r="AH61" s="716"/>
      <c r="AI61" s="716"/>
      <c r="AJ61" s="716"/>
      <c r="AK61" s="716"/>
      <c r="AL61" s="716"/>
      <c r="AM61" s="716"/>
      <c r="AN61" s="717"/>
      <c r="AO61" s="927">
        <f>入力シート!AO64</f>
        <v>0</v>
      </c>
      <c r="AP61" s="926"/>
      <c r="AQ61" s="923">
        <f>入力シート!AQ64</f>
        <v>0</v>
      </c>
      <c r="AR61" s="924"/>
      <c r="AS61" s="924"/>
      <c r="AT61" s="925">
        <f>入力シート!AT64</f>
        <v>0</v>
      </c>
      <c r="AU61" s="924"/>
      <c r="AV61" s="925">
        <f>入力シート!AV64</f>
        <v>0</v>
      </c>
      <c r="AW61" s="926"/>
      <c r="AX61" s="928">
        <f>入力シート!AX64</f>
        <v>0</v>
      </c>
      <c r="AY61" s="929"/>
      <c r="AZ61" s="907"/>
      <c r="BA61" s="906"/>
      <c r="BB61" s="905"/>
      <c r="BC61" s="905"/>
      <c r="BD61" s="905"/>
      <c r="BE61" s="905"/>
      <c r="BF61" s="905"/>
      <c r="BG61" s="906"/>
      <c r="BH61" s="304"/>
      <c r="BI61" s="305"/>
      <c r="BJ61" s="304"/>
      <c r="BK61" s="306"/>
      <c r="BL61" s="306"/>
      <c r="BM61" s="306"/>
      <c r="BN61" s="306"/>
      <c r="BO61" s="306"/>
      <c r="BP61" s="306"/>
      <c r="BQ61" s="306"/>
      <c r="BR61" s="306"/>
      <c r="BS61" s="306"/>
      <c r="BT61" s="306"/>
      <c r="BU61" s="306"/>
      <c r="BV61" s="306"/>
      <c r="BW61" s="306"/>
      <c r="BX61" s="306"/>
      <c r="BY61" s="305"/>
      <c r="BZ61" s="306"/>
      <c r="CA61" s="307"/>
      <c r="CB61" s="307"/>
      <c r="CC61" s="307"/>
      <c r="CD61" s="308"/>
    </row>
    <row r="62" spans="1:82" x14ac:dyDescent="0.2">
      <c r="A62" s="921">
        <v>39</v>
      </c>
      <c r="B62" s="922"/>
      <c r="C62" s="923">
        <f>入力シート!C65</f>
        <v>0</v>
      </c>
      <c r="D62" s="924"/>
      <c r="E62" s="924"/>
      <c r="F62" s="924"/>
      <c r="G62" s="925">
        <f>入力シート!G65</f>
        <v>0</v>
      </c>
      <c r="H62" s="924"/>
      <c r="I62" s="924"/>
      <c r="J62" s="924"/>
      <c r="K62" s="925">
        <f>入力シート!K65</f>
        <v>0</v>
      </c>
      <c r="L62" s="924"/>
      <c r="M62" s="924"/>
      <c r="N62" s="924"/>
      <c r="O62" s="926"/>
      <c r="P62" s="715">
        <f>入力シート!P65</f>
        <v>0</v>
      </c>
      <c r="Q62" s="716"/>
      <c r="R62" s="716"/>
      <c r="S62" s="716"/>
      <c r="T62" s="716"/>
      <c r="U62" s="716"/>
      <c r="V62" s="716"/>
      <c r="W62" s="712">
        <f>入力シート!W65</f>
        <v>0</v>
      </c>
      <c r="X62" s="713"/>
      <c r="Y62" s="713"/>
      <c r="Z62" s="713"/>
      <c r="AA62" s="713"/>
      <c r="AB62" s="713"/>
      <c r="AC62" s="713"/>
      <c r="AD62" s="713"/>
      <c r="AE62" s="714"/>
      <c r="AF62" s="715">
        <f>入力シート!AF65</f>
        <v>0</v>
      </c>
      <c r="AG62" s="716"/>
      <c r="AH62" s="716"/>
      <c r="AI62" s="716"/>
      <c r="AJ62" s="716"/>
      <c r="AK62" s="716"/>
      <c r="AL62" s="716"/>
      <c r="AM62" s="716"/>
      <c r="AN62" s="717"/>
      <c r="AO62" s="927">
        <f>入力シート!AO65</f>
        <v>0</v>
      </c>
      <c r="AP62" s="926"/>
      <c r="AQ62" s="923">
        <f>入力シート!AQ65</f>
        <v>0</v>
      </c>
      <c r="AR62" s="924"/>
      <c r="AS62" s="924"/>
      <c r="AT62" s="925">
        <f>入力シート!AT65</f>
        <v>0</v>
      </c>
      <c r="AU62" s="924"/>
      <c r="AV62" s="925">
        <f>入力シート!AV65</f>
        <v>0</v>
      </c>
      <c r="AW62" s="926"/>
      <c r="AX62" s="928">
        <f>入力シート!AX65</f>
        <v>0</v>
      </c>
      <c r="AY62" s="929"/>
      <c r="AZ62" s="907"/>
      <c r="BA62" s="906"/>
      <c r="BB62" s="905"/>
      <c r="BC62" s="905"/>
      <c r="BD62" s="905"/>
      <c r="BE62" s="905"/>
      <c r="BF62" s="905"/>
      <c r="BG62" s="906"/>
      <c r="BH62" s="304"/>
      <c r="BI62" s="305"/>
      <c r="BJ62" s="304"/>
      <c r="BK62" s="306"/>
      <c r="BL62" s="306"/>
      <c r="BM62" s="306"/>
      <c r="BN62" s="306"/>
      <c r="BO62" s="306"/>
      <c r="BP62" s="306"/>
      <c r="BQ62" s="306"/>
      <c r="BR62" s="306"/>
      <c r="BS62" s="306"/>
      <c r="BT62" s="306"/>
      <c r="BU62" s="306"/>
      <c r="BV62" s="306"/>
      <c r="BW62" s="306"/>
      <c r="BX62" s="306"/>
      <c r="BY62" s="305"/>
      <c r="BZ62" s="306"/>
      <c r="CA62" s="307"/>
      <c r="CB62" s="307"/>
      <c r="CC62" s="307"/>
      <c r="CD62" s="308"/>
    </row>
    <row r="63" spans="1:82" x14ac:dyDescent="0.2">
      <c r="A63" s="921">
        <v>40</v>
      </c>
      <c r="B63" s="922"/>
      <c r="C63" s="923">
        <f>入力シート!C66</f>
        <v>0</v>
      </c>
      <c r="D63" s="924"/>
      <c r="E63" s="924"/>
      <c r="F63" s="924"/>
      <c r="G63" s="925">
        <f>入力シート!G66</f>
        <v>0</v>
      </c>
      <c r="H63" s="924"/>
      <c r="I63" s="924"/>
      <c r="J63" s="924"/>
      <c r="K63" s="925">
        <f>入力シート!K66</f>
        <v>0</v>
      </c>
      <c r="L63" s="924"/>
      <c r="M63" s="924"/>
      <c r="N63" s="924"/>
      <c r="O63" s="926"/>
      <c r="P63" s="715">
        <f>入力シート!P66</f>
        <v>0</v>
      </c>
      <c r="Q63" s="716"/>
      <c r="R63" s="716"/>
      <c r="S63" s="716"/>
      <c r="T63" s="716"/>
      <c r="U63" s="716"/>
      <c r="V63" s="716"/>
      <c r="W63" s="712">
        <f>入力シート!W66</f>
        <v>0</v>
      </c>
      <c r="X63" s="713"/>
      <c r="Y63" s="713"/>
      <c r="Z63" s="713"/>
      <c r="AA63" s="713"/>
      <c r="AB63" s="713"/>
      <c r="AC63" s="713"/>
      <c r="AD63" s="713"/>
      <c r="AE63" s="714"/>
      <c r="AF63" s="715">
        <f>入力シート!AF66</f>
        <v>0</v>
      </c>
      <c r="AG63" s="716"/>
      <c r="AH63" s="716"/>
      <c r="AI63" s="716"/>
      <c r="AJ63" s="716"/>
      <c r="AK63" s="716"/>
      <c r="AL63" s="716"/>
      <c r="AM63" s="716"/>
      <c r="AN63" s="717"/>
      <c r="AO63" s="927">
        <f>入力シート!AO66</f>
        <v>0</v>
      </c>
      <c r="AP63" s="926"/>
      <c r="AQ63" s="923">
        <f>入力シート!AQ66</f>
        <v>0</v>
      </c>
      <c r="AR63" s="924"/>
      <c r="AS63" s="924"/>
      <c r="AT63" s="925">
        <f>入力シート!AT66</f>
        <v>0</v>
      </c>
      <c r="AU63" s="924"/>
      <c r="AV63" s="925">
        <f>入力シート!AV66</f>
        <v>0</v>
      </c>
      <c r="AW63" s="926"/>
      <c r="AX63" s="928">
        <f>入力シート!AX66</f>
        <v>0</v>
      </c>
      <c r="AY63" s="929"/>
      <c r="AZ63" s="907"/>
      <c r="BA63" s="906"/>
      <c r="BB63" s="905"/>
      <c r="BC63" s="905"/>
      <c r="BD63" s="905"/>
      <c r="BE63" s="905"/>
      <c r="BF63" s="905"/>
      <c r="BG63" s="906"/>
      <c r="BH63" s="304"/>
      <c r="BI63" s="305"/>
      <c r="BJ63" s="304"/>
      <c r="BK63" s="306"/>
      <c r="BL63" s="306"/>
      <c r="BM63" s="306"/>
      <c r="BN63" s="306"/>
      <c r="BO63" s="306"/>
      <c r="BP63" s="306"/>
      <c r="BQ63" s="306"/>
      <c r="BR63" s="306"/>
      <c r="BS63" s="306"/>
      <c r="BT63" s="306"/>
      <c r="BU63" s="306"/>
      <c r="BV63" s="306"/>
      <c r="BW63" s="306"/>
      <c r="BX63" s="306"/>
      <c r="BY63" s="305"/>
      <c r="BZ63" s="306"/>
      <c r="CA63" s="307"/>
      <c r="CB63" s="307"/>
      <c r="CC63" s="307"/>
      <c r="CD63" s="308"/>
    </row>
    <row r="64" spans="1:82" x14ac:dyDescent="0.2">
      <c r="A64" s="921">
        <v>41</v>
      </c>
      <c r="B64" s="922"/>
      <c r="C64" s="923">
        <f>入力シート!C67</f>
        <v>0</v>
      </c>
      <c r="D64" s="924"/>
      <c r="E64" s="924"/>
      <c r="F64" s="924"/>
      <c r="G64" s="925">
        <f>入力シート!G67</f>
        <v>0</v>
      </c>
      <c r="H64" s="924"/>
      <c r="I64" s="924"/>
      <c r="J64" s="924"/>
      <c r="K64" s="925">
        <f>入力シート!K67</f>
        <v>0</v>
      </c>
      <c r="L64" s="924"/>
      <c r="M64" s="924"/>
      <c r="N64" s="924"/>
      <c r="O64" s="926"/>
      <c r="P64" s="715">
        <f>入力シート!P67</f>
        <v>0</v>
      </c>
      <c r="Q64" s="716"/>
      <c r="R64" s="716"/>
      <c r="S64" s="716"/>
      <c r="T64" s="716"/>
      <c r="U64" s="716"/>
      <c r="V64" s="716"/>
      <c r="W64" s="712">
        <f>入力シート!W67</f>
        <v>0</v>
      </c>
      <c r="X64" s="713"/>
      <c r="Y64" s="713"/>
      <c r="Z64" s="713"/>
      <c r="AA64" s="713"/>
      <c r="AB64" s="713"/>
      <c r="AC64" s="713"/>
      <c r="AD64" s="713"/>
      <c r="AE64" s="714"/>
      <c r="AF64" s="715">
        <f>入力シート!AF67</f>
        <v>0</v>
      </c>
      <c r="AG64" s="716"/>
      <c r="AH64" s="716"/>
      <c r="AI64" s="716"/>
      <c r="AJ64" s="716"/>
      <c r="AK64" s="716"/>
      <c r="AL64" s="716"/>
      <c r="AM64" s="716"/>
      <c r="AN64" s="717"/>
      <c r="AO64" s="927">
        <f>入力シート!AO67</f>
        <v>0</v>
      </c>
      <c r="AP64" s="926"/>
      <c r="AQ64" s="923">
        <f>入力シート!AQ67</f>
        <v>0</v>
      </c>
      <c r="AR64" s="924"/>
      <c r="AS64" s="924"/>
      <c r="AT64" s="925">
        <f>入力シート!AT67</f>
        <v>0</v>
      </c>
      <c r="AU64" s="924"/>
      <c r="AV64" s="925">
        <f>入力シート!AV67</f>
        <v>0</v>
      </c>
      <c r="AW64" s="926"/>
      <c r="AX64" s="928">
        <f>入力シート!AX67</f>
        <v>0</v>
      </c>
      <c r="AY64" s="929"/>
      <c r="AZ64" s="907"/>
      <c r="BA64" s="906"/>
      <c r="BB64" s="905"/>
      <c r="BC64" s="905"/>
      <c r="BD64" s="905"/>
      <c r="BE64" s="905"/>
      <c r="BF64" s="905"/>
      <c r="BG64" s="906"/>
      <c r="BH64" s="304"/>
      <c r="BI64" s="305"/>
      <c r="BJ64" s="304"/>
      <c r="BK64" s="306"/>
      <c r="BL64" s="306"/>
      <c r="BM64" s="306"/>
      <c r="BN64" s="306"/>
      <c r="BO64" s="306"/>
      <c r="BP64" s="306"/>
      <c r="BQ64" s="306"/>
      <c r="BR64" s="306"/>
      <c r="BS64" s="306"/>
      <c r="BT64" s="306"/>
      <c r="BU64" s="306"/>
      <c r="BV64" s="306"/>
      <c r="BW64" s="306"/>
      <c r="BX64" s="306"/>
      <c r="BY64" s="305"/>
      <c r="BZ64" s="306"/>
      <c r="CA64" s="307"/>
      <c r="CB64" s="307"/>
      <c r="CC64" s="307"/>
      <c r="CD64" s="308"/>
    </row>
    <row r="65" spans="1:82" x14ac:dyDescent="0.2">
      <c r="A65" s="921">
        <v>42</v>
      </c>
      <c r="B65" s="922"/>
      <c r="C65" s="923">
        <f>入力シート!C68</f>
        <v>0</v>
      </c>
      <c r="D65" s="924"/>
      <c r="E65" s="924"/>
      <c r="F65" s="924"/>
      <c r="G65" s="925">
        <f>入力シート!G68</f>
        <v>0</v>
      </c>
      <c r="H65" s="924"/>
      <c r="I65" s="924"/>
      <c r="J65" s="924"/>
      <c r="K65" s="925">
        <f>入力シート!K68</f>
        <v>0</v>
      </c>
      <c r="L65" s="924"/>
      <c r="M65" s="924"/>
      <c r="N65" s="924"/>
      <c r="O65" s="926"/>
      <c r="P65" s="715">
        <f>入力シート!P68</f>
        <v>0</v>
      </c>
      <c r="Q65" s="716"/>
      <c r="R65" s="716"/>
      <c r="S65" s="716"/>
      <c r="T65" s="716"/>
      <c r="U65" s="716"/>
      <c r="V65" s="716"/>
      <c r="W65" s="712">
        <f>入力シート!W68</f>
        <v>0</v>
      </c>
      <c r="X65" s="713"/>
      <c r="Y65" s="713"/>
      <c r="Z65" s="713"/>
      <c r="AA65" s="713"/>
      <c r="AB65" s="713"/>
      <c r="AC65" s="713"/>
      <c r="AD65" s="713"/>
      <c r="AE65" s="714"/>
      <c r="AF65" s="715">
        <f>入力シート!AF68</f>
        <v>0</v>
      </c>
      <c r="AG65" s="716"/>
      <c r="AH65" s="716"/>
      <c r="AI65" s="716"/>
      <c r="AJ65" s="716"/>
      <c r="AK65" s="716"/>
      <c r="AL65" s="716"/>
      <c r="AM65" s="716"/>
      <c r="AN65" s="717"/>
      <c r="AO65" s="927">
        <f>入力シート!AO68</f>
        <v>0</v>
      </c>
      <c r="AP65" s="926"/>
      <c r="AQ65" s="923">
        <f>入力シート!AQ68</f>
        <v>0</v>
      </c>
      <c r="AR65" s="924"/>
      <c r="AS65" s="924"/>
      <c r="AT65" s="925">
        <f>入力シート!AT68</f>
        <v>0</v>
      </c>
      <c r="AU65" s="924"/>
      <c r="AV65" s="925">
        <f>入力シート!AV68</f>
        <v>0</v>
      </c>
      <c r="AW65" s="926"/>
      <c r="AX65" s="928">
        <f>入力シート!AX68</f>
        <v>0</v>
      </c>
      <c r="AY65" s="929"/>
      <c r="AZ65" s="907"/>
      <c r="BA65" s="906"/>
      <c r="BB65" s="905"/>
      <c r="BC65" s="905"/>
      <c r="BD65" s="905"/>
      <c r="BE65" s="905"/>
      <c r="BF65" s="905"/>
      <c r="BG65" s="906"/>
      <c r="BH65" s="304"/>
      <c r="BI65" s="305"/>
      <c r="BJ65" s="304"/>
      <c r="BK65" s="306"/>
      <c r="BL65" s="306"/>
      <c r="BM65" s="306"/>
      <c r="BN65" s="306"/>
      <c r="BO65" s="306"/>
      <c r="BP65" s="306"/>
      <c r="BQ65" s="306"/>
      <c r="BR65" s="306"/>
      <c r="BS65" s="306"/>
      <c r="BT65" s="306"/>
      <c r="BU65" s="306"/>
      <c r="BV65" s="306"/>
      <c r="BW65" s="306"/>
      <c r="BX65" s="306"/>
      <c r="BY65" s="305"/>
      <c r="BZ65" s="306"/>
      <c r="CA65" s="307"/>
      <c r="CB65" s="307"/>
      <c r="CC65" s="307"/>
      <c r="CD65" s="308"/>
    </row>
    <row r="66" spans="1:82" x14ac:dyDescent="0.2">
      <c r="A66" s="921">
        <v>43</v>
      </c>
      <c r="B66" s="922"/>
      <c r="C66" s="923">
        <f>入力シート!C69</f>
        <v>0</v>
      </c>
      <c r="D66" s="924"/>
      <c r="E66" s="924"/>
      <c r="F66" s="924"/>
      <c r="G66" s="925">
        <f>入力シート!G69</f>
        <v>0</v>
      </c>
      <c r="H66" s="924"/>
      <c r="I66" s="924"/>
      <c r="J66" s="924"/>
      <c r="K66" s="925">
        <f>入力シート!K69</f>
        <v>0</v>
      </c>
      <c r="L66" s="924"/>
      <c r="M66" s="924"/>
      <c r="N66" s="924"/>
      <c r="O66" s="926"/>
      <c r="P66" s="715">
        <f>入力シート!P69</f>
        <v>0</v>
      </c>
      <c r="Q66" s="716"/>
      <c r="R66" s="716"/>
      <c r="S66" s="716"/>
      <c r="T66" s="716"/>
      <c r="U66" s="716"/>
      <c r="V66" s="716"/>
      <c r="W66" s="712">
        <f>入力シート!W69</f>
        <v>0</v>
      </c>
      <c r="X66" s="713"/>
      <c r="Y66" s="713"/>
      <c r="Z66" s="713"/>
      <c r="AA66" s="713"/>
      <c r="AB66" s="713"/>
      <c r="AC66" s="713"/>
      <c r="AD66" s="713"/>
      <c r="AE66" s="714"/>
      <c r="AF66" s="715">
        <f>入力シート!AF69</f>
        <v>0</v>
      </c>
      <c r="AG66" s="716"/>
      <c r="AH66" s="716"/>
      <c r="AI66" s="716"/>
      <c r="AJ66" s="716"/>
      <c r="AK66" s="716"/>
      <c r="AL66" s="716"/>
      <c r="AM66" s="716"/>
      <c r="AN66" s="717"/>
      <c r="AO66" s="927">
        <f>入力シート!AO69</f>
        <v>0</v>
      </c>
      <c r="AP66" s="926"/>
      <c r="AQ66" s="923">
        <f>入力シート!AQ69</f>
        <v>0</v>
      </c>
      <c r="AR66" s="924"/>
      <c r="AS66" s="924"/>
      <c r="AT66" s="925">
        <f>入力シート!AT69</f>
        <v>0</v>
      </c>
      <c r="AU66" s="924"/>
      <c r="AV66" s="925">
        <f>入力シート!AV69</f>
        <v>0</v>
      </c>
      <c r="AW66" s="926"/>
      <c r="AX66" s="928">
        <f>入力シート!AX69</f>
        <v>0</v>
      </c>
      <c r="AY66" s="929"/>
      <c r="AZ66" s="907"/>
      <c r="BA66" s="906"/>
      <c r="BB66" s="905"/>
      <c r="BC66" s="905"/>
      <c r="BD66" s="905"/>
      <c r="BE66" s="905"/>
      <c r="BF66" s="905"/>
      <c r="BG66" s="906"/>
      <c r="BH66" s="304"/>
      <c r="BI66" s="305"/>
      <c r="BJ66" s="304"/>
      <c r="BK66" s="306"/>
      <c r="BL66" s="306"/>
      <c r="BM66" s="306"/>
      <c r="BN66" s="306"/>
      <c r="BO66" s="306"/>
      <c r="BP66" s="306"/>
      <c r="BQ66" s="306"/>
      <c r="BR66" s="306"/>
      <c r="BS66" s="306"/>
      <c r="BT66" s="306"/>
      <c r="BU66" s="306"/>
      <c r="BV66" s="306"/>
      <c r="BW66" s="306"/>
      <c r="BX66" s="306"/>
      <c r="BY66" s="305"/>
      <c r="BZ66" s="306"/>
      <c r="CA66" s="307"/>
      <c r="CB66" s="307"/>
      <c r="CC66" s="307"/>
      <c r="CD66" s="308"/>
    </row>
    <row r="67" spans="1:82" x14ac:dyDescent="0.2">
      <c r="A67" s="921">
        <v>44</v>
      </c>
      <c r="B67" s="922"/>
      <c r="C67" s="923">
        <f>入力シート!C70</f>
        <v>0</v>
      </c>
      <c r="D67" s="924"/>
      <c r="E67" s="924"/>
      <c r="F67" s="924"/>
      <c r="G67" s="925">
        <f>入力シート!G70</f>
        <v>0</v>
      </c>
      <c r="H67" s="924"/>
      <c r="I67" s="924"/>
      <c r="J67" s="924"/>
      <c r="K67" s="925">
        <f>入力シート!K70</f>
        <v>0</v>
      </c>
      <c r="L67" s="924"/>
      <c r="M67" s="924"/>
      <c r="N67" s="924"/>
      <c r="O67" s="926"/>
      <c r="P67" s="715">
        <f>入力シート!P70</f>
        <v>0</v>
      </c>
      <c r="Q67" s="716"/>
      <c r="R67" s="716"/>
      <c r="S67" s="716"/>
      <c r="T67" s="716"/>
      <c r="U67" s="716"/>
      <c r="V67" s="716"/>
      <c r="W67" s="712">
        <f>入力シート!W70</f>
        <v>0</v>
      </c>
      <c r="X67" s="713"/>
      <c r="Y67" s="713"/>
      <c r="Z67" s="713"/>
      <c r="AA67" s="713"/>
      <c r="AB67" s="713"/>
      <c r="AC67" s="713"/>
      <c r="AD67" s="713"/>
      <c r="AE67" s="714"/>
      <c r="AF67" s="715">
        <f>入力シート!AF70</f>
        <v>0</v>
      </c>
      <c r="AG67" s="716"/>
      <c r="AH67" s="716"/>
      <c r="AI67" s="716"/>
      <c r="AJ67" s="716"/>
      <c r="AK67" s="716"/>
      <c r="AL67" s="716"/>
      <c r="AM67" s="716"/>
      <c r="AN67" s="717"/>
      <c r="AO67" s="927">
        <f>入力シート!AO70</f>
        <v>0</v>
      </c>
      <c r="AP67" s="926"/>
      <c r="AQ67" s="923">
        <f>入力シート!AQ70</f>
        <v>0</v>
      </c>
      <c r="AR67" s="924"/>
      <c r="AS67" s="924"/>
      <c r="AT67" s="925">
        <f>入力シート!AT70</f>
        <v>0</v>
      </c>
      <c r="AU67" s="924"/>
      <c r="AV67" s="925">
        <f>入力シート!AV70</f>
        <v>0</v>
      </c>
      <c r="AW67" s="926"/>
      <c r="AX67" s="928">
        <f>入力シート!AX70</f>
        <v>0</v>
      </c>
      <c r="AY67" s="929"/>
      <c r="AZ67" s="907"/>
      <c r="BA67" s="906"/>
      <c r="BB67" s="905"/>
      <c r="BC67" s="905"/>
      <c r="BD67" s="905"/>
      <c r="BE67" s="905"/>
      <c r="BF67" s="905"/>
      <c r="BG67" s="906"/>
      <c r="BH67" s="304"/>
      <c r="BI67" s="305"/>
      <c r="BJ67" s="304"/>
      <c r="BK67" s="306"/>
      <c r="BL67" s="306"/>
      <c r="BM67" s="306"/>
      <c r="BN67" s="306"/>
      <c r="BO67" s="306"/>
      <c r="BP67" s="306"/>
      <c r="BQ67" s="306"/>
      <c r="BR67" s="306"/>
      <c r="BS67" s="306"/>
      <c r="BT67" s="306"/>
      <c r="BU67" s="306"/>
      <c r="BV67" s="306"/>
      <c r="BW67" s="306"/>
      <c r="BX67" s="306"/>
      <c r="BY67" s="305"/>
      <c r="BZ67" s="306"/>
      <c r="CA67" s="307"/>
      <c r="CB67" s="307"/>
      <c r="CC67" s="307"/>
      <c r="CD67" s="308"/>
    </row>
    <row r="68" spans="1:82" x14ac:dyDescent="0.2">
      <c r="A68" s="921">
        <v>45</v>
      </c>
      <c r="B68" s="922"/>
      <c r="C68" s="923">
        <f>入力シート!C71</f>
        <v>0</v>
      </c>
      <c r="D68" s="924"/>
      <c r="E68" s="924"/>
      <c r="F68" s="924"/>
      <c r="G68" s="925">
        <f>入力シート!G71</f>
        <v>0</v>
      </c>
      <c r="H68" s="924"/>
      <c r="I68" s="924"/>
      <c r="J68" s="924"/>
      <c r="K68" s="925">
        <f>入力シート!K71</f>
        <v>0</v>
      </c>
      <c r="L68" s="924"/>
      <c r="M68" s="924"/>
      <c r="N68" s="924"/>
      <c r="O68" s="926"/>
      <c r="P68" s="715">
        <f>入力シート!P71</f>
        <v>0</v>
      </c>
      <c r="Q68" s="716"/>
      <c r="R68" s="716"/>
      <c r="S68" s="716"/>
      <c r="T68" s="716"/>
      <c r="U68" s="716"/>
      <c r="V68" s="716"/>
      <c r="W68" s="712">
        <f>入力シート!W71</f>
        <v>0</v>
      </c>
      <c r="X68" s="713"/>
      <c r="Y68" s="713"/>
      <c r="Z68" s="713"/>
      <c r="AA68" s="713"/>
      <c r="AB68" s="713"/>
      <c r="AC68" s="713"/>
      <c r="AD68" s="713"/>
      <c r="AE68" s="714"/>
      <c r="AF68" s="715">
        <f>入力シート!AF71</f>
        <v>0</v>
      </c>
      <c r="AG68" s="716"/>
      <c r="AH68" s="716"/>
      <c r="AI68" s="716"/>
      <c r="AJ68" s="716"/>
      <c r="AK68" s="716"/>
      <c r="AL68" s="716"/>
      <c r="AM68" s="716"/>
      <c r="AN68" s="717"/>
      <c r="AO68" s="927">
        <f>入力シート!AO71</f>
        <v>0</v>
      </c>
      <c r="AP68" s="926"/>
      <c r="AQ68" s="923">
        <f>入力シート!AQ71</f>
        <v>0</v>
      </c>
      <c r="AR68" s="924"/>
      <c r="AS68" s="924"/>
      <c r="AT68" s="925">
        <f>入力シート!AT71</f>
        <v>0</v>
      </c>
      <c r="AU68" s="924"/>
      <c r="AV68" s="925">
        <f>入力シート!AV71</f>
        <v>0</v>
      </c>
      <c r="AW68" s="926"/>
      <c r="AX68" s="928">
        <f>入力シート!AX71</f>
        <v>0</v>
      </c>
      <c r="AY68" s="929"/>
      <c r="AZ68" s="907"/>
      <c r="BA68" s="906"/>
      <c r="BB68" s="905"/>
      <c r="BC68" s="905"/>
      <c r="BD68" s="905"/>
      <c r="BE68" s="905"/>
      <c r="BF68" s="905"/>
      <c r="BG68" s="906"/>
      <c r="BH68" s="304"/>
      <c r="BI68" s="305"/>
      <c r="BJ68" s="304"/>
      <c r="BK68" s="306"/>
      <c r="BL68" s="306"/>
      <c r="BM68" s="306"/>
      <c r="BN68" s="306"/>
      <c r="BO68" s="306"/>
      <c r="BP68" s="306"/>
      <c r="BQ68" s="306"/>
      <c r="BR68" s="306"/>
      <c r="BS68" s="306"/>
      <c r="BT68" s="306"/>
      <c r="BU68" s="306"/>
      <c r="BV68" s="306"/>
      <c r="BW68" s="306"/>
      <c r="BX68" s="306"/>
      <c r="BY68" s="305"/>
      <c r="BZ68" s="306"/>
      <c r="CA68" s="307"/>
      <c r="CB68" s="307"/>
      <c r="CC68" s="307"/>
      <c r="CD68" s="308"/>
    </row>
    <row r="69" spans="1:82" x14ac:dyDescent="0.2">
      <c r="A69" s="921">
        <v>46</v>
      </c>
      <c r="B69" s="922"/>
      <c r="C69" s="923">
        <f>入力シート!C72</f>
        <v>0</v>
      </c>
      <c r="D69" s="924"/>
      <c r="E69" s="924"/>
      <c r="F69" s="924"/>
      <c r="G69" s="925">
        <f>入力シート!G72</f>
        <v>0</v>
      </c>
      <c r="H69" s="924"/>
      <c r="I69" s="924"/>
      <c r="J69" s="924"/>
      <c r="K69" s="925">
        <f>入力シート!K72</f>
        <v>0</v>
      </c>
      <c r="L69" s="924"/>
      <c r="M69" s="924"/>
      <c r="N69" s="924"/>
      <c r="O69" s="926"/>
      <c r="P69" s="715">
        <f>入力シート!P72</f>
        <v>0</v>
      </c>
      <c r="Q69" s="716"/>
      <c r="R69" s="716"/>
      <c r="S69" s="716"/>
      <c r="T69" s="716"/>
      <c r="U69" s="716"/>
      <c r="V69" s="716"/>
      <c r="W69" s="712">
        <f>入力シート!W72</f>
        <v>0</v>
      </c>
      <c r="X69" s="713"/>
      <c r="Y69" s="713"/>
      <c r="Z69" s="713"/>
      <c r="AA69" s="713"/>
      <c r="AB69" s="713"/>
      <c r="AC69" s="713"/>
      <c r="AD69" s="713"/>
      <c r="AE69" s="714"/>
      <c r="AF69" s="715">
        <f>入力シート!AF72</f>
        <v>0</v>
      </c>
      <c r="AG69" s="716"/>
      <c r="AH69" s="716"/>
      <c r="AI69" s="716"/>
      <c r="AJ69" s="716"/>
      <c r="AK69" s="716"/>
      <c r="AL69" s="716"/>
      <c r="AM69" s="716"/>
      <c r="AN69" s="717"/>
      <c r="AO69" s="927">
        <f>入力シート!AO72</f>
        <v>0</v>
      </c>
      <c r="AP69" s="926"/>
      <c r="AQ69" s="923">
        <f>入力シート!AQ72</f>
        <v>0</v>
      </c>
      <c r="AR69" s="924"/>
      <c r="AS69" s="924"/>
      <c r="AT69" s="925">
        <f>入力シート!AT72</f>
        <v>0</v>
      </c>
      <c r="AU69" s="924"/>
      <c r="AV69" s="925">
        <f>入力シート!AV72</f>
        <v>0</v>
      </c>
      <c r="AW69" s="926"/>
      <c r="AX69" s="928">
        <f>入力シート!AX72</f>
        <v>0</v>
      </c>
      <c r="AY69" s="929"/>
      <c r="AZ69" s="907"/>
      <c r="BA69" s="906"/>
      <c r="BB69" s="905"/>
      <c r="BC69" s="905"/>
      <c r="BD69" s="905"/>
      <c r="BE69" s="905"/>
      <c r="BF69" s="905"/>
      <c r="BG69" s="906"/>
      <c r="BH69" s="304"/>
      <c r="BI69" s="305"/>
      <c r="BJ69" s="304"/>
      <c r="BK69" s="306"/>
      <c r="BL69" s="306"/>
      <c r="BM69" s="306"/>
      <c r="BN69" s="306"/>
      <c r="BO69" s="306"/>
      <c r="BP69" s="306"/>
      <c r="BQ69" s="306"/>
      <c r="BR69" s="306"/>
      <c r="BS69" s="306"/>
      <c r="BT69" s="306"/>
      <c r="BU69" s="306"/>
      <c r="BV69" s="306"/>
      <c r="BW69" s="306"/>
      <c r="BX69" s="306"/>
      <c r="BY69" s="305"/>
      <c r="BZ69" s="306"/>
      <c r="CA69" s="307"/>
      <c r="CB69" s="307"/>
      <c r="CC69" s="307"/>
      <c r="CD69" s="308"/>
    </row>
    <row r="70" spans="1:82" x14ac:dyDescent="0.2">
      <c r="A70" s="921">
        <v>47</v>
      </c>
      <c r="B70" s="922"/>
      <c r="C70" s="923">
        <f>入力シート!C73</f>
        <v>0</v>
      </c>
      <c r="D70" s="924"/>
      <c r="E70" s="924"/>
      <c r="F70" s="924"/>
      <c r="G70" s="925">
        <f>入力シート!G73</f>
        <v>0</v>
      </c>
      <c r="H70" s="924"/>
      <c r="I70" s="924"/>
      <c r="J70" s="924"/>
      <c r="K70" s="925">
        <f>入力シート!K73</f>
        <v>0</v>
      </c>
      <c r="L70" s="924"/>
      <c r="M70" s="924"/>
      <c r="N70" s="924"/>
      <c r="O70" s="926"/>
      <c r="P70" s="715">
        <f>入力シート!P73</f>
        <v>0</v>
      </c>
      <c r="Q70" s="716"/>
      <c r="R70" s="716"/>
      <c r="S70" s="716"/>
      <c r="T70" s="716"/>
      <c r="U70" s="716"/>
      <c r="V70" s="716"/>
      <c r="W70" s="712">
        <f>入力シート!W73</f>
        <v>0</v>
      </c>
      <c r="X70" s="713"/>
      <c r="Y70" s="713"/>
      <c r="Z70" s="713"/>
      <c r="AA70" s="713"/>
      <c r="AB70" s="713"/>
      <c r="AC70" s="713"/>
      <c r="AD70" s="713"/>
      <c r="AE70" s="714"/>
      <c r="AF70" s="715">
        <f>入力シート!AF73</f>
        <v>0</v>
      </c>
      <c r="AG70" s="716"/>
      <c r="AH70" s="716"/>
      <c r="AI70" s="716"/>
      <c r="AJ70" s="716"/>
      <c r="AK70" s="716"/>
      <c r="AL70" s="716"/>
      <c r="AM70" s="716"/>
      <c r="AN70" s="717"/>
      <c r="AO70" s="927">
        <f>入力シート!AO73</f>
        <v>0</v>
      </c>
      <c r="AP70" s="926"/>
      <c r="AQ70" s="923">
        <f>入力シート!AQ73</f>
        <v>0</v>
      </c>
      <c r="AR70" s="924"/>
      <c r="AS70" s="924"/>
      <c r="AT70" s="925">
        <f>入力シート!AT73</f>
        <v>0</v>
      </c>
      <c r="AU70" s="924"/>
      <c r="AV70" s="925">
        <f>入力シート!AV73</f>
        <v>0</v>
      </c>
      <c r="AW70" s="926"/>
      <c r="AX70" s="928">
        <f>入力シート!AX73</f>
        <v>0</v>
      </c>
      <c r="AY70" s="929"/>
      <c r="AZ70" s="907"/>
      <c r="BA70" s="906"/>
      <c r="BB70" s="905"/>
      <c r="BC70" s="905"/>
      <c r="BD70" s="905"/>
      <c r="BE70" s="905"/>
      <c r="BF70" s="905"/>
      <c r="BG70" s="906"/>
      <c r="BH70" s="304"/>
      <c r="BI70" s="305"/>
      <c r="BJ70" s="304"/>
      <c r="BK70" s="306"/>
      <c r="BL70" s="306"/>
      <c r="BM70" s="306"/>
      <c r="BN70" s="306"/>
      <c r="BO70" s="306"/>
      <c r="BP70" s="306"/>
      <c r="BQ70" s="306"/>
      <c r="BR70" s="306"/>
      <c r="BS70" s="306"/>
      <c r="BT70" s="306"/>
      <c r="BU70" s="306"/>
      <c r="BV70" s="306"/>
      <c r="BW70" s="306"/>
      <c r="BX70" s="306"/>
      <c r="BY70" s="305"/>
      <c r="BZ70" s="306"/>
      <c r="CA70" s="307"/>
      <c r="CB70" s="307"/>
      <c r="CC70" s="307"/>
      <c r="CD70" s="308"/>
    </row>
    <row r="71" spans="1:82" x14ac:dyDescent="0.2">
      <c r="A71" s="921">
        <v>48</v>
      </c>
      <c r="B71" s="922"/>
      <c r="C71" s="923">
        <f>入力シート!C74</f>
        <v>0</v>
      </c>
      <c r="D71" s="924"/>
      <c r="E71" s="924"/>
      <c r="F71" s="924"/>
      <c r="G71" s="925">
        <f>入力シート!G74</f>
        <v>0</v>
      </c>
      <c r="H71" s="924"/>
      <c r="I71" s="924"/>
      <c r="J71" s="924"/>
      <c r="K71" s="925">
        <f>入力シート!K74</f>
        <v>0</v>
      </c>
      <c r="L71" s="924"/>
      <c r="M71" s="924"/>
      <c r="N71" s="924"/>
      <c r="O71" s="926"/>
      <c r="P71" s="715">
        <f>入力シート!P74</f>
        <v>0</v>
      </c>
      <c r="Q71" s="716"/>
      <c r="R71" s="716"/>
      <c r="S71" s="716"/>
      <c r="T71" s="716"/>
      <c r="U71" s="716"/>
      <c r="V71" s="716"/>
      <c r="W71" s="712">
        <f>入力シート!W74</f>
        <v>0</v>
      </c>
      <c r="X71" s="713"/>
      <c r="Y71" s="713"/>
      <c r="Z71" s="713"/>
      <c r="AA71" s="713"/>
      <c r="AB71" s="713"/>
      <c r="AC71" s="713"/>
      <c r="AD71" s="713"/>
      <c r="AE71" s="714"/>
      <c r="AF71" s="715">
        <f>入力シート!AF74</f>
        <v>0</v>
      </c>
      <c r="AG71" s="716"/>
      <c r="AH71" s="716"/>
      <c r="AI71" s="716"/>
      <c r="AJ71" s="716"/>
      <c r="AK71" s="716"/>
      <c r="AL71" s="716"/>
      <c r="AM71" s="716"/>
      <c r="AN71" s="717"/>
      <c r="AO71" s="927">
        <f>入力シート!AO74</f>
        <v>0</v>
      </c>
      <c r="AP71" s="926"/>
      <c r="AQ71" s="923">
        <f>入力シート!AQ74</f>
        <v>0</v>
      </c>
      <c r="AR71" s="924"/>
      <c r="AS71" s="924"/>
      <c r="AT71" s="925">
        <f>入力シート!AT74</f>
        <v>0</v>
      </c>
      <c r="AU71" s="924"/>
      <c r="AV71" s="925">
        <f>入力シート!AV74</f>
        <v>0</v>
      </c>
      <c r="AW71" s="926"/>
      <c r="AX71" s="928">
        <f>入力シート!AX74</f>
        <v>0</v>
      </c>
      <c r="AY71" s="929"/>
      <c r="AZ71" s="907"/>
      <c r="BA71" s="906"/>
      <c r="BB71" s="905"/>
      <c r="BC71" s="905"/>
      <c r="BD71" s="905"/>
      <c r="BE71" s="905"/>
      <c r="BF71" s="905"/>
      <c r="BG71" s="906"/>
      <c r="BH71" s="304"/>
      <c r="BI71" s="305"/>
      <c r="BJ71" s="304"/>
      <c r="BK71" s="306"/>
      <c r="BL71" s="306"/>
      <c r="BM71" s="306"/>
      <c r="BN71" s="306"/>
      <c r="BO71" s="306"/>
      <c r="BP71" s="306"/>
      <c r="BQ71" s="306"/>
      <c r="BR71" s="306"/>
      <c r="BS71" s="306"/>
      <c r="BT71" s="306"/>
      <c r="BU71" s="306"/>
      <c r="BV71" s="306"/>
      <c r="BW71" s="306"/>
      <c r="BX71" s="306"/>
      <c r="BY71" s="305"/>
      <c r="BZ71" s="306"/>
      <c r="CA71" s="307"/>
      <c r="CB71" s="307"/>
      <c r="CC71" s="307"/>
      <c r="CD71" s="308"/>
    </row>
    <row r="72" spans="1:82" x14ac:dyDescent="0.2">
      <c r="A72" s="921">
        <v>49</v>
      </c>
      <c r="B72" s="922"/>
      <c r="C72" s="923">
        <f>入力シート!C75</f>
        <v>0</v>
      </c>
      <c r="D72" s="924"/>
      <c r="E72" s="924"/>
      <c r="F72" s="924"/>
      <c r="G72" s="925">
        <f>入力シート!G75</f>
        <v>0</v>
      </c>
      <c r="H72" s="924"/>
      <c r="I72" s="924"/>
      <c r="J72" s="924"/>
      <c r="K72" s="925">
        <f>入力シート!K75</f>
        <v>0</v>
      </c>
      <c r="L72" s="924"/>
      <c r="M72" s="924"/>
      <c r="N72" s="924"/>
      <c r="O72" s="926"/>
      <c r="P72" s="715">
        <f>入力シート!P75</f>
        <v>0</v>
      </c>
      <c r="Q72" s="716"/>
      <c r="R72" s="716"/>
      <c r="S72" s="716"/>
      <c r="T72" s="716"/>
      <c r="U72" s="716"/>
      <c r="V72" s="716"/>
      <c r="W72" s="712">
        <f>入力シート!W75</f>
        <v>0</v>
      </c>
      <c r="X72" s="713"/>
      <c r="Y72" s="713"/>
      <c r="Z72" s="713"/>
      <c r="AA72" s="713"/>
      <c r="AB72" s="713"/>
      <c r="AC72" s="713"/>
      <c r="AD72" s="713"/>
      <c r="AE72" s="714"/>
      <c r="AF72" s="715">
        <f>入力シート!AF75</f>
        <v>0</v>
      </c>
      <c r="AG72" s="716"/>
      <c r="AH72" s="716"/>
      <c r="AI72" s="716"/>
      <c r="AJ72" s="716"/>
      <c r="AK72" s="716"/>
      <c r="AL72" s="716"/>
      <c r="AM72" s="716"/>
      <c r="AN72" s="717"/>
      <c r="AO72" s="927">
        <f>入力シート!AO75</f>
        <v>0</v>
      </c>
      <c r="AP72" s="926"/>
      <c r="AQ72" s="923">
        <f>入力シート!AQ75</f>
        <v>0</v>
      </c>
      <c r="AR72" s="924"/>
      <c r="AS72" s="924"/>
      <c r="AT72" s="925">
        <f>入力シート!AT75</f>
        <v>0</v>
      </c>
      <c r="AU72" s="924"/>
      <c r="AV72" s="925">
        <f>入力シート!AV75</f>
        <v>0</v>
      </c>
      <c r="AW72" s="926"/>
      <c r="AX72" s="928">
        <f>入力シート!AX75</f>
        <v>0</v>
      </c>
      <c r="AY72" s="929"/>
      <c r="AZ72" s="907"/>
      <c r="BA72" s="906"/>
      <c r="BB72" s="905"/>
      <c r="BC72" s="905"/>
      <c r="BD72" s="905"/>
      <c r="BE72" s="905"/>
      <c r="BF72" s="905"/>
      <c r="BG72" s="906"/>
      <c r="BH72" s="304"/>
      <c r="BI72" s="305"/>
      <c r="BJ72" s="304"/>
      <c r="BK72" s="306"/>
      <c r="BL72" s="306"/>
      <c r="BM72" s="306"/>
      <c r="BN72" s="306"/>
      <c r="BO72" s="306"/>
      <c r="BP72" s="306"/>
      <c r="BQ72" s="306"/>
      <c r="BR72" s="306"/>
      <c r="BS72" s="306"/>
      <c r="BT72" s="306"/>
      <c r="BU72" s="306"/>
      <c r="BV72" s="306"/>
      <c r="BW72" s="306"/>
      <c r="BX72" s="306"/>
      <c r="BY72" s="305"/>
      <c r="BZ72" s="306"/>
      <c r="CA72" s="307"/>
      <c r="CB72" s="307"/>
      <c r="CC72" s="307"/>
      <c r="CD72" s="308"/>
    </row>
    <row r="73" spans="1:82" ht="13.5" thickBot="1" x14ac:dyDescent="0.25">
      <c r="A73" s="930">
        <v>50</v>
      </c>
      <c r="B73" s="931"/>
      <c r="C73" s="932">
        <f>入力シート!C76</f>
        <v>0</v>
      </c>
      <c r="D73" s="933"/>
      <c r="E73" s="933"/>
      <c r="F73" s="933"/>
      <c r="G73" s="934">
        <f>入力シート!G76</f>
        <v>0</v>
      </c>
      <c r="H73" s="933"/>
      <c r="I73" s="933"/>
      <c r="J73" s="933"/>
      <c r="K73" s="934">
        <f>入力シート!K76</f>
        <v>0</v>
      </c>
      <c r="L73" s="933"/>
      <c r="M73" s="933"/>
      <c r="N73" s="933"/>
      <c r="O73" s="935"/>
      <c r="P73" s="742">
        <f>入力シート!P76</f>
        <v>0</v>
      </c>
      <c r="Q73" s="743"/>
      <c r="R73" s="743"/>
      <c r="S73" s="743"/>
      <c r="T73" s="743"/>
      <c r="U73" s="743"/>
      <c r="V73" s="743"/>
      <c r="W73" s="744">
        <f>入力シート!W76</f>
        <v>0</v>
      </c>
      <c r="X73" s="745"/>
      <c r="Y73" s="745"/>
      <c r="Z73" s="745"/>
      <c r="AA73" s="745"/>
      <c r="AB73" s="745"/>
      <c r="AC73" s="745"/>
      <c r="AD73" s="745"/>
      <c r="AE73" s="746"/>
      <c r="AF73" s="742">
        <f>入力シート!AF76</f>
        <v>0</v>
      </c>
      <c r="AG73" s="743"/>
      <c r="AH73" s="743"/>
      <c r="AI73" s="743"/>
      <c r="AJ73" s="743"/>
      <c r="AK73" s="743"/>
      <c r="AL73" s="743"/>
      <c r="AM73" s="743"/>
      <c r="AN73" s="747"/>
      <c r="AO73" s="936">
        <f>入力シート!AO76</f>
        <v>0</v>
      </c>
      <c r="AP73" s="935"/>
      <c r="AQ73" s="932">
        <f>入力シート!AQ76</f>
        <v>0</v>
      </c>
      <c r="AR73" s="933"/>
      <c r="AS73" s="933"/>
      <c r="AT73" s="934">
        <f>入力シート!AT76</f>
        <v>0</v>
      </c>
      <c r="AU73" s="933"/>
      <c r="AV73" s="934">
        <f>入力シート!AV76</f>
        <v>0</v>
      </c>
      <c r="AW73" s="935"/>
      <c r="AX73" s="937">
        <f>入力シート!AX76</f>
        <v>0</v>
      </c>
      <c r="AY73" s="938"/>
      <c r="AZ73" s="908"/>
      <c r="BA73" s="909"/>
      <c r="BB73" s="910"/>
      <c r="BC73" s="910"/>
      <c r="BD73" s="910"/>
      <c r="BE73" s="910"/>
      <c r="BF73" s="910"/>
      <c r="BG73" s="909"/>
      <c r="BH73" s="311"/>
      <c r="BI73" s="312"/>
      <c r="BJ73" s="311"/>
      <c r="BK73" s="313"/>
      <c r="BL73" s="313"/>
      <c r="BM73" s="313"/>
      <c r="BN73" s="313"/>
      <c r="BO73" s="313"/>
      <c r="BP73" s="313"/>
      <c r="BQ73" s="313"/>
      <c r="BR73" s="313"/>
      <c r="BS73" s="313"/>
      <c r="BT73" s="313"/>
      <c r="BU73" s="313"/>
      <c r="BV73" s="313"/>
      <c r="BW73" s="313"/>
      <c r="BX73" s="313"/>
      <c r="BY73" s="312"/>
      <c r="BZ73" s="313"/>
      <c r="CA73" s="314"/>
      <c r="CB73" s="314"/>
      <c r="CC73" s="314"/>
      <c r="CD73" s="315"/>
    </row>
    <row r="74" spans="1:82" x14ac:dyDescent="0.2">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row>
    <row r="75" spans="1:82" x14ac:dyDescent="0.2">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row>
    <row r="76" spans="1:82" x14ac:dyDescent="0.2">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row>
    <row r="77" spans="1:82" x14ac:dyDescent="0.2">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row>
    <row r="78" spans="1:82" x14ac:dyDescent="0.2">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row>
    <row r="79" spans="1:82" x14ac:dyDescent="0.2">
      <c r="BZ79" s="56"/>
      <c r="CA79" s="7"/>
    </row>
    <row r="80" spans="1:82" x14ac:dyDescent="0.2">
      <c r="BZ80" s="56"/>
    </row>
    <row r="81" spans="78:78" x14ac:dyDescent="0.2">
      <c r="BZ81" s="56"/>
    </row>
    <row r="82" spans="78:78" x14ac:dyDescent="0.2">
      <c r="BZ82" s="56"/>
    </row>
    <row r="83" spans="78:78" x14ac:dyDescent="0.2">
      <c r="BZ83" s="56"/>
    </row>
    <row r="84" spans="78:78" x14ac:dyDescent="0.2">
      <c r="BZ84" s="56"/>
    </row>
    <row r="85" spans="78:78" x14ac:dyDescent="0.2">
      <c r="BZ85" s="56"/>
    </row>
    <row r="86" spans="78:78" x14ac:dyDescent="0.2">
      <c r="BZ86" s="56"/>
    </row>
    <row r="87" spans="78:78" x14ac:dyDescent="0.2">
      <c r="BZ87" s="56"/>
    </row>
    <row r="88" spans="78:78" x14ac:dyDescent="0.2">
      <c r="BZ88" s="56"/>
    </row>
    <row r="89" spans="78:78" x14ac:dyDescent="0.2">
      <c r="BZ89" s="56"/>
    </row>
    <row r="90" spans="78:78" x14ac:dyDescent="0.2">
      <c r="BZ90" s="56"/>
    </row>
    <row r="91" spans="78:78" x14ac:dyDescent="0.2">
      <c r="BZ91" s="56"/>
    </row>
    <row r="92" spans="78:78" x14ac:dyDescent="0.2">
      <c r="BZ92" s="56"/>
    </row>
    <row r="93" spans="78:78" x14ac:dyDescent="0.2">
      <c r="BZ93" s="56"/>
    </row>
    <row r="94" spans="78:78" x14ac:dyDescent="0.2">
      <c r="BZ94" s="56"/>
    </row>
    <row r="95" spans="78:78" x14ac:dyDescent="0.2">
      <c r="BZ95" s="56"/>
    </row>
    <row r="96" spans="78:78" x14ac:dyDescent="0.2">
      <c r="BZ96" s="56"/>
    </row>
    <row r="97" spans="78:78" x14ac:dyDescent="0.2">
      <c r="BZ97" s="56"/>
    </row>
    <row r="98" spans="78:78" x14ac:dyDescent="0.2">
      <c r="BZ98" s="56"/>
    </row>
    <row r="99" spans="78:78" x14ac:dyDescent="0.2">
      <c r="BZ99" s="56"/>
    </row>
    <row r="100" spans="78:78" x14ac:dyDescent="0.2">
      <c r="BZ100" s="56"/>
    </row>
    <row r="101" spans="78:78" x14ac:dyDescent="0.2">
      <c r="BZ101" s="56"/>
    </row>
    <row r="102" spans="78:78" x14ac:dyDescent="0.2">
      <c r="BZ102" s="56"/>
    </row>
    <row r="103" spans="78:78" x14ac:dyDescent="0.2">
      <c r="BZ103" s="56"/>
    </row>
  </sheetData>
  <sheetProtection sheet="1" objects="1" scenarios="1"/>
  <protectedRanges>
    <protectedRange sqref="AZ24:CD73" name="範囲1_1_2"/>
    <protectedRange sqref="F10:W10" name="範囲1_1_1"/>
    <protectedRange sqref="AX24:AY73" name="範囲2"/>
  </protectedRanges>
  <mergeCells count="905">
    <mergeCell ref="AZ29:BA29"/>
    <mergeCell ref="AZ30:BA30"/>
    <mergeCell ref="AZ31:BA31"/>
    <mergeCell ref="AZ32:BA32"/>
    <mergeCell ref="AZ22:BA23"/>
    <mergeCell ref="AZ26:BA26"/>
    <mergeCell ref="AZ27:BA27"/>
    <mergeCell ref="AZ24:BA24"/>
    <mergeCell ref="AZ39:BA39"/>
    <mergeCell ref="AZ33:BA33"/>
    <mergeCell ref="AZ34:BA34"/>
    <mergeCell ref="AZ35:BA35"/>
    <mergeCell ref="BZ73:CD73"/>
    <mergeCell ref="AZ73:BA73"/>
    <mergeCell ref="AO73:AP73"/>
    <mergeCell ref="AQ73:AS73"/>
    <mergeCell ref="AT73:AU73"/>
    <mergeCell ref="AV73:AW73"/>
    <mergeCell ref="AZ45:BA45"/>
    <mergeCell ref="AZ46:BA46"/>
    <mergeCell ref="AZ47:BA47"/>
    <mergeCell ref="AZ53:BA53"/>
    <mergeCell ref="AZ54:BA54"/>
    <mergeCell ref="AZ55:BA55"/>
    <mergeCell ref="AO72:AP72"/>
    <mergeCell ref="AQ72:AS72"/>
    <mergeCell ref="AT72:AU72"/>
    <mergeCell ref="AV72:AW72"/>
    <mergeCell ref="AX73:AY73"/>
    <mergeCell ref="AX72:AY72"/>
    <mergeCell ref="BB72:BG72"/>
    <mergeCell ref="BH72:BI72"/>
    <mergeCell ref="BJ72:BY72"/>
    <mergeCell ref="BB73:BG73"/>
    <mergeCell ref="BH73:BI73"/>
    <mergeCell ref="BJ73:BY73"/>
    <mergeCell ref="A73:B73"/>
    <mergeCell ref="C73:F73"/>
    <mergeCell ref="G73:J73"/>
    <mergeCell ref="K73:O73"/>
    <mergeCell ref="P73:V73"/>
    <mergeCell ref="AF73:AN73"/>
    <mergeCell ref="W73:AE73"/>
    <mergeCell ref="C71:F71"/>
    <mergeCell ref="G71:J71"/>
    <mergeCell ref="K71:O71"/>
    <mergeCell ref="P71:V71"/>
    <mergeCell ref="A72:B72"/>
    <mergeCell ref="C72:F72"/>
    <mergeCell ref="G72:J72"/>
    <mergeCell ref="K72:O72"/>
    <mergeCell ref="P72:V72"/>
    <mergeCell ref="AF71:AN71"/>
    <mergeCell ref="W72:AE72"/>
    <mergeCell ref="AF72:AN72"/>
    <mergeCell ref="A68:B68"/>
    <mergeCell ref="C68:F68"/>
    <mergeCell ref="G68:J68"/>
    <mergeCell ref="K68:O68"/>
    <mergeCell ref="P68:V68"/>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O69:AP69"/>
    <mergeCell ref="AQ69:AS69"/>
    <mergeCell ref="AT69:AU69"/>
    <mergeCell ref="AV69:AW69"/>
    <mergeCell ref="AT71:AU71"/>
    <mergeCell ref="AV71:AW71"/>
    <mergeCell ref="AX71:AY71"/>
    <mergeCell ref="AZ69:BA69"/>
    <mergeCell ref="AZ70:BA70"/>
    <mergeCell ref="BJ65:BY65"/>
    <mergeCell ref="BZ65:CD65"/>
    <mergeCell ref="AZ65:BA65"/>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AF67:AN67"/>
    <mergeCell ref="AX69:AY69"/>
    <mergeCell ref="BB71:BG71"/>
    <mergeCell ref="BZ66:CD66"/>
    <mergeCell ref="W66:AE66"/>
    <mergeCell ref="AF66:AN66"/>
    <mergeCell ref="AO66:AP66"/>
    <mergeCell ref="AQ66:AS66"/>
    <mergeCell ref="AZ66:BA66"/>
    <mergeCell ref="BH68:BI68"/>
    <mergeCell ref="BJ68:BY68"/>
    <mergeCell ref="BZ68:CD68"/>
    <mergeCell ref="AZ68:BA68"/>
    <mergeCell ref="AZ67:BA67"/>
    <mergeCell ref="W68:AE68"/>
    <mergeCell ref="AF68:AN68"/>
    <mergeCell ref="AO68:AP68"/>
    <mergeCell ref="AQ68:AS68"/>
    <mergeCell ref="AT68:AU68"/>
    <mergeCell ref="AV68:AW68"/>
    <mergeCell ref="BB67:BG67"/>
    <mergeCell ref="BH67:BI67"/>
    <mergeCell ref="BJ67:BY67"/>
    <mergeCell ref="BZ67:CD67"/>
    <mergeCell ref="BJ66:BY66"/>
    <mergeCell ref="AX68:AY68"/>
    <mergeCell ref="BB68:BG68"/>
    <mergeCell ref="A67:B67"/>
    <mergeCell ref="C67:F67"/>
    <mergeCell ref="AX66:AY66"/>
    <mergeCell ref="BB66:BG66"/>
    <mergeCell ref="BH66:BI66"/>
    <mergeCell ref="AX65:AY65"/>
    <mergeCell ref="A65:B65"/>
    <mergeCell ref="C65:F65"/>
    <mergeCell ref="G65:J65"/>
    <mergeCell ref="K65:O65"/>
    <mergeCell ref="P65:V65"/>
    <mergeCell ref="A66:B66"/>
    <mergeCell ref="C66:F66"/>
    <mergeCell ref="G66:J66"/>
    <mergeCell ref="K66:O66"/>
    <mergeCell ref="P66:V66"/>
    <mergeCell ref="BB65:BG65"/>
    <mergeCell ref="BH65:BI65"/>
    <mergeCell ref="W67:AE67"/>
    <mergeCell ref="AO67:AP67"/>
    <mergeCell ref="AQ67:AS67"/>
    <mergeCell ref="AT67:AU67"/>
    <mergeCell ref="AV67:AW67"/>
    <mergeCell ref="AX67:AY67"/>
    <mergeCell ref="A64:B64"/>
    <mergeCell ref="C64:F64"/>
    <mergeCell ref="G64:J64"/>
    <mergeCell ref="K64:O64"/>
    <mergeCell ref="P64:V64"/>
    <mergeCell ref="AO65:AP65"/>
    <mergeCell ref="AQ65:AS65"/>
    <mergeCell ref="AT65:AU65"/>
    <mergeCell ref="AV65:AW65"/>
    <mergeCell ref="AF65:AN65"/>
    <mergeCell ref="W65:AE65"/>
    <mergeCell ref="AX64:AY64"/>
    <mergeCell ref="W63:AE63"/>
    <mergeCell ref="AO63:AP63"/>
    <mergeCell ref="AQ63:AS63"/>
    <mergeCell ref="AT63:AU63"/>
    <mergeCell ref="AV63:AW63"/>
    <mergeCell ref="AX63:AY63"/>
    <mergeCell ref="G67:J67"/>
    <mergeCell ref="K67:O67"/>
    <mergeCell ref="P67:V67"/>
    <mergeCell ref="G63:J63"/>
    <mergeCell ref="K63:O63"/>
    <mergeCell ref="P63:V63"/>
    <mergeCell ref="AT66:AU66"/>
    <mergeCell ref="AV66:AW66"/>
    <mergeCell ref="BZ61:CD61"/>
    <mergeCell ref="BZ63:CD63"/>
    <mergeCell ref="AF63:AN63"/>
    <mergeCell ref="W64:AE64"/>
    <mergeCell ref="AF64:AN64"/>
    <mergeCell ref="AO64:AP64"/>
    <mergeCell ref="AQ64:AS64"/>
    <mergeCell ref="AT64:AU64"/>
    <mergeCell ref="AV64:AW64"/>
    <mergeCell ref="BZ62:CD62"/>
    <mergeCell ref="W62:AE62"/>
    <mergeCell ref="AF62:AN62"/>
    <mergeCell ref="AO62:AP62"/>
    <mergeCell ref="AQ62:AS62"/>
    <mergeCell ref="BB64:BG64"/>
    <mergeCell ref="BH64:BI64"/>
    <mergeCell ref="BJ64:BY64"/>
    <mergeCell ref="BZ64:CD64"/>
    <mergeCell ref="AZ64:BA64"/>
    <mergeCell ref="AZ63:BA63"/>
    <mergeCell ref="BJ63:BY63"/>
    <mergeCell ref="AZ61:BA61"/>
    <mergeCell ref="AF61:AN61"/>
    <mergeCell ref="W61:AE61"/>
    <mergeCell ref="A62:B62"/>
    <mergeCell ref="C62:F62"/>
    <mergeCell ref="G62:J62"/>
    <mergeCell ref="K62:O62"/>
    <mergeCell ref="P62:V62"/>
    <mergeCell ref="A63:B63"/>
    <mergeCell ref="AX62:AY62"/>
    <mergeCell ref="BB62:BG62"/>
    <mergeCell ref="BH62:BI62"/>
    <mergeCell ref="C63:F63"/>
    <mergeCell ref="AZ62:BA62"/>
    <mergeCell ref="AT62:AU62"/>
    <mergeCell ref="AV62:AW62"/>
    <mergeCell ref="BB63:BG63"/>
    <mergeCell ref="BH63:BI63"/>
    <mergeCell ref="AO61:AP61"/>
    <mergeCell ref="AQ61:AS61"/>
    <mergeCell ref="AT61:AU61"/>
    <mergeCell ref="AV61:AW61"/>
    <mergeCell ref="AX61:AY61"/>
    <mergeCell ref="A60:B60"/>
    <mergeCell ref="C60:F60"/>
    <mergeCell ref="G60:J60"/>
    <mergeCell ref="K60:O60"/>
    <mergeCell ref="P60:V60"/>
    <mergeCell ref="A61:B61"/>
    <mergeCell ref="C61:F61"/>
    <mergeCell ref="G61:J61"/>
    <mergeCell ref="K61:O61"/>
    <mergeCell ref="P61:V61"/>
    <mergeCell ref="BJ62:BY62"/>
    <mergeCell ref="BB61:BG61"/>
    <mergeCell ref="BH61:BI61"/>
    <mergeCell ref="BJ61:BY61"/>
    <mergeCell ref="AO57:AP57"/>
    <mergeCell ref="AF59:AN59"/>
    <mergeCell ref="W60:AE60"/>
    <mergeCell ref="AF60:AN60"/>
    <mergeCell ref="AO60:AP60"/>
    <mergeCell ref="AQ60:AS60"/>
    <mergeCell ref="AT60:AU60"/>
    <mergeCell ref="AV60:AW60"/>
    <mergeCell ref="AF58:AN58"/>
    <mergeCell ref="AO58:AP58"/>
    <mergeCell ref="AQ58:AS58"/>
    <mergeCell ref="AO59:AP59"/>
    <mergeCell ref="AQ59:AS59"/>
    <mergeCell ref="AT59:AU59"/>
    <mergeCell ref="AV59:AW59"/>
    <mergeCell ref="AX59:AY59"/>
    <mergeCell ref="AZ58:BA58"/>
    <mergeCell ref="AX57:AY57"/>
    <mergeCell ref="BB59:BG59"/>
    <mergeCell ref="BH59:BI59"/>
    <mergeCell ref="W59:AE59"/>
    <mergeCell ref="W58:AE58"/>
    <mergeCell ref="BJ59:BY59"/>
    <mergeCell ref="BZ59:CD59"/>
    <mergeCell ref="AZ57:BA57"/>
    <mergeCell ref="BZ60:CD60"/>
    <mergeCell ref="AZ60:BA60"/>
    <mergeCell ref="AZ59:BA59"/>
    <mergeCell ref="BB57:BG57"/>
    <mergeCell ref="BH57:BI57"/>
    <mergeCell ref="BJ57:BY57"/>
    <mergeCell ref="BZ57:CD57"/>
    <mergeCell ref="BB58:BG58"/>
    <mergeCell ref="BH58:BI58"/>
    <mergeCell ref="BJ58:BY58"/>
    <mergeCell ref="BZ58:CD58"/>
    <mergeCell ref="AX60:AY60"/>
    <mergeCell ref="BB60:BG60"/>
    <mergeCell ref="BH60:BI60"/>
    <mergeCell ref="BJ60:BY60"/>
    <mergeCell ref="A59:B59"/>
    <mergeCell ref="C59:F59"/>
    <mergeCell ref="G59:J59"/>
    <mergeCell ref="K59:O59"/>
    <mergeCell ref="P59:V59"/>
    <mergeCell ref="A57:B57"/>
    <mergeCell ref="C57:F57"/>
    <mergeCell ref="G57:J57"/>
    <mergeCell ref="K57:O57"/>
    <mergeCell ref="P57:V57"/>
    <mergeCell ref="A58:B58"/>
    <mergeCell ref="C58:F58"/>
    <mergeCell ref="G58:J58"/>
    <mergeCell ref="K58:O58"/>
    <mergeCell ref="P58:V58"/>
    <mergeCell ref="W56:AE56"/>
    <mergeCell ref="AF56:AN56"/>
    <mergeCell ref="AO56:AP56"/>
    <mergeCell ref="AQ56:AS56"/>
    <mergeCell ref="AT56:AU56"/>
    <mergeCell ref="AV56:AW56"/>
    <mergeCell ref="AX56:AY56"/>
    <mergeCell ref="AX58:AY58"/>
    <mergeCell ref="BB56:BG56"/>
    <mergeCell ref="AF57:AN57"/>
    <mergeCell ref="W57:AE57"/>
    <mergeCell ref="AT58:AU58"/>
    <mergeCell ref="AV58:AW58"/>
    <mergeCell ref="AQ57:AS57"/>
    <mergeCell ref="AT57:AU57"/>
    <mergeCell ref="AV57:AW57"/>
    <mergeCell ref="C55:F55"/>
    <mergeCell ref="G55:J55"/>
    <mergeCell ref="K55:O55"/>
    <mergeCell ref="P55:V55"/>
    <mergeCell ref="A56:B56"/>
    <mergeCell ref="C56:F56"/>
    <mergeCell ref="G56:J56"/>
    <mergeCell ref="K56:O56"/>
    <mergeCell ref="P56:V56"/>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AQ53:AS53"/>
    <mergeCell ref="AT53:AU53"/>
    <mergeCell ref="AV53:AW53"/>
    <mergeCell ref="AX53:AY53"/>
    <mergeCell ref="BB55:BG55"/>
    <mergeCell ref="BH55:BI55"/>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F55:AN55"/>
    <mergeCell ref="A55:B55"/>
    <mergeCell ref="A51:B51"/>
    <mergeCell ref="C51:F51"/>
    <mergeCell ref="G51:J51"/>
    <mergeCell ref="K51:O51"/>
    <mergeCell ref="P51:V51"/>
    <mergeCell ref="A52:B52"/>
    <mergeCell ref="C52:F52"/>
    <mergeCell ref="G52:J52"/>
    <mergeCell ref="K52:O52"/>
    <mergeCell ref="P52:V52"/>
    <mergeCell ref="AF51:AN51"/>
    <mergeCell ref="W52:AE52"/>
    <mergeCell ref="AF52:AN52"/>
    <mergeCell ref="AO52:AP52"/>
    <mergeCell ref="AQ52:AS52"/>
    <mergeCell ref="AT52:AU52"/>
    <mergeCell ref="AV52:AW52"/>
    <mergeCell ref="AX52:AY52"/>
    <mergeCell ref="BB52:BG52"/>
    <mergeCell ref="W51:AE51"/>
    <mergeCell ref="AO51:AP51"/>
    <mergeCell ref="AQ51:AS51"/>
    <mergeCell ref="AT51:AU51"/>
    <mergeCell ref="AV51:AW51"/>
    <mergeCell ref="AX51:AY51"/>
    <mergeCell ref="BH52:BI52"/>
    <mergeCell ref="BJ52:BY52"/>
    <mergeCell ref="BZ52:CD52"/>
    <mergeCell ref="AZ52:BA52"/>
    <mergeCell ref="AZ51:BA51"/>
    <mergeCell ref="BB49:BG49"/>
    <mergeCell ref="BH49:BI49"/>
    <mergeCell ref="BJ49:BY49"/>
    <mergeCell ref="BZ49:CD49"/>
    <mergeCell ref="BB51:BG51"/>
    <mergeCell ref="BH51:BI51"/>
    <mergeCell ref="BJ51:BY51"/>
    <mergeCell ref="BZ51:CD51"/>
    <mergeCell ref="AZ49:BA49"/>
    <mergeCell ref="AZ50:BA50"/>
    <mergeCell ref="BB50:BG50"/>
    <mergeCell ref="BH50:BI50"/>
    <mergeCell ref="BJ50:BY50"/>
    <mergeCell ref="BZ50:CD50"/>
    <mergeCell ref="A50:B50"/>
    <mergeCell ref="C50:F50"/>
    <mergeCell ref="G50:J50"/>
    <mergeCell ref="K50:O50"/>
    <mergeCell ref="P50:V50"/>
    <mergeCell ref="AO49:AP49"/>
    <mergeCell ref="W50:AE50"/>
    <mergeCell ref="AF50:AN50"/>
    <mergeCell ref="AO50:AP50"/>
    <mergeCell ref="AF49:AN49"/>
    <mergeCell ref="W49:AE49"/>
    <mergeCell ref="AQ50:AS50"/>
    <mergeCell ref="AT50:AU50"/>
    <mergeCell ref="AV50:AW50"/>
    <mergeCell ref="AV49:AW49"/>
    <mergeCell ref="AX49:AY49"/>
    <mergeCell ref="AX50:AY50"/>
    <mergeCell ref="W48:AE48"/>
    <mergeCell ref="AF48:AN48"/>
    <mergeCell ref="AO48:AP48"/>
    <mergeCell ref="AQ48:AS48"/>
    <mergeCell ref="AT48:AU48"/>
    <mergeCell ref="AV48:AW48"/>
    <mergeCell ref="AQ49:AS49"/>
    <mergeCell ref="AT49:AU49"/>
    <mergeCell ref="AX48:AY48"/>
    <mergeCell ref="W47:AE47"/>
    <mergeCell ref="A49:B49"/>
    <mergeCell ref="C49:F49"/>
    <mergeCell ref="A47:B47"/>
    <mergeCell ref="C47:F47"/>
    <mergeCell ref="G47:J47"/>
    <mergeCell ref="K47:O47"/>
    <mergeCell ref="P47:V47"/>
    <mergeCell ref="A48:B48"/>
    <mergeCell ref="C48:F48"/>
    <mergeCell ref="G48:J48"/>
    <mergeCell ref="K48:O48"/>
    <mergeCell ref="P48:V48"/>
    <mergeCell ref="G49:J49"/>
    <mergeCell ref="K49:O49"/>
    <mergeCell ref="P49:V49"/>
    <mergeCell ref="BB46:BG46"/>
    <mergeCell ref="BH46:BI46"/>
    <mergeCell ref="BJ46:BY46"/>
    <mergeCell ref="BZ46:CD46"/>
    <mergeCell ref="AQ45:AS45"/>
    <mergeCell ref="AT45:AU45"/>
    <mergeCell ref="AV45:AW45"/>
    <mergeCell ref="AX45:AY45"/>
    <mergeCell ref="BB48:BG48"/>
    <mergeCell ref="BH48:BI48"/>
    <mergeCell ref="BJ48:BY48"/>
    <mergeCell ref="BZ48:CD48"/>
    <mergeCell ref="AZ48:BA48"/>
    <mergeCell ref="BB45:BG45"/>
    <mergeCell ref="BH45:BI45"/>
    <mergeCell ref="BJ45:BY45"/>
    <mergeCell ref="BZ45:CD45"/>
    <mergeCell ref="BB47:BG47"/>
    <mergeCell ref="BH47:BI47"/>
    <mergeCell ref="BJ47:BY47"/>
    <mergeCell ref="BZ47:CD47"/>
    <mergeCell ref="AQ46:AS46"/>
    <mergeCell ref="AO47:AP47"/>
    <mergeCell ref="AQ47:AS47"/>
    <mergeCell ref="AT47:AU47"/>
    <mergeCell ref="AV47:AW47"/>
    <mergeCell ref="AX47:AY47"/>
    <mergeCell ref="AT46:AU46"/>
    <mergeCell ref="AV46:AW46"/>
    <mergeCell ref="AF47:AN47"/>
    <mergeCell ref="AX46:AY46"/>
    <mergeCell ref="P45:V45"/>
    <mergeCell ref="A46:B46"/>
    <mergeCell ref="C46:F46"/>
    <mergeCell ref="G46:J46"/>
    <mergeCell ref="K46:O46"/>
    <mergeCell ref="P46:V46"/>
    <mergeCell ref="AO45:AP45"/>
    <mergeCell ref="AF45:AN45"/>
    <mergeCell ref="W45:AE45"/>
    <mergeCell ref="W46:AE46"/>
    <mergeCell ref="AF46:AN46"/>
    <mergeCell ref="AO46:AP46"/>
    <mergeCell ref="AF43:AN43"/>
    <mergeCell ref="W44:AE44"/>
    <mergeCell ref="AF44:AN44"/>
    <mergeCell ref="AO44:AP44"/>
    <mergeCell ref="AQ44:AS44"/>
    <mergeCell ref="AT44:AU44"/>
    <mergeCell ref="AV44:AW44"/>
    <mergeCell ref="W43:AE43"/>
    <mergeCell ref="A45:B45"/>
    <mergeCell ref="C45:F45"/>
    <mergeCell ref="AT43:AU43"/>
    <mergeCell ref="AV43:AW43"/>
    <mergeCell ref="A43:B43"/>
    <mergeCell ref="C43:F43"/>
    <mergeCell ref="G43:J43"/>
    <mergeCell ref="K43:O43"/>
    <mergeCell ref="P43:V43"/>
    <mergeCell ref="A44:B44"/>
    <mergeCell ref="C44:F44"/>
    <mergeCell ref="G44:J44"/>
    <mergeCell ref="K44:O44"/>
    <mergeCell ref="P44:V44"/>
    <mergeCell ref="G45:J45"/>
    <mergeCell ref="K45:O45"/>
    <mergeCell ref="BB41:BG41"/>
    <mergeCell ref="BH41:BI41"/>
    <mergeCell ref="BJ41:BY41"/>
    <mergeCell ref="BZ41:CD41"/>
    <mergeCell ref="AX42:AY42"/>
    <mergeCell ref="BB42:BG42"/>
    <mergeCell ref="BH42:BI42"/>
    <mergeCell ref="BJ42:BY42"/>
    <mergeCell ref="BZ42:CD42"/>
    <mergeCell ref="AZ41:BA41"/>
    <mergeCell ref="AZ42:BA42"/>
    <mergeCell ref="AX43:AY43"/>
    <mergeCell ref="AX44:AY44"/>
    <mergeCell ref="BB44:BG44"/>
    <mergeCell ref="BH44:BI44"/>
    <mergeCell ref="BJ44:BY44"/>
    <mergeCell ref="BZ44:CD44"/>
    <mergeCell ref="AZ44:BA44"/>
    <mergeCell ref="BZ43:CD43"/>
    <mergeCell ref="AZ43:BA43"/>
    <mergeCell ref="A42:B42"/>
    <mergeCell ref="C42:F42"/>
    <mergeCell ref="G42:J42"/>
    <mergeCell ref="K42:O42"/>
    <mergeCell ref="P42:V42"/>
    <mergeCell ref="W42:AE42"/>
    <mergeCell ref="AF42:AN42"/>
    <mergeCell ref="AO42:AP42"/>
    <mergeCell ref="AQ42:AS42"/>
    <mergeCell ref="A40:B40"/>
    <mergeCell ref="C40:F40"/>
    <mergeCell ref="G40:J40"/>
    <mergeCell ref="K40:O40"/>
    <mergeCell ref="P40:V40"/>
    <mergeCell ref="A41:B41"/>
    <mergeCell ref="C41:F41"/>
    <mergeCell ref="G41:J41"/>
    <mergeCell ref="K41:O41"/>
    <mergeCell ref="P41:V41"/>
    <mergeCell ref="W40:AE40"/>
    <mergeCell ref="AF40:AN40"/>
    <mergeCell ref="AO40:AP40"/>
    <mergeCell ref="AQ40:AS40"/>
    <mergeCell ref="AT40:AU40"/>
    <mergeCell ref="AV40:AW40"/>
    <mergeCell ref="BH43:BI43"/>
    <mergeCell ref="BJ43:BY43"/>
    <mergeCell ref="AF41:AN41"/>
    <mergeCell ref="W41:AE41"/>
    <mergeCell ref="AT42:AU42"/>
    <mergeCell ref="AV42:AW42"/>
    <mergeCell ref="AX40:AY40"/>
    <mergeCell ref="BB40:BG40"/>
    <mergeCell ref="BH40:BI40"/>
    <mergeCell ref="BJ40:BY40"/>
    <mergeCell ref="AO41:AP41"/>
    <mergeCell ref="AQ41:AS41"/>
    <mergeCell ref="AT41:AU41"/>
    <mergeCell ref="AV41:AW41"/>
    <mergeCell ref="AX41:AY41"/>
    <mergeCell ref="BB43:BG43"/>
    <mergeCell ref="AO43:AP43"/>
    <mergeCell ref="AQ43:AS43"/>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BH39:BI39"/>
    <mergeCell ref="BJ39:BY39"/>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AF39:AN39"/>
    <mergeCell ref="C35:F35"/>
    <mergeCell ref="G35:J35"/>
    <mergeCell ref="K35:O35"/>
    <mergeCell ref="P35:V35"/>
    <mergeCell ref="A36:B36"/>
    <mergeCell ref="C36:F36"/>
    <mergeCell ref="G36:J36"/>
    <mergeCell ref="K36:O36"/>
    <mergeCell ref="P36:V36"/>
    <mergeCell ref="W36:AE36"/>
    <mergeCell ref="AF36:AN36"/>
    <mergeCell ref="AO36:AP36"/>
    <mergeCell ref="AQ36:AS36"/>
    <mergeCell ref="AT36:AU36"/>
    <mergeCell ref="AV36:AW36"/>
    <mergeCell ref="AX36:AY36"/>
    <mergeCell ref="BB36:BG36"/>
    <mergeCell ref="G39:J39"/>
    <mergeCell ref="K39:O39"/>
    <mergeCell ref="P39:V39"/>
    <mergeCell ref="AQ37:AS37"/>
    <mergeCell ref="AT37:AU37"/>
    <mergeCell ref="AV37:AW37"/>
    <mergeCell ref="AX37:AY37"/>
    <mergeCell ref="BB39:BG39"/>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AQ33:AS33"/>
    <mergeCell ref="AT33:AU33"/>
    <mergeCell ref="AV33:AW33"/>
    <mergeCell ref="AX33:AY33"/>
    <mergeCell ref="BB35:BG35"/>
    <mergeCell ref="BH35:BI35"/>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F35:AN35"/>
    <mergeCell ref="A35:B35"/>
    <mergeCell ref="AV31:AW31"/>
    <mergeCell ref="AX31:AY31"/>
    <mergeCell ref="AV32:AW32"/>
    <mergeCell ref="BB31:BG31"/>
    <mergeCell ref="BH31:BI31"/>
    <mergeCell ref="BJ31:BY31"/>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31:B31"/>
    <mergeCell ref="C31:F31"/>
    <mergeCell ref="G29:J29"/>
    <mergeCell ref="K29:O29"/>
    <mergeCell ref="P29:V29"/>
    <mergeCell ref="W29:AE29"/>
    <mergeCell ref="AF29:AN29"/>
    <mergeCell ref="AO29:AP29"/>
    <mergeCell ref="AQ29:AS29"/>
    <mergeCell ref="AT31:AU31"/>
    <mergeCell ref="G31:J31"/>
    <mergeCell ref="K31:O31"/>
    <mergeCell ref="P31:V31"/>
    <mergeCell ref="W31:AE31"/>
    <mergeCell ref="AF31:AN31"/>
    <mergeCell ref="AO31:AP31"/>
    <mergeCell ref="AQ31:AS31"/>
    <mergeCell ref="AT29:AU29"/>
    <mergeCell ref="AV29:AW29"/>
    <mergeCell ref="AX29:AY29"/>
    <mergeCell ref="AV30:AW30"/>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29:B29"/>
    <mergeCell ref="C29:F29"/>
    <mergeCell ref="AV28:AW28"/>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A27:B27"/>
    <mergeCell ref="C27:F27"/>
    <mergeCell ref="G27:J27"/>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Z25:BA25"/>
    <mergeCell ref="A25:B25"/>
    <mergeCell ref="C25:F25"/>
    <mergeCell ref="G25:J25"/>
    <mergeCell ref="K25:O25"/>
    <mergeCell ref="P25:V25"/>
    <mergeCell ref="BB25:BG25"/>
    <mergeCell ref="BH25:BI25"/>
    <mergeCell ref="W25:AE25"/>
    <mergeCell ref="AF25:AN25"/>
    <mergeCell ref="AO25:AP25"/>
    <mergeCell ref="AQ25:AS25"/>
    <mergeCell ref="AT25:AU25"/>
    <mergeCell ref="AV25:AW25"/>
    <mergeCell ref="AX25:AY25"/>
    <mergeCell ref="AV26:AW26"/>
    <mergeCell ref="K27:O27"/>
    <mergeCell ref="P27:V27"/>
    <mergeCell ref="W27:AE27"/>
    <mergeCell ref="AF27:AN27"/>
    <mergeCell ref="AO27:AP27"/>
    <mergeCell ref="AQ27:AS27"/>
    <mergeCell ref="AT27:AU27"/>
    <mergeCell ref="AV27:AW27"/>
    <mergeCell ref="AX27:AY27"/>
    <mergeCell ref="BJ25:BY25"/>
    <mergeCell ref="AX21:AY23"/>
    <mergeCell ref="AQ22:AS23"/>
    <mergeCell ref="AT22:AU23"/>
    <mergeCell ref="AV22:AW23"/>
    <mergeCell ref="AF21:AN23"/>
    <mergeCell ref="AO21:AP23"/>
    <mergeCell ref="BJ22:BY23"/>
    <mergeCell ref="BB22:BG23"/>
    <mergeCell ref="AF24:AN24"/>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A11:E11"/>
    <mergeCell ref="F11:W11"/>
    <mergeCell ref="A12:E12"/>
    <mergeCell ref="F12:W12"/>
    <mergeCell ref="A13:E13"/>
    <mergeCell ref="F13:W13"/>
    <mergeCell ref="A14:E14"/>
    <mergeCell ref="F14:W14"/>
    <mergeCell ref="A15:E15"/>
    <mergeCell ref="F15:W15"/>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A8:E8"/>
    <mergeCell ref="F8:W8"/>
    <mergeCell ref="A9:E9"/>
    <mergeCell ref="F9:W9"/>
    <mergeCell ref="A10:E10"/>
    <mergeCell ref="F10:N10"/>
    <mergeCell ref="O10:Q10"/>
    <mergeCell ref="R10:W10"/>
    <mergeCell ref="A3:E3"/>
    <mergeCell ref="F3:W3"/>
    <mergeCell ref="A4:E4"/>
    <mergeCell ref="F4:W4"/>
    <mergeCell ref="A5:E5"/>
    <mergeCell ref="F5:W5"/>
    <mergeCell ref="A6:E6"/>
    <mergeCell ref="F6:W6"/>
    <mergeCell ref="A7:E7"/>
    <mergeCell ref="F7:W7"/>
  </mergeCells>
  <phoneticPr fontId="3"/>
  <pageMargins left="0.59055118110236227" right="0.59055118110236227" top="0.35433070866141736" bottom="0.19685039370078741" header="0.15748031496062992" footer="0.51181102362204722"/>
  <pageSetup paperSize="9" scale="63" fitToHeight="0"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53"/>
  <sheetViews>
    <sheetView topLeftCell="K1" workbookViewId="0">
      <selection activeCell="Y4" sqref="Y4"/>
    </sheetView>
  </sheetViews>
  <sheetFormatPr defaultRowHeight="13" x14ac:dyDescent="0.2"/>
  <cols>
    <col min="3" max="3" width="3.6328125" customWidth="1"/>
    <col min="6" max="6" width="3.6328125" customWidth="1"/>
    <col min="11" max="11" width="3.6328125" customWidth="1"/>
    <col min="16" max="16" width="3.6328125" style="110" customWidth="1"/>
    <col min="21" max="21" width="3.6328125" customWidth="1"/>
    <col min="26" max="26" width="3.6328125" customWidth="1"/>
    <col min="31" max="31" width="3.6328125" customWidth="1"/>
  </cols>
  <sheetData>
    <row r="1" spans="1:35" x14ac:dyDescent="0.2">
      <c r="A1" t="s">
        <v>0</v>
      </c>
      <c r="D1" t="s">
        <v>0</v>
      </c>
      <c r="G1" t="s">
        <v>1</v>
      </c>
      <c r="L1" t="s">
        <v>1</v>
      </c>
      <c r="Q1" t="s">
        <v>3</v>
      </c>
      <c r="V1" t="s">
        <v>3</v>
      </c>
      <c r="AA1" t="s">
        <v>5</v>
      </c>
      <c r="AF1" t="s">
        <v>289</v>
      </c>
    </row>
    <row r="2" spans="1:35" x14ac:dyDescent="0.2">
      <c r="A2" t="s">
        <v>298</v>
      </c>
      <c r="D2" t="s">
        <v>299</v>
      </c>
      <c r="G2" t="s">
        <v>298</v>
      </c>
      <c r="L2" t="s">
        <v>299</v>
      </c>
      <c r="Q2" t="s">
        <v>298</v>
      </c>
      <c r="V2" t="s">
        <v>299</v>
      </c>
    </row>
    <row r="3" spans="1:35" ht="13.5" thickBot="1" x14ac:dyDescent="0.25">
      <c r="A3" s="1" t="s">
        <v>18</v>
      </c>
      <c r="B3" s="1" t="s">
        <v>47</v>
      </c>
      <c r="D3" s="1" t="s">
        <v>18</v>
      </c>
      <c r="E3" s="1" t="s">
        <v>47</v>
      </c>
      <c r="G3" s="1" t="s">
        <v>20</v>
      </c>
      <c r="H3" s="1" t="s">
        <v>18</v>
      </c>
      <c r="I3" s="5" t="s">
        <v>2</v>
      </c>
      <c r="J3" s="5" t="s">
        <v>47</v>
      </c>
      <c r="L3" s="1" t="s">
        <v>20</v>
      </c>
      <c r="M3" s="1" t="s">
        <v>18</v>
      </c>
      <c r="N3" s="5" t="s">
        <v>2</v>
      </c>
      <c r="O3" s="5" t="s">
        <v>47</v>
      </c>
      <c r="P3" s="104"/>
      <c r="Q3" s="5" t="s">
        <v>20</v>
      </c>
      <c r="R3" s="5" t="s">
        <v>18</v>
      </c>
      <c r="S3" s="5" t="s">
        <v>2</v>
      </c>
      <c r="T3" s="5" t="s">
        <v>4</v>
      </c>
      <c r="V3" s="5" t="s">
        <v>20</v>
      </c>
      <c r="W3" s="5" t="s">
        <v>18</v>
      </c>
      <c r="X3" s="5" t="s">
        <v>2</v>
      </c>
      <c r="Y3" s="5" t="s">
        <v>4</v>
      </c>
      <c r="AA3" s="5" t="s">
        <v>20</v>
      </c>
      <c r="AB3" s="5" t="s">
        <v>18</v>
      </c>
      <c r="AC3" s="5" t="s">
        <v>2</v>
      </c>
      <c r="AD3" s="5" t="s">
        <v>47</v>
      </c>
      <c r="AF3" s="5" t="s">
        <v>20</v>
      </c>
      <c r="AG3" s="5" t="s">
        <v>18</v>
      </c>
      <c r="AH3" s="5" t="s">
        <v>2</v>
      </c>
      <c r="AI3" s="5" t="s">
        <v>47</v>
      </c>
    </row>
    <row r="4" spans="1:35" ht="13.5" thickTop="1" x14ac:dyDescent="0.2">
      <c r="A4">
        <f>入力シート!AZ27</f>
        <v>0</v>
      </c>
      <c r="B4" s="4">
        <f>入力シート!P27</f>
        <v>0</v>
      </c>
      <c r="D4">
        <f>入力シート!BB27</f>
        <v>0</v>
      </c>
      <c r="E4" s="4">
        <f>入力シート!P27</f>
        <v>0</v>
      </c>
      <c r="G4">
        <f>入力シート!BD27</f>
        <v>0</v>
      </c>
      <c r="H4">
        <f>入力シート!BF27</f>
        <v>0</v>
      </c>
      <c r="I4" t="str">
        <f>G4&amp;H4</f>
        <v>00</v>
      </c>
      <c r="J4" s="4">
        <f>入力シート!P27</f>
        <v>0</v>
      </c>
      <c r="L4">
        <f>入力シート!BH27</f>
        <v>0</v>
      </c>
      <c r="M4">
        <f>入力シート!BJ27</f>
        <v>0</v>
      </c>
      <c r="N4" t="str">
        <f>L4&amp;M4</f>
        <v>00</v>
      </c>
      <c r="O4" s="4">
        <f>入力シート!P27</f>
        <v>0</v>
      </c>
      <c r="P4" s="111"/>
      <c r="Q4">
        <f>入力シート!BL27</f>
        <v>0</v>
      </c>
      <c r="R4">
        <f>入力シート!BN27</f>
        <v>0</v>
      </c>
      <c r="S4" t="str">
        <f>Q4&amp;R4</f>
        <v>00</v>
      </c>
      <c r="T4" s="4">
        <f>入力シート!P27</f>
        <v>0</v>
      </c>
      <c r="V4">
        <f>入力シート!BP27</f>
        <v>0</v>
      </c>
      <c r="W4">
        <f>入力シート!BR27</f>
        <v>0</v>
      </c>
      <c r="X4" t="str">
        <f>V4&amp;W4</f>
        <v>00</v>
      </c>
      <c r="Y4" s="4">
        <f>入力シート!P27</f>
        <v>0</v>
      </c>
      <c r="AA4">
        <f>入力シート!BT27</f>
        <v>0</v>
      </c>
      <c r="AB4">
        <f>入力シート!BV27</f>
        <v>0</v>
      </c>
      <c r="AC4" t="str">
        <f>AA4&amp;AB4</f>
        <v>00</v>
      </c>
      <c r="AD4" s="4">
        <f>入力シート!P27</f>
        <v>0</v>
      </c>
      <c r="AF4">
        <f>入力シート!BX27</f>
        <v>0</v>
      </c>
      <c r="AG4">
        <f>入力シート!BZ27</f>
        <v>0</v>
      </c>
      <c r="AH4" t="str">
        <f>AF4&amp;AG4</f>
        <v>00</v>
      </c>
      <c r="AI4" s="4">
        <f>入力シート!P27</f>
        <v>0</v>
      </c>
    </row>
    <row r="5" spans="1:35" x14ac:dyDescent="0.2">
      <c r="A5">
        <f>入力シート!AZ28</f>
        <v>0</v>
      </c>
      <c r="B5" s="4">
        <f>入力シート!P28</f>
        <v>0</v>
      </c>
      <c r="D5">
        <f>入力シート!BB28</f>
        <v>0</v>
      </c>
      <c r="E5" s="4">
        <f>入力シート!P28</f>
        <v>0</v>
      </c>
      <c r="G5">
        <f>入力シート!BD28</f>
        <v>0</v>
      </c>
      <c r="H5">
        <f>入力シート!BF28</f>
        <v>0</v>
      </c>
      <c r="I5" t="str">
        <f t="shared" ref="I5:I53" si="0">G5&amp;H5</f>
        <v>00</v>
      </c>
      <c r="J5" s="4">
        <f>入力シート!P28</f>
        <v>0</v>
      </c>
      <c r="L5">
        <f>入力シート!BH28</f>
        <v>0</v>
      </c>
      <c r="M5">
        <f>入力シート!BJ28</f>
        <v>0</v>
      </c>
      <c r="N5" t="str">
        <f t="shared" ref="N5:N53" si="1">L5&amp;M5</f>
        <v>00</v>
      </c>
      <c r="O5" s="4">
        <f>入力シート!P28</f>
        <v>0</v>
      </c>
      <c r="P5" s="111"/>
      <c r="Q5">
        <f>入力シート!BL28</f>
        <v>0</v>
      </c>
      <c r="R5">
        <f>入力シート!BN28</f>
        <v>0</v>
      </c>
      <c r="S5" t="str">
        <f>Q5&amp;R5</f>
        <v>00</v>
      </c>
      <c r="T5" s="4">
        <f>入力シート!P28</f>
        <v>0</v>
      </c>
      <c r="V5">
        <f>入力シート!BP28</f>
        <v>0</v>
      </c>
      <c r="W5">
        <f>入力シート!BR28</f>
        <v>0</v>
      </c>
      <c r="X5" t="str">
        <f t="shared" ref="X5:X53" si="2">V5&amp;W5</f>
        <v>00</v>
      </c>
      <c r="Y5" s="4">
        <f>入力シート!P28</f>
        <v>0</v>
      </c>
      <c r="AA5">
        <f>入力シート!BT28</f>
        <v>0</v>
      </c>
      <c r="AB5">
        <f>入力シート!BV28</f>
        <v>0</v>
      </c>
      <c r="AC5" t="str">
        <f t="shared" ref="AC5:AC29" si="3">AA5&amp;AB5</f>
        <v>00</v>
      </c>
      <c r="AD5" s="4">
        <f>入力シート!P28</f>
        <v>0</v>
      </c>
      <c r="AF5">
        <f>入力シート!BX28</f>
        <v>0</v>
      </c>
      <c r="AG5">
        <f>入力シート!BZ28</f>
        <v>0</v>
      </c>
      <c r="AH5" t="str">
        <f>AF5&amp;AG5</f>
        <v>00</v>
      </c>
      <c r="AI5" s="4">
        <f>入力シート!P28</f>
        <v>0</v>
      </c>
    </row>
    <row r="6" spans="1:35" x14ac:dyDescent="0.2">
      <c r="A6">
        <f>入力シート!AZ29</f>
        <v>0</v>
      </c>
      <c r="B6" s="4">
        <f>入力シート!P29</f>
        <v>0</v>
      </c>
      <c r="D6">
        <f>入力シート!BB29</f>
        <v>0</v>
      </c>
      <c r="E6" s="4">
        <f>入力シート!P29</f>
        <v>0</v>
      </c>
      <c r="G6">
        <f>入力シート!BD29</f>
        <v>0</v>
      </c>
      <c r="H6">
        <f>入力シート!BF29</f>
        <v>0</v>
      </c>
      <c r="I6" t="str">
        <f t="shared" si="0"/>
        <v>00</v>
      </c>
      <c r="J6" s="4">
        <f>入力シート!P29</f>
        <v>0</v>
      </c>
      <c r="L6">
        <f>入力シート!BH29</f>
        <v>0</v>
      </c>
      <c r="M6">
        <f>入力シート!BJ29</f>
        <v>0</v>
      </c>
      <c r="N6" t="str">
        <f t="shared" si="1"/>
        <v>00</v>
      </c>
      <c r="O6" s="4">
        <f>入力シート!P29</f>
        <v>0</v>
      </c>
      <c r="P6" s="111"/>
      <c r="Q6">
        <f>入力シート!BL29</f>
        <v>0</v>
      </c>
      <c r="R6">
        <f>入力シート!BN29</f>
        <v>0</v>
      </c>
      <c r="S6" t="str">
        <f t="shared" ref="S6:S23" si="4">Q6&amp;R6</f>
        <v>00</v>
      </c>
      <c r="T6" s="4">
        <f>入力シート!P29</f>
        <v>0</v>
      </c>
      <c r="V6">
        <f>入力シート!BP29</f>
        <v>0</v>
      </c>
      <c r="W6">
        <f>入力シート!BR29</f>
        <v>0</v>
      </c>
      <c r="X6" t="str">
        <f t="shared" si="2"/>
        <v>00</v>
      </c>
      <c r="Y6" s="4">
        <f>入力シート!P29</f>
        <v>0</v>
      </c>
      <c r="AA6">
        <f>入力シート!BT29</f>
        <v>0</v>
      </c>
      <c r="AB6">
        <f>入力シート!BV29</f>
        <v>0</v>
      </c>
      <c r="AC6" t="str">
        <f t="shared" si="3"/>
        <v>00</v>
      </c>
      <c r="AD6" s="4">
        <f>入力シート!P29</f>
        <v>0</v>
      </c>
      <c r="AF6">
        <f>入力シート!BX29</f>
        <v>0</v>
      </c>
      <c r="AG6">
        <f>入力シート!BZ29</f>
        <v>0</v>
      </c>
      <c r="AH6" t="str">
        <f t="shared" ref="AH6:AH29" si="5">AF6&amp;AG6</f>
        <v>00</v>
      </c>
      <c r="AI6" s="4">
        <f>入力シート!P29</f>
        <v>0</v>
      </c>
    </row>
    <row r="7" spans="1:35" x14ac:dyDescent="0.2">
      <c r="A7">
        <f>入力シート!AZ30</f>
        <v>0</v>
      </c>
      <c r="B7" s="4">
        <f>入力シート!P30</f>
        <v>0</v>
      </c>
      <c r="D7">
        <f>入力シート!BB30</f>
        <v>0</v>
      </c>
      <c r="E7" s="4">
        <f>入力シート!P30</f>
        <v>0</v>
      </c>
      <c r="G7">
        <f>入力シート!BD30</f>
        <v>0</v>
      </c>
      <c r="H7">
        <f>入力シート!BF30</f>
        <v>0</v>
      </c>
      <c r="I7" t="str">
        <f t="shared" si="0"/>
        <v>00</v>
      </c>
      <c r="J7" s="4">
        <f>入力シート!P30</f>
        <v>0</v>
      </c>
      <c r="L7">
        <f>入力シート!BH30</f>
        <v>0</v>
      </c>
      <c r="M7">
        <f>入力シート!BJ30</f>
        <v>0</v>
      </c>
      <c r="N7" t="str">
        <f t="shared" si="1"/>
        <v>00</v>
      </c>
      <c r="O7" s="4">
        <f>入力シート!P30</f>
        <v>0</v>
      </c>
      <c r="P7" s="111"/>
      <c r="Q7">
        <f>入力シート!BL30</f>
        <v>0</v>
      </c>
      <c r="R7">
        <f>入力シート!BN30</f>
        <v>0</v>
      </c>
      <c r="S7" t="str">
        <f t="shared" si="4"/>
        <v>00</v>
      </c>
      <c r="T7" s="4">
        <f>入力シート!P30</f>
        <v>0</v>
      </c>
      <c r="V7">
        <f>入力シート!BP30</f>
        <v>0</v>
      </c>
      <c r="W7">
        <f>入力シート!BR30</f>
        <v>0</v>
      </c>
      <c r="X7" t="str">
        <f t="shared" si="2"/>
        <v>00</v>
      </c>
      <c r="Y7" s="4">
        <f>入力シート!P30</f>
        <v>0</v>
      </c>
      <c r="AA7">
        <f>入力シート!BT30</f>
        <v>0</v>
      </c>
      <c r="AB7">
        <f>入力シート!BV30</f>
        <v>0</v>
      </c>
      <c r="AC7" t="str">
        <f t="shared" si="3"/>
        <v>00</v>
      </c>
      <c r="AD7" s="4">
        <f>入力シート!P30</f>
        <v>0</v>
      </c>
      <c r="AF7">
        <f>入力シート!BX30</f>
        <v>0</v>
      </c>
      <c r="AG7">
        <f>入力シート!BZ30</f>
        <v>0</v>
      </c>
      <c r="AH7" t="str">
        <f t="shared" si="5"/>
        <v>00</v>
      </c>
      <c r="AI7" s="4">
        <f>入力シート!P30</f>
        <v>0</v>
      </c>
    </row>
    <row r="8" spans="1:35" x14ac:dyDescent="0.2">
      <c r="A8">
        <f>入力シート!AZ31</f>
        <v>0</v>
      </c>
      <c r="B8" s="4">
        <f>入力シート!P31</f>
        <v>0</v>
      </c>
      <c r="D8">
        <f>入力シート!BB31</f>
        <v>0</v>
      </c>
      <c r="E8" s="4">
        <f>入力シート!P31</f>
        <v>0</v>
      </c>
      <c r="G8">
        <f>入力シート!BD31</f>
        <v>0</v>
      </c>
      <c r="H8">
        <f>入力シート!BF31</f>
        <v>0</v>
      </c>
      <c r="I8" t="str">
        <f t="shared" si="0"/>
        <v>00</v>
      </c>
      <c r="J8" s="4">
        <f>入力シート!P31</f>
        <v>0</v>
      </c>
      <c r="L8">
        <f>入力シート!BH31</f>
        <v>0</v>
      </c>
      <c r="M8">
        <f>入力シート!BJ31</f>
        <v>0</v>
      </c>
      <c r="N8" t="str">
        <f t="shared" si="1"/>
        <v>00</v>
      </c>
      <c r="O8" s="4">
        <f>入力シート!P31</f>
        <v>0</v>
      </c>
      <c r="P8" s="111"/>
      <c r="Q8">
        <f>入力シート!BL31</f>
        <v>0</v>
      </c>
      <c r="R8">
        <f>入力シート!BN31</f>
        <v>0</v>
      </c>
      <c r="S8" t="str">
        <f t="shared" si="4"/>
        <v>00</v>
      </c>
      <c r="T8" s="4">
        <f>入力シート!P31</f>
        <v>0</v>
      </c>
      <c r="V8">
        <f>入力シート!BP31</f>
        <v>0</v>
      </c>
      <c r="W8">
        <f>入力シート!BR31</f>
        <v>0</v>
      </c>
      <c r="X8" t="str">
        <f t="shared" si="2"/>
        <v>00</v>
      </c>
      <c r="Y8" s="4">
        <f>入力シート!P31</f>
        <v>0</v>
      </c>
      <c r="AA8">
        <f>入力シート!BT31</f>
        <v>0</v>
      </c>
      <c r="AB8">
        <f>入力シート!BV31</f>
        <v>0</v>
      </c>
      <c r="AC8" t="str">
        <f t="shared" si="3"/>
        <v>00</v>
      </c>
      <c r="AD8" s="4">
        <f>入力シート!P31</f>
        <v>0</v>
      </c>
      <c r="AF8">
        <f>入力シート!BX31</f>
        <v>0</v>
      </c>
      <c r="AG8">
        <f>入力シート!BZ31</f>
        <v>0</v>
      </c>
      <c r="AH8" t="str">
        <f t="shared" si="5"/>
        <v>00</v>
      </c>
      <c r="AI8" s="4">
        <f>入力シート!P31</f>
        <v>0</v>
      </c>
    </row>
    <row r="9" spans="1:35" x14ac:dyDescent="0.2">
      <c r="A9">
        <f>入力シート!AZ32</f>
        <v>0</v>
      </c>
      <c r="B9" s="4">
        <f>入力シート!P32</f>
        <v>0</v>
      </c>
      <c r="D9">
        <f>入力シート!BB32</f>
        <v>0</v>
      </c>
      <c r="E9" s="4">
        <f>入力シート!P32</f>
        <v>0</v>
      </c>
      <c r="G9">
        <f>入力シート!BD32</f>
        <v>0</v>
      </c>
      <c r="H9">
        <f>入力シート!BF32</f>
        <v>0</v>
      </c>
      <c r="I9" t="str">
        <f t="shared" si="0"/>
        <v>00</v>
      </c>
      <c r="J9" s="4">
        <f>入力シート!P32</f>
        <v>0</v>
      </c>
      <c r="L9">
        <f>入力シート!BH32</f>
        <v>0</v>
      </c>
      <c r="M9">
        <f>入力シート!BJ32</f>
        <v>0</v>
      </c>
      <c r="N9" t="str">
        <f t="shared" si="1"/>
        <v>00</v>
      </c>
      <c r="O9" s="4">
        <f>入力シート!P32</f>
        <v>0</v>
      </c>
      <c r="P9" s="111"/>
      <c r="Q9">
        <f>入力シート!BL32</f>
        <v>0</v>
      </c>
      <c r="R9">
        <f>入力シート!BN32</f>
        <v>0</v>
      </c>
      <c r="S9" t="str">
        <f t="shared" si="4"/>
        <v>00</v>
      </c>
      <c r="T9" s="4">
        <f>入力シート!P32</f>
        <v>0</v>
      </c>
      <c r="V9">
        <f>入力シート!BP32</f>
        <v>0</v>
      </c>
      <c r="W9">
        <f>入力シート!BR32</f>
        <v>0</v>
      </c>
      <c r="X9" t="str">
        <f t="shared" si="2"/>
        <v>00</v>
      </c>
      <c r="Y9" s="4">
        <f>入力シート!P32</f>
        <v>0</v>
      </c>
      <c r="AA9">
        <f>入力シート!BT32</f>
        <v>0</v>
      </c>
      <c r="AB9">
        <f>入力シート!BV32</f>
        <v>0</v>
      </c>
      <c r="AC9" t="str">
        <f t="shared" si="3"/>
        <v>00</v>
      </c>
      <c r="AD9" s="4">
        <f>入力シート!P32</f>
        <v>0</v>
      </c>
      <c r="AF9">
        <f>入力シート!BX32</f>
        <v>0</v>
      </c>
      <c r="AG9">
        <f>入力シート!BZ32</f>
        <v>0</v>
      </c>
      <c r="AH9" t="str">
        <f t="shared" si="5"/>
        <v>00</v>
      </c>
      <c r="AI9" s="4">
        <f>入力シート!P32</f>
        <v>0</v>
      </c>
    </row>
    <row r="10" spans="1:35" x14ac:dyDescent="0.2">
      <c r="A10">
        <f>入力シート!AZ33</f>
        <v>0</v>
      </c>
      <c r="B10" s="4">
        <f>入力シート!P33</f>
        <v>0</v>
      </c>
      <c r="D10">
        <f>入力シート!BB33</f>
        <v>0</v>
      </c>
      <c r="E10" s="4">
        <f>入力シート!P33</f>
        <v>0</v>
      </c>
      <c r="G10">
        <f>入力シート!BD33</f>
        <v>0</v>
      </c>
      <c r="H10">
        <f>入力シート!BF33</f>
        <v>0</v>
      </c>
      <c r="I10" t="str">
        <f t="shared" si="0"/>
        <v>00</v>
      </c>
      <c r="J10" s="4">
        <f>入力シート!P33</f>
        <v>0</v>
      </c>
      <c r="L10">
        <f>入力シート!BH33</f>
        <v>0</v>
      </c>
      <c r="M10">
        <f>入力シート!BJ33</f>
        <v>0</v>
      </c>
      <c r="N10" t="str">
        <f t="shared" si="1"/>
        <v>00</v>
      </c>
      <c r="O10" s="4">
        <f>入力シート!P33</f>
        <v>0</v>
      </c>
      <c r="P10" s="111"/>
      <c r="Q10">
        <f>入力シート!BL33</f>
        <v>0</v>
      </c>
      <c r="R10">
        <f>入力シート!BN33</f>
        <v>0</v>
      </c>
      <c r="S10" t="str">
        <f t="shared" si="4"/>
        <v>00</v>
      </c>
      <c r="T10" s="4">
        <f>入力シート!P33</f>
        <v>0</v>
      </c>
      <c r="V10">
        <f>入力シート!BP33</f>
        <v>0</v>
      </c>
      <c r="W10">
        <f>入力シート!BR33</f>
        <v>0</v>
      </c>
      <c r="X10" t="str">
        <f t="shared" si="2"/>
        <v>00</v>
      </c>
      <c r="Y10" s="4">
        <f>入力シート!P33</f>
        <v>0</v>
      </c>
      <c r="AA10">
        <f>入力シート!BT33</f>
        <v>0</v>
      </c>
      <c r="AB10">
        <f>入力シート!BV33</f>
        <v>0</v>
      </c>
      <c r="AC10" t="str">
        <f t="shared" si="3"/>
        <v>00</v>
      </c>
      <c r="AD10" s="4">
        <f>入力シート!P33</f>
        <v>0</v>
      </c>
      <c r="AF10">
        <f>入力シート!BX33</f>
        <v>0</v>
      </c>
      <c r="AG10">
        <f>入力シート!BZ33</f>
        <v>0</v>
      </c>
      <c r="AH10" t="str">
        <f t="shared" si="5"/>
        <v>00</v>
      </c>
      <c r="AI10" s="4">
        <f>入力シート!P33</f>
        <v>0</v>
      </c>
    </row>
    <row r="11" spans="1:35" x14ac:dyDescent="0.2">
      <c r="A11">
        <f>入力シート!AZ34</f>
        <v>0</v>
      </c>
      <c r="B11" s="4">
        <f>入力シート!P34</f>
        <v>0</v>
      </c>
      <c r="D11">
        <f>入力シート!BB34</f>
        <v>0</v>
      </c>
      <c r="E11" s="4">
        <f>入力シート!P34</f>
        <v>0</v>
      </c>
      <c r="G11">
        <f>入力シート!BD34</f>
        <v>0</v>
      </c>
      <c r="H11">
        <f>入力シート!BF34</f>
        <v>0</v>
      </c>
      <c r="I11" t="str">
        <f t="shared" si="0"/>
        <v>00</v>
      </c>
      <c r="J11" s="4">
        <f>入力シート!P34</f>
        <v>0</v>
      </c>
      <c r="L11">
        <f>入力シート!BH34</f>
        <v>0</v>
      </c>
      <c r="M11">
        <f>入力シート!BJ34</f>
        <v>0</v>
      </c>
      <c r="N11" t="str">
        <f t="shared" si="1"/>
        <v>00</v>
      </c>
      <c r="O11" s="4">
        <f>入力シート!P34</f>
        <v>0</v>
      </c>
      <c r="P11" s="111"/>
      <c r="Q11">
        <f>入力シート!BL34</f>
        <v>0</v>
      </c>
      <c r="R11">
        <f>入力シート!BN34</f>
        <v>0</v>
      </c>
      <c r="S11" t="str">
        <f t="shared" si="4"/>
        <v>00</v>
      </c>
      <c r="T11" s="4">
        <f>入力シート!P34</f>
        <v>0</v>
      </c>
      <c r="V11">
        <f>入力シート!BP34</f>
        <v>0</v>
      </c>
      <c r="W11">
        <f>入力シート!BR34</f>
        <v>0</v>
      </c>
      <c r="X11" t="str">
        <f t="shared" si="2"/>
        <v>00</v>
      </c>
      <c r="Y11" s="4">
        <f>入力シート!P34</f>
        <v>0</v>
      </c>
      <c r="AA11">
        <f>入力シート!BT34</f>
        <v>0</v>
      </c>
      <c r="AB11">
        <f>入力シート!BV34</f>
        <v>0</v>
      </c>
      <c r="AC11" t="str">
        <f t="shared" si="3"/>
        <v>00</v>
      </c>
      <c r="AD11" s="4">
        <f>入力シート!P34</f>
        <v>0</v>
      </c>
      <c r="AF11">
        <f>入力シート!BX34</f>
        <v>0</v>
      </c>
      <c r="AG11">
        <f>入力シート!BZ34</f>
        <v>0</v>
      </c>
      <c r="AH11" t="str">
        <f t="shared" si="5"/>
        <v>00</v>
      </c>
      <c r="AI11" s="4">
        <f>入力シート!P34</f>
        <v>0</v>
      </c>
    </row>
    <row r="12" spans="1:35" x14ac:dyDescent="0.2">
      <c r="A12">
        <f>入力シート!AZ35</f>
        <v>0</v>
      </c>
      <c r="B12" s="4">
        <f>入力シート!P35</f>
        <v>0</v>
      </c>
      <c r="D12">
        <f>入力シート!BB35</f>
        <v>0</v>
      </c>
      <c r="E12" s="4">
        <f>入力シート!P35</f>
        <v>0</v>
      </c>
      <c r="G12">
        <f>入力シート!BD35</f>
        <v>0</v>
      </c>
      <c r="H12">
        <f>入力シート!BF35</f>
        <v>0</v>
      </c>
      <c r="I12" t="str">
        <f t="shared" si="0"/>
        <v>00</v>
      </c>
      <c r="J12" s="4">
        <f>入力シート!P35</f>
        <v>0</v>
      </c>
      <c r="L12">
        <f>入力シート!BH35</f>
        <v>0</v>
      </c>
      <c r="M12">
        <f>入力シート!BJ35</f>
        <v>0</v>
      </c>
      <c r="N12" t="str">
        <f t="shared" si="1"/>
        <v>00</v>
      </c>
      <c r="O12" s="4">
        <f>入力シート!P35</f>
        <v>0</v>
      </c>
      <c r="P12" s="111"/>
      <c r="Q12">
        <f>入力シート!BL35</f>
        <v>0</v>
      </c>
      <c r="R12">
        <f>入力シート!BN35</f>
        <v>0</v>
      </c>
      <c r="S12" t="str">
        <f t="shared" si="4"/>
        <v>00</v>
      </c>
      <c r="T12" s="4">
        <f>入力シート!P35</f>
        <v>0</v>
      </c>
      <c r="V12">
        <f>入力シート!BP35</f>
        <v>0</v>
      </c>
      <c r="W12">
        <f>入力シート!BR35</f>
        <v>0</v>
      </c>
      <c r="X12" t="str">
        <f t="shared" si="2"/>
        <v>00</v>
      </c>
      <c r="Y12" s="4">
        <f>入力シート!P35</f>
        <v>0</v>
      </c>
      <c r="AA12">
        <f>入力シート!BT35</f>
        <v>0</v>
      </c>
      <c r="AB12">
        <f>入力シート!BV35</f>
        <v>0</v>
      </c>
      <c r="AC12" t="str">
        <f t="shared" si="3"/>
        <v>00</v>
      </c>
      <c r="AD12" s="4">
        <f>入力シート!P35</f>
        <v>0</v>
      </c>
      <c r="AF12">
        <f>入力シート!BX35</f>
        <v>0</v>
      </c>
      <c r="AG12">
        <f>入力シート!BZ35</f>
        <v>0</v>
      </c>
      <c r="AH12" t="str">
        <f t="shared" si="5"/>
        <v>00</v>
      </c>
      <c r="AI12" s="4">
        <f>入力シート!P35</f>
        <v>0</v>
      </c>
    </row>
    <row r="13" spans="1:35" x14ac:dyDescent="0.2">
      <c r="A13">
        <f>入力シート!AZ36</f>
        <v>0</v>
      </c>
      <c r="B13" s="4">
        <f>入力シート!P36</f>
        <v>0</v>
      </c>
      <c r="D13">
        <f>入力シート!BB36</f>
        <v>0</v>
      </c>
      <c r="E13" s="4">
        <f>入力シート!P36</f>
        <v>0</v>
      </c>
      <c r="G13">
        <f>入力シート!BD36</f>
        <v>0</v>
      </c>
      <c r="H13">
        <f>入力シート!BF36</f>
        <v>0</v>
      </c>
      <c r="I13" t="str">
        <f t="shared" si="0"/>
        <v>00</v>
      </c>
      <c r="J13" s="4">
        <f>入力シート!P36</f>
        <v>0</v>
      </c>
      <c r="L13">
        <f>入力シート!BH36</f>
        <v>0</v>
      </c>
      <c r="M13">
        <f>入力シート!BJ36</f>
        <v>0</v>
      </c>
      <c r="N13" t="str">
        <f t="shared" si="1"/>
        <v>00</v>
      </c>
      <c r="O13" s="4">
        <f>入力シート!P36</f>
        <v>0</v>
      </c>
      <c r="P13" s="111"/>
      <c r="Q13">
        <f>入力シート!BL36</f>
        <v>0</v>
      </c>
      <c r="R13">
        <f>入力シート!BN36</f>
        <v>0</v>
      </c>
      <c r="S13" t="str">
        <f t="shared" si="4"/>
        <v>00</v>
      </c>
      <c r="T13" s="4">
        <f>入力シート!P36</f>
        <v>0</v>
      </c>
      <c r="V13">
        <f>入力シート!BP36</f>
        <v>0</v>
      </c>
      <c r="W13">
        <f>入力シート!BR36</f>
        <v>0</v>
      </c>
      <c r="X13" t="str">
        <f t="shared" si="2"/>
        <v>00</v>
      </c>
      <c r="Y13" s="4">
        <f>入力シート!P36</f>
        <v>0</v>
      </c>
      <c r="AA13">
        <f>入力シート!BT36</f>
        <v>0</v>
      </c>
      <c r="AB13">
        <f>入力シート!BV36</f>
        <v>0</v>
      </c>
      <c r="AC13" t="str">
        <f t="shared" si="3"/>
        <v>00</v>
      </c>
      <c r="AD13" s="4">
        <f>入力シート!P36</f>
        <v>0</v>
      </c>
      <c r="AF13">
        <f>入力シート!BX36</f>
        <v>0</v>
      </c>
      <c r="AG13">
        <f>入力シート!BZ36</f>
        <v>0</v>
      </c>
      <c r="AH13" t="str">
        <f t="shared" si="5"/>
        <v>00</v>
      </c>
      <c r="AI13" s="4">
        <f>入力シート!P36</f>
        <v>0</v>
      </c>
    </row>
    <row r="14" spans="1:35" x14ac:dyDescent="0.2">
      <c r="A14">
        <f>入力シート!AZ37</f>
        <v>0</v>
      </c>
      <c r="B14" s="4">
        <f>入力シート!P37</f>
        <v>0</v>
      </c>
      <c r="D14">
        <f>入力シート!BB37</f>
        <v>0</v>
      </c>
      <c r="E14" s="4">
        <f>入力シート!P37</f>
        <v>0</v>
      </c>
      <c r="G14">
        <f>入力シート!BD37</f>
        <v>0</v>
      </c>
      <c r="H14">
        <f>入力シート!BF37</f>
        <v>0</v>
      </c>
      <c r="I14" t="str">
        <f t="shared" si="0"/>
        <v>00</v>
      </c>
      <c r="J14" s="4">
        <f>入力シート!P37</f>
        <v>0</v>
      </c>
      <c r="L14">
        <f>入力シート!BH37</f>
        <v>0</v>
      </c>
      <c r="M14">
        <f>入力シート!BJ37</f>
        <v>0</v>
      </c>
      <c r="N14" t="str">
        <f t="shared" si="1"/>
        <v>00</v>
      </c>
      <c r="O14" s="4">
        <f>入力シート!P37</f>
        <v>0</v>
      </c>
      <c r="P14" s="111"/>
      <c r="Q14">
        <f>入力シート!BL37</f>
        <v>0</v>
      </c>
      <c r="R14">
        <f>入力シート!BN37</f>
        <v>0</v>
      </c>
      <c r="S14" t="str">
        <f t="shared" si="4"/>
        <v>00</v>
      </c>
      <c r="T14" s="4">
        <f>入力シート!P37</f>
        <v>0</v>
      </c>
      <c r="V14">
        <f>入力シート!BP37</f>
        <v>0</v>
      </c>
      <c r="W14">
        <f>入力シート!BR37</f>
        <v>0</v>
      </c>
      <c r="X14" t="str">
        <f t="shared" si="2"/>
        <v>00</v>
      </c>
      <c r="Y14" s="4">
        <f>入力シート!P37</f>
        <v>0</v>
      </c>
      <c r="AA14">
        <f>入力シート!BT37</f>
        <v>0</v>
      </c>
      <c r="AB14">
        <f>入力シート!BV37</f>
        <v>0</v>
      </c>
      <c r="AC14" t="str">
        <f t="shared" si="3"/>
        <v>00</v>
      </c>
      <c r="AD14" s="4">
        <f>入力シート!P37</f>
        <v>0</v>
      </c>
      <c r="AF14">
        <f>入力シート!BX37</f>
        <v>0</v>
      </c>
      <c r="AG14">
        <f>入力シート!BZ37</f>
        <v>0</v>
      </c>
      <c r="AH14" t="str">
        <f t="shared" si="5"/>
        <v>00</v>
      </c>
      <c r="AI14" s="4">
        <f>入力シート!P37</f>
        <v>0</v>
      </c>
    </row>
    <row r="15" spans="1:35" x14ac:dyDescent="0.2">
      <c r="A15">
        <f>入力シート!AZ38</f>
        <v>0</v>
      </c>
      <c r="B15" s="4">
        <f>入力シート!P38</f>
        <v>0</v>
      </c>
      <c r="D15">
        <f>入力シート!BB38</f>
        <v>0</v>
      </c>
      <c r="E15" s="4">
        <f>入力シート!P38</f>
        <v>0</v>
      </c>
      <c r="G15">
        <f>入力シート!BD38</f>
        <v>0</v>
      </c>
      <c r="H15">
        <f>入力シート!BF38</f>
        <v>0</v>
      </c>
      <c r="I15" t="str">
        <f t="shared" si="0"/>
        <v>00</v>
      </c>
      <c r="J15" s="4">
        <f>入力シート!P38</f>
        <v>0</v>
      </c>
      <c r="L15">
        <f>入力シート!BH38</f>
        <v>0</v>
      </c>
      <c r="M15">
        <f>入力シート!BJ38</f>
        <v>0</v>
      </c>
      <c r="N15" t="str">
        <f t="shared" si="1"/>
        <v>00</v>
      </c>
      <c r="O15" s="4">
        <f>入力シート!P38</f>
        <v>0</v>
      </c>
      <c r="P15" s="111"/>
      <c r="Q15">
        <f>入力シート!BL38</f>
        <v>0</v>
      </c>
      <c r="R15">
        <f>入力シート!BN38</f>
        <v>0</v>
      </c>
      <c r="S15" t="str">
        <f t="shared" si="4"/>
        <v>00</v>
      </c>
      <c r="T15" s="4">
        <f>入力シート!P38</f>
        <v>0</v>
      </c>
      <c r="V15">
        <f>入力シート!BP38</f>
        <v>0</v>
      </c>
      <c r="W15">
        <f>入力シート!BR38</f>
        <v>0</v>
      </c>
      <c r="X15" t="str">
        <f t="shared" si="2"/>
        <v>00</v>
      </c>
      <c r="Y15" s="4">
        <f>入力シート!P38</f>
        <v>0</v>
      </c>
      <c r="AA15">
        <f>入力シート!BT38</f>
        <v>0</v>
      </c>
      <c r="AB15">
        <f>入力シート!BV38</f>
        <v>0</v>
      </c>
      <c r="AC15" t="str">
        <f t="shared" si="3"/>
        <v>00</v>
      </c>
      <c r="AD15" s="4">
        <f>入力シート!P38</f>
        <v>0</v>
      </c>
      <c r="AF15">
        <f>入力シート!BX38</f>
        <v>0</v>
      </c>
      <c r="AG15">
        <f>入力シート!BZ38</f>
        <v>0</v>
      </c>
      <c r="AH15" t="str">
        <f t="shared" si="5"/>
        <v>00</v>
      </c>
      <c r="AI15" s="4">
        <f>入力シート!P38</f>
        <v>0</v>
      </c>
    </row>
    <row r="16" spans="1:35" x14ac:dyDescent="0.2">
      <c r="A16">
        <f>入力シート!AZ39</f>
        <v>0</v>
      </c>
      <c r="B16" s="4">
        <f>入力シート!P39</f>
        <v>0</v>
      </c>
      <c r="D16">
        <f>入力シート!BB39</f>
        <v>0</v>
      </c>
      <c r="E16" s="4">
        <f>入力シート!P39</f>
        <v>0</v>
      </c>
      <c r="G16">
        <f>入力シート!BD39</f>
        <v>0</v>
      </c>
      <c r="H16">
        <f>入力シート!BF39</f>
        <v>0</v>
      </c>
      <c r="I16" t="str">
        <f t="shared" si="0"/>
        <v>00</v>
      </c>
      <c r="J16" s="4">
        <f>入力シート!P39</f>
        <v>0</v>
      </c>
      <c r="L16">
        <f>入力シート!BH39</f>
        <v>0</v>
      </c>
      <c r="M16">
        <f>入力シート!BJ39</f>
        <v>0</v>
      </c>
      <c r="N16" t="str">
        <f t="shared" si="1"/>
        <v>00</v>
      </c>
      <c r="O16" s="4">
        <f>入力シート!P39</f>
        <v>0</v>
      </c>
      <c r="P16" s="111"/>
      <c r="Q16">
        <f>入力シート!BL39</f>
        <v>0</v>
      </c>
      <c r="R16">
        <f>入力シート!BN39</f>
        <v>0</v>
      </c>
      <c r="S16" t="str">
        <f t="shared" si="4"/>
        <v>00</v>
      </c>
      <c r="T16" s="4">
        <f>入力シート!P39</f>
        <v>0</v>
      </c>
      <c r="V16">
        <f>入力シート!BP39</f>
        <v>0</v>
      </c>
      <c r="W16">
        <f>入力シート!BR39</f>
        <v>0</v>
      </c>
      <c r="X16" t="str">
        <f t="shared" si="2"/>
        <v>00</v>
      </c>
      <c r="Y16" s="4">
        <f>入力シート!P39</f>
        <v>0</v>
      </c>
      <c r="AA16">
        <f>入力シート!BT39</f>
        <v>0</v>
      </c>
      <c r="AB16">
        <f>入力シート!BV39</f>
        <v>0</v>
      </c>
      <c r="AC16" t="str">
        <f t="shared" si="3"/>
        <v>00</v>
      </c>
      <c r="AD16" s="4">
        <f>入力シート!P39</f>
        <v>0</v>
      </c>
      <c r="AF16">
        <f>入力シート!BX39</f>
        <v>0</v>
      </c>
      <c r="AG16">
        <f>入力シート!BZ39</f>
        <v>0</v>
      </c>
      <c r="AH16" t="str">
        <f t="shared" si="5"/>
        <v>00</v>
      </c>
      <c r="AI16" s="4">
        <f>入力シート!P39</f>
        <v>0</v>
      </c>
    </row>
    <row r="17" spans="1:35" x14ac:dyDescent="0.2">
      <c r="A17">
        <f>入力シート!AZ40</f>
        <v>0</v>
      </c>
      <c r="B17" s="4">
        <f>入力シート!P40</f>
        <v>0</v>
      </c>
      <c r="D17">
        <f>入力シート!BB40</f>
        <v>0</v>
      </c>
      <c r="E17" s="4">
        <f>入力シート!P40</f>
        <v>0</v>
      </c>
      <c r="G17">
        <f>入力シート!BD40</f>
        <v>0</v>
      </c>
      <c r="H17">
        <f>入力シート!BF40</f>
        <v>0</v>
      </c>
      <c r="I17" t="str">
        <f t="shared" si="0"/>
        <v>00</v>
      </c>
      <c r="J17" s="4">
        <f>入力シート!P40</f>
        <v>0</v>
      </c>
      <c r="L17">
        <f>入力シート!BH40</f>
        <v>0</v>
      </c>
      <c r="M17">
        <f>入力シート!BJ40</f>
        <v>0</v>
      </c>
      <c r="N17" t="str">
        <f t="shared" si="1"/>
        <v>00</v>
      </c>
      <c r="O17" s="4">
        <f>入力シート!P40</f>
        <v>0</v>
      </c>
      <c r="P17" s="111"/>
      <c r="Q17">
        <f>入力シート!BL40</f>
        <v>0</v>
      </c>
      <c r="R17">
        <f>入力シート!BN40</f>
        <v>0</v>
      </c>
      <c r="S17" t="str">
        <f t="shared" si="4"/>
        <v>00</v>
      </c>
      <c r="T17" s="4">
        <f>入力シート!P40</f>
        <v>0</v>
      </c>
      <c r="V17">
        <f>入力シート!BP40</f>
        <v>0</v>
      </c>
      <c r="W17">
        <f>入力シート!BR40</f>
        <v>0</v>
      </c>
      <c r="X17" t="str">
        <f t="shared" si="2"/>
        <v>00</v>
      </c>
      <c r="Y17" s="4">
        <f>入力シート!P40</f>
        <v>0</v>
      </c>
      <c r="AA17">
        <f>入力シート!BT40</f>
        <v>0</v>
      </c>
      <c r="AB17">
        <f>入力シート!BV40</f>
        <v>0</v>
      </c>
      <c r="AC17" t="str">
        <f t="shared" si="3"/>
        <v>00</v>
      </c>
      <c r="AD17" s="4">
        <f>入力シート!P40</f>
        <v>0</v>
      </c>
      <c r="AF17">
        <f>入力シート!BX40</f>
        <v>0</v>
      </c>
      <c r="AG17">
        <f>入力シート!BZ40</f>
        <v>0</v>
      </c>
      <c r="AH17" t="str">
        <f t="shared" si="5"/>
        <v>00</v>
      </c>
      <c r="AI17" s="4">
        <f>入力シート!P40</f>
        <v>0</v>
      </c>
    </row>
    <row r="18" spans="1:35" x14ac:dyDescent="0.2">
      <c r="A18">
        <f>入力シート!AZ41</f>
        <v>0</v>
      </c>
      <c r="B18" s="4">
        <f>入力シート!P41</f>
        <v>0</v>
      </c>
      <c r="D18">
        <f>入力シート!BB41</f>
        <v>0</v>
      </c>
      <c r="E18" s="4">
        <f>入力シート!P41</f>
        <v>0</v>
      </c>
      <c r="G18">
        <f>入力シート!BD41</f>
        <v>0</v>
      </c>
      <c r="H18">
        <f>入力シート!BF41</f>
        <v>0</v>
      </c>
      <c r="I18" t="str">
        <f t="shared" si="0"/>
        <v>00</v>
      </c>
      <c r="J18" s="4">
        <f>入力シート!P41</f>
        <v>0</v>
      </c>
      <c r="L18">
        <f>入力シート!BH41</f>
        <v>0</v>
      </c>
      <c r="M18">
        <f>入力シート!BJ41</f>
        <v>0</v>
      </c>
      <c r="N18" t="str">
        <f t="shared" si="1"/>
        <v>00</v>
      </c>
      <c r="O18" s="4">
        <f>入力シート!P41</f>
        <v>0</v>
      </c>
      <c r="P18" s="111"/>
      <c r="Q18">
        <f>入力シート!BL41</f>
        <v>0</v>
      </c>
      <c r="R18">
        <f>入力シート!BN41</f>
        <v>0</v>
      </c>
      <c r="S18" t="str">
        <f t="shared" si="4"/>
        <v>00</v>
      </c>
      <c r="T18" s="4">
        <f>入力シート!P41</f>
        <v>0</v>
      </c>
      <c r="V18">
        <f>入力シート!BP41</f>
        <v>0</v>
      </c>
      <c r="W18">
        <f>入力シート!BR41</f>
        <v>0</v>
      </c>
      <c r="X18" t="str">
        <f t="shared" si="2"/>
        <v>00</v>
      </c>
      <c r="Y18" s="4">
        <f>入力シート!P41</f>
        <v>0</v>
      </c>
      <c r="AA18">
        <f>入力シート!BT41</f>
        <v>0</v>
      </c>
      <c r="AB18">
        <f>入力シート!BV41</f>
        <v>0</v>
      </c>
      <c r="AC18" t="str">
        <f t="shared" si="3"/>
        <v>00</v>
      </c>
      <c r="AD18" s="4">
        <f>入力シート!P41</f>
        <v>0</v>
      </c>
      <c r="AF18">
        <f>入力シート!BX41</f>
        <v>0</v>
      </c>
      <c r="AG18">
        <f>入力シート!BZ41</f>
        <v>0</v>
      </c>
      <c r="AH18" t="str">
        <f t="shared" si="5"/>
        <v>00</v>
      </c>
      <c r="AI18" s="4">
        <f>入力シート!P41</f>
        <v>0</v>
      </c>
    </row>
    <row r="19" spans="1:35" x14ac:dyDescent="0.2">
      <c r="A19">
        <f>入力シート!AZ42</f>
        <v>0</v>
      </c>
      <c r="B19" s="4">
        <f>入力シート!P42</f>
        <v>0</v>
      </c>
      <c r="D19">
        <f>入力シート!BB42</f>
        <v>0</v>
      </c>
      <c r="E19" s="4">
        <f>入力シート!P42</f>
        <v>0</v>
      </c>
      <c r="G19">
        <f>入力シート!BD42</f>
        <v>0</v>
      </c>
      <c r="H19">
        <f>入力シート!BF42</f>
        <v>0</v>
      </c>
      <c r="I19" t="str">
        <f t="shared" si="0"/>
        <v>00</v>
      </c>
      <c r="J19" s="4">
        <f>入力シート!P42</f>
        <v>0</v>
      </c>
      <c r="L19">
        <f>入力シート!BH42</f>
        <v>0</v>
      </c>
      <c r="M19">
        <f>入力シート!BJ42</f>
        <v>0</v>
      </c>
      <c r="N19" t="str">
        <f t="shared" si="1"/>
        <v>00</v>
      </c>
      <c r="O19" s="4">
        <f>入力シート!P42</f>
        <v>0</v>
      </c>
      <c r="P19" s="111"/>
      <c r="Q19">
        <f>入力シート!BL42</f>
        <v>0</v>
      </c>
      <c r="R19">
        <f>入力シート!BN42</f>
        <v>0</v>
      </c>
      <c r="S19" t="str">
        <f t="shared" si="4"/>
        <v>00</v>
      </c>
      <c r="T19" s="4">
        <f>入力シート!P42</f>
        <v>0</v>
      </c>
      <c r="V19">
        <f>入力シート!BP42</f>
        <v>0</v>
      </c>
      <c r="W19">
        <f>入力シート!BR42</f>
        <v>0</v>
      </c>
      <c r="X19" t="str">
        <f t="shared" si="2"/>
        <v>00</v>
      </c>
      <c r="Y19" s="4">
        <f>入力シート!P42</f>
        <v>0</v>
      </c>
      <c r="AA19">
        <f>入力シート!BT42</f>
        <v>0</v>
      </c>
      <c r="AB19">
        <f>入力シート!BV42</f>
        <v>0</v>
      </c>
      <c r="AC19" t="str">
        <f t="shared" si="3"/>
        <v>00</v>
      </c>
      <c r="AD19" s="4">
        <f>入力シート!P42</f>
        <v>0</v>
      </c>
      <c r="AF19">
        <f>入力シート!BX42</f>
        <v>0</v>
      </c>
      <c r="AG19">
        <f>入力シート!BZ42</f>
        <v>0</v>
      </c>
      <c r="AH19" t="str">
        <f t="shared" si="5"/>
        <v>00</v>
      </c>
      <c r="AI19" s="4">
        <f>入力シート!P42</f>
        <v>0</v>
      </c>
    </row>
    <row r="20" spans="1:35" x14ac:dyDescent="0.2">
      <c r="A20">
        <f>入力シート!AZ43</f>
        <v>0</v>
      </c>
      <c r="B20" s="4">
        <f>入力シート!P43</f>
        <v>0</v>
      </c>
      <c r="D20">
        <f>入力シート!BB43</f>
        <v>0</v>
      </c>
      <c r="E20" s="4">
        <f>入力シート!P43</f>
        <v>0</v>
      </c>
      <c r="G20">
        <f>入力シート!BD43</f>
        <v>0</v>
      </c>
      <c r="H20">
        <f>入力シート!BF43</f>
        <v>0</v>
      </c>
      <c r="I20" t="str">
        <f t="shared" si="0"/>
        <v>00</v>
      </c>
      <c r="J20" s="4">
        <f>入力シート!P43</f>
        <v>0</v>
      </c>
      <c r="L20">
        <f>入力シート!BH43</f>
        <v>0</v>
      </c>
      <c r="M20">
        <f>入力シート!BJ43</f>
        <v>0</v>
      </c>
      <c r="N20" t="str">
        <f t="shared" si="1"/>
        <v>00</v>
      </c>
      <c r="O20" s="4">
        <f>入力シート!P43</f>
        <v>0</v>
      </c>
      <c r="P20" s="111"/>
      <c r="Q20">
        <f>入力シート!BL43</f>
        <v>0</v>
      </c>
      <c r="R20">
        <f>入力シート!BN43</f>
        <v>0</v>
      </c>
      <c r="S20" t="str">
        <f t="shared" si="4"/>
        <v>00</v>
      </c>
      <c r="T20" s="4">
        <f>入力シート!P43</f>
        <v>0</v>
      </c>
      <c r="V20">
        <f>入力シート!BP43</f>
        <v>0</v>
      </c>
      <c r="W20">
        <f>入力シート!BR43</f>
        <v>0</v>
      </c>
      <c r="X20" t="str">
        <f t="shared" si="2"/>
        <v>00</v>
      </c>
      <c r="Y20" s="4">
        <f>入力シート!P43</f>
        <v>0</v>
      </c>
      <c r="AA20">
        <f>入力シート!BT43</f>
        <v>0</v>
      </c>
      <c r="AB20">
        <f>入力シート!BV43</f>
        <v>0</v>
      </c>
      <c r="AC20" t="str">
        <f t="shared" si="3"/>
        <v>00</v>
      </c>
      <c r="AD20" s="4">
        <f>入力シート!P43</f>
        <v>0</v>
      </c>
      <c r="AF20">
        <f>入力シート!BX43</f>
        <v>0</v>
      </c>
      <c r="AG20">
        <f>入力シート!BZ43</f>
        <v>0</v>
      </c>
      <c r="AH20" t="str">
        <f t="shared" si="5"/>
        <v>00</v>
      </c>
      <c r="AI20" s="4">
        <f>入力シート!P43</f>
        <v>0</v>
      </c>
    </row>
    <row r="21" spans="1:35" x14ac:dyDescent="0.2">
      <c r="A21">
        <f>入力シート!AZ44</f>
        <v>0</v>
      </c>
      <c r="B21" s="4">
        <f>入力シート!P44</f>
        <v>0</v>
      </c>
      <c r="D21">
        <f>入力シート!BB44</f>
        <v>0</v>
      </c>
      <c r="E21" s="4">
        <f>入力シート!P44</f>
        <v>0</v>
      </c>
      <c r="G21">
        <f>入力シート!BD44</f>
        <v>0</v>
      </c>
      <c r="H21">
        <f>入力シート!BF44</f>
        <v>0</v>
      </c>
      <c r="I21" t="str">
        <f t="shared" si="0"/>
        <v>00</v>
      </c>
      <c r="J21" s="4">
        <f>入力シート!P44</f>
        <v>0</v>
      </c>
      <c r="L21">
        <f>入力シート!BH44</f>
        <v>0</v>
      </c>
      <c r="M21">
        <f>入力シート!BJ44</f>
        <v>0</v>
      </c>
      <c r="N21" t="str">
        <f t="shared" si="1"/>
        <v>00</v>
      </c>
      <c r="O21" s="4">
        <f>入力シート!P44</f>
        <v>0</v>
      </c>
      <c r="P21" s="111"/>
      <c r="Q21">
        <f>入力シート!BL44</f>
        <v>0</v>
      </c>
      <c r="R21">
        <f>入力シート!BN44</f>
        <v>0</v>
      </c>
      <c r="S21" t="str">
        <f t="shared" si="4"/>
        <v>00</v>
      </c>
      <c r="T21" s="4">
        <f>入力シート!P44</f>
        <v>0</v>
      </c>
      <c r="V21">
        <f>入力シート!BP44</f>
        <v>0</v>
      </c>
      <c r="W21">
        <f>入力シート!BR44</f>
        <v>0</v>
      </c>
      <c r="X21" t="str">
        <f t="shared" si="2"/>
        <v>00</v>
      </c>
      <c r="Y21" s="4">
        <f>入力シート!P44</f>
        <v>0</v>
      </c>
      <c r="AA21">
        <f>入力シート!BT44</f>
        <v>0</v>
      </c>
      <c r="AB21">
        <f>入力シート!BV44</f>
        <v>0</v>
      </c>
      <c r="AC21" t="str">
        <f t="shared" si="3"/>
        <v>00</v>
      </c>
      <c r="AD21" s="4">
        <f>入力シート!P44</f>
        <v>0</v>
      </c>
      <c r="AF21">
        <f>入力シート!BX44</f>
        <v>0</v>
      </c>
      <c r="AG21">
        <f>入力シート!BZ44</f>
        <v>0</v>
      </c>
      <c r="AH21" t="str">
        <f t="shared" si="5"/>
        <v>00</v>
      </c>
      <c r="AI21" s="4">
        <f>入力シート!P44</f>
        <v>0</v>
      </c>
    </row>
    <row r="22" spans="1:35" x14ac:dyDescent="0.2">
      <c r="A22">
        <f>入力シート!AZ45</f>
        <v>0</v>
      </c>
      <c r="B22" s="4">
        <f>入力シート!P45</f>
        <v>0</v>
      </c>
      <c r="D22">
        <f>入力シート!BB45</f>
        <v>0</v>
      </c>
      <c r="E22" s="4">
        <f>入力シート!P45</f>
        <v>0</v>
      </c>
      <c r="G22">
        <f>入力シート!BD45</f>
        <v>0</v>
      </c>
      <c r="H22">
        <f>入力シート!BF45</f>
        <v>0</v>
      </c>
      <c r="I22" t="str">
        <f t="shared" si="0"/>
        <v>00</v>
      </c>
      <c r="J22" s="4">
        <f>入力シート!P45</f>
        <v>0</v>
      </c>
      <c r="L22">
        <f>入力シート!BH45</f>
        <v>0</v>
      </c>
      <c r="M22">
        <f>入力シート!BJ45</f>
        <v>0</v>
      </c>
      <c r="N22" t="str">
        <f t="shared" si="1"/>
        <v>00</v>
      </c>
      <c r="O22" s="4">
        <f>入力シート!P45</f>
        <v>0</v>
      </c>
      <c r="P22" s="111"/>
      <c r="Q22">
        <f>入力シート!BL45</f>
        <v>0</v>
      </c>
      <c r="R22">
        <f>入力シート!BN45</f>
        <v>0</v>
      </c>
      <c r="S22" t="str">
        <f t="shared" si="4"/>
        <v>00</v>
      </c>
      <c r="T22" s="4">
        <f>入力シート!P45</f>
        <v>0</v>
      </c>
      <c r="V22">
        <f>入力シート!BP45</f>
        <v>0</v>
      </c>
      <c r="W22">
        <f>入力シート!BR45</f>
        <v>0</v>
      </c>
      <c r="X22" t="str">
        <f t="shared" si="2"/>
        <v>00</v>
      </c>
      <c r="Y22" s="4">
        <f>入力シート!P45</f>
        <v>0</v>
      </c>
      <c r="AA22">
        <f>入力シート!BT45</f>
        <v>0</v>
      </c>
      <c r="AB22">
        <f>入力シート!BV45</f>
        <v>0</v>
      </c>
      <c r="AC22" t="str">
        <f t="shared" si="3"/>
        <v>00</v>
      </c>
      <c r="AD22" s="4">
        <f>入力シート!P45</f>
        <v>0</v>
      </c>
      <c r="AF22">
        <f>入力シート!BX45</f>
        <v>0</v>
      </c>
      <c r="AG22">
        <f>入力シート!BZ45</f>
        <v>0</v>
      </c>
      <c r="AH22" t="str">
        <f t="shared" si="5"/>
        <v>00</v>
      </c>
      <c r="AI22" s="4">
        <f>入力シート!P45</f>
        <v>0</v>
      </c>
    </row>
    <row r="23" spans="1:35" x14ac:dyDescent="0.2">
      <c r="A23">
        <f>入力シート!AZ46</f>
        <v>0</v>
      </c>
      <c r="B23" s="4">
        <f>入力シート!P46</f>
        <v>0</v>
      </c>
      <c r="D23">
        <f>入力シート!BB46</f>
        <v>0</v>
      </c>
      <c r="E23" s="4">
        <f>入力シート!P46</f>
        <v>0</v>
      </c>
      <c r="G23">
        <f>入力シート!BD46</f>
        <v>0</v>
      </c>
      <c r="H23">
        <f>入力シート!BF46</f>
        <v>0</v>
      </c>
      <c r="I23" t="str">
        <f t="shared" si="0"/>
        <v>00</v>
      </c>
      <c r="J23" s="4">
        <f>入力シート!P46</f>
        <v>0</v>
      </c>
      <c r="L23">
        <f>入力シート!BH46</f>
        <v>0</v>
      </c>
      <c r="M23">
        <f>入力シート!BJ46</f>
        <v>0</v>
      </c>
      <c r="N23" t="str">
        <f t="shared" si="1"/>
        <v>00</v>
      </c>
      <c r="O23" s="4">
        <f>入力シート!P46</f>
        <v>0</v>
      </c>
      <c r="P23" s="111"/>
      <c r="Q23">
        <f>入力シート!BL46</f>
        <v>0</v>
      </c>
      <c r="R23">
        <f>入力シート!BN46</f>
        <v>0</v>
      </c>
      <c r="S23" t="str">
        <f t="shared" si="4"/>
        <v>00</v>
      </c>
      <c r="T23" s="4">
        <f>入力シート!P46</f>
        <v>0</v>
      </c>
      <c r="V23">
        <f>入力シート!BP46</f>
        <v>0</v>
      </c>
      <c r="W23">
        <f>入力シート!BR46</f>
        <v>0</v>
      </c>
      <c r="X23" t="str">
        <f t="shared" si="2"/>
        <v>00</v>
      </c>
      <c r="Y23" s="4">
        <f>入力シート!P46</f>
        <v>0</v>
      </c>
      <c r="AA23">
        <f>入力シート!BT46</f>
        <v>0</v>
      </c>
      <c r="AB23">
        <f>入力シート!BV46</f>
        <v>0</v>
      </c>
      <c r="AC23" t="str">
        <f t="shared" si="3"/>
        <v>00</v>
      </c>
      <c r="AD23" s="4">
        <f>入力シート!P46</f>
        <v>0</v>
      </c>
      <c r="AF23">
        <f>入力シート!BX46</f>
        <v>0</v>
      </c>
      <c r="AG23">
        <f>入力シート!BZ46</f>
        <v>0</v>
      </c>
      <c r="AH23" t="str">
        <f t="shared" si="5"/>
        <v>00</v>
      </c>
      <c r="AI23" s="4">
        <f>入力シート!P46</f>
        <v>0</v>
      </c>
    </row>
    <row r="24" spans="1:35" x14ac:dyDescent="0.2">
      <c r="A24">
        <f>入力シート!AZ47</f>
        <v>0</v>
      </c>
      <c r="B24" s="4">
        <f>入力シート!P47</f>
        <v>0</v>
      </c>
      <c r="D24">
        <f>入力シート!BB47</f>
        <v>0</v>
      </c>
      <c r="E24" s="4">
        <f>入力シート!P47</f>
        <v>0</v>
      </c>
      <c r="G24">
        <f>入力シート!BD47</f>
        <v>0</v>
      </c>
      <c r="H24">
        <f>入力シート!BF47</f>
        <v>0</v>
      </c>
      <c r="I24" t="str">
        <f t="shared" si="0"/>
        <v>00</v>
      </c>
      <c r="J24" s="4">
        <f>入力シート!P47</f>
        <v>0</v>
      </c>
      <c r="L24">
        <f>入力シート!BH47</f>
        <v>0</v>
      </c>
      <c r="M24">
        <f>入力シート!BJ47</f>
        <v>0</v>
      </c>
      <c r="N24" t="str">
        <f t="shared" si="1"/>
        <v>00</v>
      </c>
      <c r="O24" s="4">
        <f>入力シート!P47</f>
        <v>0</v>
      </c>
      <c r="P24" s="111"/>
      <c r="Q24">
        <f>入力シート!BL47</f>
        <v>0</v>
      </c>
      <c r="R24">
        <f>入力シート!BN47</f>
        <v>0</v>
      </c>
      <c r="S24" t="str">
        <f t="shared" ref="S24:S53" si="6">Q24&amp;R24</f>
        <v>00</v>
      </c>
      <c r="T24" s="4">
        <f>入力シート!P47</f>
        <v>0</v>
      </c>
      <c r="V24">
        <f>入力シート!BP47</f>
        <v>0</v>
      </c>
      <c r="W24">
        <f>入力シート!BR47</f>
        <v>0</v>
      </c>
      <c r="X24" t="str">
        <f t="shared" si="2"/>
        <v>00</v>
      </c>
      <c r="Y24" s="4">
        <f>入力シート!P47</f>
        <v>0</v>
      </c>
      <c r="AA24">
        <f>入力シート!BT47</f>
        <v>0</v>
      </c>
      <c r="AB24">
        <f>入力シート!BV47</f>
        <v>0</v>
      </c>
      <c r="AC24" t="str">
        <f t="shared" si="3"/>
        <v>00</v>
      </c>
      <c r="AD24" s="4">
        <f>入力シート!P47</f>
        <v>0</v>
      </c>
      <c r="AF24">
        <f>入力シート!BX47</f>
        <v>0</v>
      </c>
      <c r="AG24">
        <f>入力シート!BZ47</f>
        <v>0</v>
      </c>
      <c r="AH24" t="str">
        <f t="shared" si="5"/>
        <v>00</v>
      </c>
      <c r="AI24" s="4">
        <f>入力シート!P47</f>
        <v>0</v>
      </c>
    </row>
    <row r="25" spans="1:35" x14ac:dyDescent="0.2">
      <c r="A25">
        <f>入力シート!AZ48</f>
        <v>0</v>
      </c>
      <c r="B25" s="4">
        <f>入力シート!P48</f>
        <v>0</v>
      </c>
      <c r="D25">
        <f>入力シート!BB48</f>
        <v>0</v>
      </c>
      <c r="E25" s="4">
        <f>入力シート!P48</f>
        <v>0</v>
      </c>
      <c r="G25">
        <f>入力シート!BD48</f>
        <v>0</v>
      </c>
      <c r="H25">
        <f>入力シート!BF48</f>
        <v>0</v>
      </c>
      <c r="I25" t="str">
        <f t="shared" si="0"/>
        <v>00</v>
      </c>
      <c r="J25" s="4">
        <f>入力シート!P48</f>
        <v>0</v>
      </c>
      <c r="L25">
        <f>入力シート!BH48</f>
        <v>0</v>
      </c>
      <c r="M25">
        <f>入力シート!BJ48</f>
        <v>0</v>
      </c>
      <c r="N25" t="str">
        <f t="shared" si="1"/>
        <v>00</v>
      </c>
      <c r="O25" s="4">
        <f>入力シート!P48</f>
        <v>0</v>
      </c>
      <c r="P25" s="111"/>
      <c r="Q25">
        <f>入力シート!BL48</f>
        <v>0</v>
      </c>
      <c r="R25">
        <f>入力シート!BN48</f>
        <v>0</v>
      </c>
      <c r="S25" t="str">
        <f t="shared" si="6"/>
        <v>00</v>
      </c>
      <c r="T25" s="4">
        <f>入力シート!P48</f>
        <v>0</v>
      </c>
      <c r="V25">
        <f>入力シート!BP48</f>
        <v>0</v>
      </c>
      <c r="W25">
        <f>入力シート!BR48</f>
        <v>0</v>
      </c>
      <c r="X25" t="str">
        <f t="shared" si="2"/>
        <v>00</v>
      </c>
      <c r="Y25" s="4">
        <f>入力シート!P48</f>
        <v>0</v>
      </c>
      <c r="AA25">
        <f>入力シート!BT48</f>
        <v>0</v>
      </c>
      <c r="AB25">
        <f>入力シート!BV48</f>
        <v>0</v>
      </c>
      <c r="AC25" t="str">
        <f t="shared" si="3"/>
        <v>00</v>
      </c>
      <c r="AD25" s="4">
        <f>入力シート!P48</f>
        <v>0</v>
      </c>
      <c r="AF25">
        <f>入力シート!BX48</f>
        <v>0</v>
      </c>
      <c r="AG25">
        <f>入力シート!BZ48</f>
        <v>0</v>
      </c>
      <c r="AH25" t="str">
        <f t="shared" si="5"/>
        <v>00</v>
      </c>
      <c r="AI25" s="4">
        <f>入力シート!P48</f>
        <v>0</v>
      </c>
    </row>
    <row r="26" spans="1:35" x14ac:dyDescent="0.2">
      <c r="A26">
        <f>入力シート!AZ49</f>
        <v>0</v>
      </c>
      <c r="B26" s="4">
        <f>入力シート!P49</f>
        <v>0</v>
      </c>
      <c r="D26">
        <f>入力シート!BB49</f>
        <v>0</v>
      </c>
      <c r="E26" s="4">
        <f>入力シート!P49</f>
        <v>0</v>
      </c>
      <c r="G26">
        <f>入力シート!BD49</f>
        <v>0</v>
      </c>
      <c r="H26">
        <f>入力シート!BF49</f>
        <v>0</v>
      </c>
      <c r="I26" t="str">
        <f t="shared" si="0"/>
        <v>00</v>
      </c>
      <c r="J26" s="4">
        <f>入力シート!P49</f>
        <v>0</v>
      </c>
      <c r="L26">
        <f>入力シート!BH49</f>
        <v>0</v>
      </c>
      <c r="M26">
        <f>入力シート!BJ49</f>
        <v>0</v>
      </c>
      <c r="N26" t="str">
        <f t="shared" si="1"/>
        <v>00</v>
      </c>
      <c r="O26" s="4">
        <f>入力シート!P49</f>
        <v>0</v>
      </c>
      <c r="P26" s="111"/>
      <c r="Q26">
        <f>入力シート!BL49</f>
        <v>0</v>
      </c>
      <c r="R26">
        <f>入力シート!BN49</f>
        <v>0</v>
      </c>
      <c r="S26" t="str">
        <f t="shared" si="6"/>
        <v>00</v>
      </c>
      <c r="T26" s="4">
        <f>入力シート!P49</f>
        <v>0</v>
      </c>
      <c r="V26">
        <f>入力シート!BP49</f>
        <v>0</v>
      </c>
      <c r="W26">
        <f>入力シート!BR49</f>
        <v>0</v>
      </c>
      <c r="X26" t="str">
        <f t="shared" si="2"/>
        <v>00</v>
      </c>
      <c r="Y26" s="4">
        <f>入力シート!P49</f>
        <v>0</v>
      </c>
      <c r="AA26">
        <f>入力シート!BT49</f>
        <v>0</v>
      </c>
      <c r="AB26">
        <f>入力シート!BV49</f>
        <v>0</v>
      </c>
      <c r="AC26" t="str">
        <f t="shared" si="3"/>
        <v>00</v>
      </c>
      <c r="AD26" s="4">
        <f>入力シート!P49</f>
        <v>0</v>
      </c>
      <c r="AF26">
        <f>入力シート!BX49</f>
        <v>0</v>
      </c>
      <c r="AG26">
        <f>入力シート!BZ49</f>
        <v>0</v>
      </c>
      <c r="AH26" t="str">
        <f t="shared" si="5"/>
        <v>00</v>
      </c>
      <c r="AI26" s="4">
        <f>入力シート!P49</f>
        <v>0</v>
      </c>
    </row>
    <row r="27" spans="1:35" x14ac:dyDescent="0.2">
      <c r="A27">
        <f>入力シート!AZ50</f>
        <v>0</v>
      </c>
      <c r="B27" s="4">
        <f>入力シート!P50</f>
        <v>0</v>
      </c>
      <c r="D27">
        <f>入力シート!BB50</f>
        <v>0</v>
      </c>
      <c r="E27" s="4">
        <f>入力シート!P50</f>
        <v>0</v>
      </c>
      <c r="G27">
        <f>入力シート!BD50</f>
        <v>0</v>
      </c>
      <c r="H27">
        <f>入力シート!BF50</f>
        <v>0</v>
      </c>
      <c r="I27" t="str">
        <f t="shared" si="0"/>
        <v>00</v>
      </c>
      <c r="J27" s="4">
        <f>入力シート!P50</f>
        <v>0</v>
      </c>
      <c r="L27">
        <f>入力シート!BH50</f>
        <v>0</v>
      </c>
      <c r="M27">
        <f>入力シート!BJ50</f>
        <v>0</v>
      </c>
      <c r="N27" t="str">
        <f t="shared" si="1"/>
        <v>00</v>
      </c>
      <c r="O27" s="4">
        <f>入力シート!P50</f>
        <v>0</v>
      </c>
      <c r="P27" s="111"/>
      <c r="Q27">
        <f>入力シート!BL50</f>
        <v>0</v>
      </c>
      <c r="R27">
        <f>入力シート!BN50</f>
        <v>0</v>
      </c>
      <c r="S27" t="str">
        <f t="shared" si="6"/>
        <v>00</v>
      </c>
      <c r="T27" s="4">
        <f>入力シート!P50</f>
        <v>0</v>
      </c>
      <c r="V27">
        <f>入力シート!BP50</f>
        <v>0</v>
      </c>
      <c r="W27">
        <f>入力シート!BR50</f>
        <v>0</v>
      </c>
      <c r="X27" t="str">
        <f t="shared" si="2"/>
        <v>00</v>
      </c>
      <c r="Y27" s="4">
        <f>入力シート!P50</f>
        <v>0</v>
      </c>
      <c r="AA27">
        <f>入力シート!BT50</f>
        <v>0</v>
      </c>
      <c r="AB27">
        <f>入力シート!BV50</f>
        <v>0</v>
      </c>
      <c r="AC27" t="str">
        <f t="shared" si="3"/>
        <v>00</v>
      </c>
      <c r="AD27" s="4">
        <f>入力シート!P50</f>
        <v>0</v>
      </c>
      <c r="AF27">
        <f>入力シート!BX50</f>
        <v>0</v>
      </c>
      <c r="AG27">
        <f>入力シート!BZ50</f>
        <v>0</v>
      </c>
      <c r="AH27" t="str">
        <f t="shared" si="5"/>
        <v>00</v>
      </c>
      <c r="AI27" s="4">
        <f>入力シート!P50</f>
        <v>0</v>
      </c>
    </row>
    <row r="28" spans="1:35" x14ac:dyDescent="0.2">
      <c r="A28">
        <f>入力シート!AZ51</f>
        <v>0</v>
      </c>
      <c r="B28" s="4">
        <f>入力シート!P51</f>
        <v>0</v>
      </c>
      <c r="D28">
        <f>入力シート!BB51</f>
        <v>0</v>
      </c>
      <c r="E28" s="4">
        <f>入力シート!P51</f>
        <v>0</v>
      </c>
      <c r="G28">
        <f>入力シート!BD51</f>
        <v>0</v>
      </c>
      <c r="H28">
        <f>入力シート!BF51</f>
        <v>0</v>
      </c>
      <c r="I28" t="str">
        <f t="shared" si="0"/>
        <v>00</v>
      </c>
      <c r="J28" s="4">
        <f>入力シート!P51</f>
        <v>0</v>
      </c>
      <c r="L28">
        <f>入力シート!BH51</f>
        <v>0</v>
      </c>
      <c r="M28">
        <f>入力シート!BJ51</f>
        <v>0</v>
      </c>
      <c r="N28" t="str">
        <f t="shared" si="1"/>
        <v>00</v>
      </c>
      <c r="O28" s="4">
        <f>入力シート!P51</f>
        <v>0</v>
      </c>
      <c r="P28" s="111"/>
      <c r="Q28">
        <f>入力シート!BL51</f>
        <v>0</v>
      </c>
      <c r="R28">
        <f>入力シート!BN51</f>
        <v>0</v>
      </c>
      <c r="S28" t="str">
        <f t="shared" si="6"/>
        <v>00</v>
      </c>
      <c r="T28" s="4">
        <f>入力シート!P51</f>
        <v>0</v>
      </c>
      <c r="V28">
        <f>入力シート!BP51</f>
        <v>0</v>
      </c>
      <c r="W28">
        <f>入力シート!BR51</f>
        <v>0</v>
      </c>
      <c r="X28" t="str">
        <f t="shared" si="2"/>
        <v>00</v>
      </c>
      <c r="Y28" s="4">
        <f>入力シート!P51</f>
        <v>0</v>
      </c>
      <c r="AA28">
        <f>入力シート!BT51</f>
        <v>0</v>
      </c>
      <c r="AB28">
        <f>入力シート!BV51</f>
        <v>0</v>
      </c>
      <c r="AC28" t="str">
        <f t="shared" si="3"/>
        <v>00</v>
      </c>
      <c r="AD28" s="4">
        <f>入力シート!P51</f>
        <v>0</v>
      </c>
      <c r="AF28">
        <f>入力シート!BX51</f>
        <v>0</v>
      </c>
      <c r="AG28">
        <f>入力シート!BZ51</f>
        <v>0</v>
      </c>
      <c r="AH28" t="str">
        <f t="shared" si="5"/>
        <v>00</v>
      </c>
      <c r="AI28" s="4">
        <f>入力シート!P51</f>
        <v>0</v>
      </c>
    </row>
    <row r="29" spans="1:35" x14ac:dyDescent="0.2">
      <c r="A29">
        <f>入力シート!AZ52</f>
        <v>0</v>
      </c>
      <c r="B29" s="4">
        <f>入力シート!P52</f>
        <v>0</v>
      </c>
      <c r="D29">
        <f>入力シート!BB52</f>
        <v>0</v>
      </c>
      <c r="E29" s="4">
        <f>入力シート!P52</f>
        <v>0</v>
      </c>
      <c r="G29">
        <f>入力シート!BD52</f>
        <v>0</v>
      </c>
      <c r="H29">
        <f>入力シート!BF52</f>
        <v>0</v>
      </c>
      <c r="I29" t="str">
        <f t="shared" si="0"/>
        <v>00</v>
      </c>
      <c r="J29" s="4">
        <f>入力シート!P52</f>
        <v>0</v>
      </c>
      <c r="L29">
        <f>入力シート!BH52</f>
        <v>0</v>
      </c>
      <c r="M29">
        <f>入力シート!BJ52</f>
        <v>0</v>
      </c>
      <c r="N29" t="str">
        <f t="shared" si="1"/>
        <v>00</v>
      </c>
      <c r="O29" s="4">
        <f>入力シート!P52</f>
        <v>0</v>
      </c>
      <c r="P29" s="111"/>
      <c r="Q29">
        <f>入力シート!BL52</f>
        <v>0</v>
      </c>
      <c r="R29">
        <f>入力シート!BN52</f>
        <v>0</v>
      </c>
      <c r="S29" t="str">
        <f t="shared" si="6"/>
        <v>00</v>
      </c>
      <c r="T29" s="4">
        <f>入力シート!P52</f>
        <v>0</v>
      </c>
      <c r="V29">
        <f>入力シート!BP52</f>
        <v>0</v>
      </c>
      <c r="W29">
        <f>入力シート!BR52</f>
        <v>0</v>
      </c>
      <c r="X29" t="str">
        <f t="shared" si="2"/>
        <v>00</v>
      </c>
      <c r="Y29" s="4">
        <f>入力シート!P52</f>
        <v>0</v>
      </c>
      <c r="AA29">
        <f>入力シート!BT52</f>
        <v>0</v>
      </c>
      <c r="AB29">
        <f>入力シート!BV52</f>
        <v>0</v>
      </c>
      <c r="AC29" t="str">
        <f t="shared" si="3"/>
        <v>00</v>
      </c>
      <c r="AD29" s="4">
        <f>入力シート!P52</f>
        <v>0</v>
      </c>
      <c r="AF29">
        <f>入力シート!BX52</f>
        <v>0</v>
      </c>
      <c r="AG29">
        <f>入力シート!BZ52</f>
        <v>0</v>
      </c>
      <c r="AH29" t="str">
        <f t="shared" si="5"/>
        <v>00</v>
      </c>
      <c r="AI29" s="4">
        <f>入力シート!P52</f>
        <v>0</v>
      </c>
    </row>
    <row r="30" spans="1:35" x14ac:dyDescent="0.2">
      <c r="A30">
        <f>入力シート!AZ53</f>
        <v>0</v>
      </c>
      <c r="B30" s="4">
        <f>入力シート!P53</f>
        <v>0</v>
      </c>
      <c r="D30">
        <f>入力シート!BB53</f>
        <v>0</v>
      </c>
      <c r="E30" s="4">
        <f>入力シート!P53</f>
        <v>0</v>
      </c>
      <c r="G30">
        <f>入力シート!BD53</f>
        <v>0</v>
      </c>
      <c r="H30">
        <f>入力シート!BF53</f>
        <v>0</v>
      </c>
      <c r="I30" t="str">
        <f t="shared" si="0"/>
        <v>00</v>
      </c>
      <c r="J30" s="4">
        <f>入力シート!P53</f>
        <v>0</v>
      </c>
      <c r="L30">
        <f>入力シート!BH53</f>
        <v>0</v>
      </c>
      <c r="M30">
        <f>入力シート!BJ53</f>
        <v>0</v>
      </c>
      <c r="N30" t="str">
        <f t="shared" si="1"/>
        <v>00</v>
      </c>
      <c r="O30" s="4">
        <f>入力シート!P53</f>
        <v>0</v>
      </c>
      <c r="P30" s="111"/>
      <c r="Q30">
        <f>入力シート!BL53</f>
        <v>0</v>
      </c>
      <c r="R30">
        <f>入力シート!BN53</f>
        <v>0</v>
      </c>
      <c r="S30" t="str">
        <f t="shared" si="6"/>
        <v>00</v>
      </c>
      <c r="T30" s="4">
        <f>入力シート!P53</f>
        <v>0</v>
      </c>
      <c r="V30">
        <f>入力シート!BP53</f>
        <v>0</v>
      </c>
      <c r="W30">
        <f>入力シート!BR53</f>
        <v>0</v>
      </c>
      <c r="X30" t="str">
        <f t="shared" si="2"/>
        <v>00</v>
      </c>
      <c r="Y30" s="4">
        <f>入力シート!P53</f>
        <v>0</v>
      </c>
      <c r="AA30">
        <f>入力シート!BT53</f>
        <v>0</v>
      </c>
      <c r="AB30">
        <f>入力シート!BV53</f>
        <v>0</v>
      </c>
      <c r="AC30" t="str">
        <f t="shared" ref="AC30:AC53" si="7">AA30&amp;AB30</f>
        <v>00</v>
      </c>
      <c r="AD30" s="4">
        <f>入力シート!P53</f>
        <v>0</v>
      </c>
      <c r="AF30">
        <f>入力シート!BX53</f>
        <v>0</v>
      </c>
      <c r="AG30">
        <f>入力シート!BZ53</f>
        <v>0</v>
      </c>
      <c r="AH30" t="str">
        <f t="shared" ref="AH30:AH53" si="8">AF30&amp;AG30</f>
        <v>00</v>
      </c>
      <c r="AI30" s="4">
        <f>入力シート!P53</f>
        <v>0</v>
      </c>
    </row>
    <row r="31" spans="1:35" x14ac:dyDescent="0.2">
      <c r="A31">
        <f>入力シート!AZ54</f>
        <v>0</v>
      </c>
      <c r="B31" s="4">
        <f>入力シート!P54</f>
        <v>0</v>
      </c>
      <c r="D31">
        <f>入力シート!BB54</f>
        <v>0</v>
      </c>
      <c r="E31" s="4">
        <f>入力シート!P54</f>
        <v>0</v>
      </c>
      <c r="G31">
        <f>入力シート!BD54</f>
        <v>0</v>
      </c>
      <c r="H31">
        <f>入力シート!BF54</f>
        <v>0</v>
      </c>
      <c r="I31" t="str">
        <f t="shared" si="0"/>
        <v>00</v>
      </c>
      <c r="J31" s="4">
        <f>入力シート!P54</f>
        <v>0</v>
      </c>
      <c r="L31">
        <f>入力シート!BH54</f>
        <v>0</v>
      </c>
      <c r="M31">
        <f>入力シート!BJ54</f>
        <v>0</v>
      </c>
      <c r="N31" t="str">
        <f t="shared" si="1"/>
        <v>00</v>
      </c>
      <c r="O31" s="4">
        <f>入力シート!P54</f>
        <v>0</v>
      </c>
      <c r="P31" s="111"/>
      <c r="Q31">
        <f>入力シート!BL54</f>
        <v>0</v>
      </c>
      <c r="R31">
        <f>入力シート!BN54</f>
        <v>0</v>
      </c>
      <c r="S31" t="str">
        <f t="shared" si="6"/>
        <v>00</v>
      </c>
      <c r="T31" s="4">
        <f>入力シート!P54</f>
        <v>0</v>
      </c>
      <c r="V31">
        <f>入力シート!BP54</f>
        <v>0</v>
      </c>
      <c r="W31">
        <f>入力シート!BR54</f>
        <v>0</v>
      </c>
      <c r="X31" t="str">
        <f t="shared" si="2"/>
        <v>00</v>
      </c>
      <c r="Y31" s="4">
        <f>入力シート!P54</f>
        <v>0</v>
      </c>
      <c r="AA31">
        <f>入力シート!BT54</f>
        <v>0</v>
      </c>
      <c r="AB31">
        <f>入力シート!BV54</f>
        <v>0</v>
      </c>
      <c r="AC31" t="str">
        <f t="shared" si="7"/>
        <v>00</v>
      </c>
      <c r="AD31" s="4">
        <f>入力シート!P54</f>
        <v>0</v>
      </c>
      <c r="AF31">
        <f>入力シート!BX54</f>
        <v>0</v>
      </c>
      <c r="AG31">
        <f>入力シート!BZ54</f>
        <v>0</v>
      </c>
      <c r="AH31" t="str">
        <f t="shared" si="8"/>
        <v>00</v>
      </c>
      <c r="AI31" s="4">
        <f>入力シート!P54</f>
        <v>0</v>
      </c>
    </row>
    <row r="32" spans="1:35" x14ac:dyDescent="0.2">
      <c r="A32">
        <f>入力シート!AZ55</f>
        <v>0</v>
      </c>
      <c r="B32" s="4">
        <f>入力シート!P55</f>
        <v>0</v>
      </c>
      <c r="D32">
        <f>入力シート!BB55</f>
        <v>0</v>
      </c>
      <c r="E32" s="4">
        <f>入力シート!P55</f>
        <v>0</v>
      </c>
      <c r="G32">
        <f>入力シート!BD55</f>
        <v>0</v>
      </c>
      <c r="H32">
        <f>入力シート!BF55</f>
        <v>0</v>
      </c>
      <c r="I32" t="str">
        <f t="shared" si="0"/>
        <v>00</v>
      </c>
      <c r="J32" s="4">
        <f>入力シート!P55</f>
        <v>0</v>
      </c>
      <c r="L32">
        <f>入力シート!BH55</f>
        <v>0</v>
      </c>
      <c r="M32">
        <f>入力シート!BJ55</f>
        <v>0</v>
      </c>
      <c r="N32" t="str">
        <f t="shared" si="1"/>
        <v>00</v>
      </c>
      <c r="O32" s="4">
        <f>入力シート!P55</f>
        <v>0</v>
      </c>
      <c r="P32" s="111"/>
      <c r="Q32">
        <f>入力シート!BL55</f>
        <v>0</v>
      </c>
      <c r="R32">
        <f>入力シート!BN55</f>
        <v>0</v>
      </c>
      <c r="S32" t="str">
        <f t="shared" si="6"/>
        <v>00</v>
      </c>
      <c r="T32" s="4">
        <f>入力シート!P55</f>
        <v>0</v>
      </c>
      <c r="V32">
        <f>入力シート!BP55</f>
        <v>0</v>
      </c>
      <c r="W32">
        <f>入力シート!BR55</f>
        <v>0</v>
      </c>
      <c r="X32" t="str">
        <f t="shared" si="2"/>
        <v>00</v>
      </c>
      <c r="Y32" s="4">
        <f>入力シート!P55</f>
        <v>0</v>
      </c>
      <c r="AA32">
        <f>入力シート!BT55</f>
        <v>0</v>
      </c>
      <c r="AB32">
        <f>入力シート!BV55</f>
        <v>0</v>
      </c>
      <c r="AC32" t="str">
        <f t="shared" si="7"/>
        <v>00</v>
      </c>
      <c r="AD32" s="4">
        <f>入力シート!P55</f>
        <v>0</v>
      </c>
      <c r="AF32">
        <f>入力シート!BX55</f>
        <v>0</v>
      </c>
      <c r="AG32">
        <f>入力シート!BZ55</f>
        <v>0</v>
      </c>
      <c r="AH32" t="str">
        <f t="shared" si="8"/>
        <v>00</v>
      </c>
      <c r="AI32" s="4">
        <f>入力シート!P55</f>
        <v>0</v>
      </c>
    </row>
    <row r="33" spans="1:35" x14ac:dyDescent="0.2">
      <c r="A33">
        <f>入力シート!AZ56</f>
        <v>0</v>
      </c>
      <c r="B33" s="4">
        <f>入力シート!P56</f>
        <v>0</v>
      </c>
      <c r="D33">
        <f>入力シート!BB56</f>
        <v>0</v>
      </c>
      <c r="E33" s="4">
        <f>入力シート!P56</f>
        <v>0</v>
      </c>
      <c r="G33">
        <f>入力シート!BD56</f>
        <v>0</v>
      </c>
      <c r="H33">
        <f>入力シート!BF56</f>
        <v>0</v>
      </c>
      <c r="I33" t="str">
        <f t="shared" si="0"/>
        <v>00</v>
      </c>
      <c r="J33" s="4">
        <f>入力シート!P56</f>
        <v>0</v>
      </c>
      <c r="L33">
        <f>入力シート!BH56</f>
        <v>0</v>
      </c>
      <c r="M33">
        <f>入力シート!BJ56</f>
        <v>0</v>
      </c>
      <c r="N33" t="str">
        <f t="shared" si="1"/>
        <v>00</v>
      </c>
      <c r="O33" s="4">
        <f>入力シート!P56</f>
        <v>0</v>
      </c>
      <c r="P33" s="111"/>
      <c r="Q33">
        <f>入力シート!BL56</f>
        <v>0</v>
      </c>
      <c r="R33">
        <f>入力シート!BN56</f>
        <v>0</v>
      </c>
      <c r="S33" t="str">
        <f t="shared" si="6"/>
        <v>00</v>
      </c>
      <c r="T33" s="4">
        <f>入力シート!P56</f>
        <v>0</v>
      </c>
      <c r="V33">
        <f>入力シート!BP56</f>
        <v>0</v>
      </c>
      <c r="W33">
        <f>入力シート!BR56</f>
        <v>0</v>
      </c>
      <c r="X33" t="str">
        <f t="shared" si="2"/>
        <v>00</v>
      </c>
      <c r="Y33" s="4">
        <f>入力シート!P56</f>
        <v>0</v>
      </c>
      <c r="AA33">
        <f>入力シート!BT56</f>
        <v>0</v>
      </c>
      <c r="AB33">
        <f>入力シート!BV56</f>
        <v>0</v>
      </c>
      <c r="AC33" t="str">
        <f t="shared" si="7"/>
        <v>00</v>
      </c>
      <c r="AD33" s="4">
        <f>入力シート!P56</f>
        <v>0</v>
      </c>
      <c r="AF33">
        <f>入力シート!BX56</f>
        <v>0</v>
      </c>
      <c r="AG33">
        <f>入力シート!BZ56</f>
        <v>0</v>
      </c>
      <c r="AH33" t="str">
        <f t="shared" si="8"/>
        <v>00</v>
      </c>
      <c r="AI33" s="4">
        <f>入力シート!P56</f>
        <v>0</v>
      </c>
    </row>
    <row r="34" spans="1:35" x14ac:dyDescent="0.2">
      <c r="A34">
        <f>入力シート!AZ57</f>
        <v>0</v>
      </c>
      <c r="B34" s="4">
        <f>入力シート!P57</f>
        <v>0</v>
      </c>
      <c r="D34">
        <f>入力シート!BB57</f>
        <v>0</v>
      </c>
      <c r="E34" s="4">
        <f>入力シート!P57</f>
        <v>0</v>
      </c>
      <c r="G34">
        <f>入力シート!BD57</f>
        <v>0</v>
      </c>
      <c r="H34">
        <f>入力シート!BF57</f>
        <v>0</v>
      </c>
      <c r="I34" t="str">
        <f t="shared" si="0"/>
        <v>00</v>
      </c>
      <c r="J34" s="4">
        <f>入力シート!P57</f>
        <v>0</v>
      </c>
      <c r="L34">
        <f>入力シート!BH57</f>
        <v>0</v>
      </c>
      <c r="M34">
        <f>入力シート!BJ57</f>
        <v>0</v>
      </c>
      <c r="N34" t="str">
        <f t="shared" si="1"/>
        <v>00</v>
      </c>
      <c r="O34" s="4">
        <f>入力シート!P57</f>
        <v>0</v>
      </c>
      <c r="P34" s="111"/>
      <c r="Q34">
        <f>入力シート!BL57</f>
        <v>0</v>
      </c>
      <c r="R34">
        <f>入力シート!BN57</f>
        <v>0</v>
      </c>
      <c r="S34" t="str">
        <f t="shared" si="6"/>
        <v>00</v>
      </c>
      <c r="T34" s="4">
        <f>入力シート!P57</f>
        <v>0</v>
      </c>
      <c r="V34">
        <f>入力シート!BP57</f>
        <v>0</v>
      </c>
      <c r="W34">
        <f>入力シート!BR57</f>
        <v>0</v>
      </c>
      <c r="X34" t="str">
        <f t="shared" si="2"/>
        <v>00</v>
      </c>
      <c r="Y34" s="4">
        <f>入力シート!P57</f>
        <v>0</v>
      </c>
      <c r="AA34">
        <f>入力シート!BT57</f>
        <v>0</v>
      </c>
      <c r="AB34">
        <f>入力シート!BV57</f>
        <v>0</v>
      </c>
      <c r="AC34" t="str">
        <f t="shared" si="7"/>
        <v>00</v>
      </c>
      <c r="AD34" s="4">
        <f>入力シート!P57</f>
        <v>0</v>
      </c>
      <c r="AF34">
        <f>入力シート!BX57</f>
        <v>0</v>
      </c>
      <c r="AG34">
        <f>入力シート!BZ57</f>
        <v>0</v>
      </c>
      <c r="AH34" t="str">
        <f t="shared" si="8"/>
        <v>00</v>
      </c>
      <c r="AI34" s="4">
        <f>入力シート!P57</f>
        <v>0</v>
      </c>
    </row>
    <row r="35" spans="1:35" x14ac:dyDescent="0.2">
      <c r="A35">
        <f>入力シート!AZ58</f>
        <v>0</v>
      </c>
      <c r="B35" s="4">
        <f>入力シート!P58</f>
        <v>0</v>
      </c>
      <c r="D35">
        <f>入力シート!BB58</f>
        <v>0</v>
      </c>
      <c r="E35" s="4">
        <f>入力シート!P58</f>
        <v>0</v>
      </c>
      <c r="G35">
        <f>入力シート!BD58</f>
        <v>0</v>
      </c>
      <c r="H35">
        <f>入力シート!BF58</f>
        <v>0</v>
      </c>
      <c r="I35" t="str">
        <f t="shared" si="0"/>
        <v>00</v>
      </c>
      <c r="J35" s="4">
        <f>入力シート!P58</f>
        <v>0</v>
      </c>
      <c r="L35">
        <f>入力シート!BH58</f>
        <v>0</v>
      </c>
      <c r="M35">
        <f>入力シート!BJ58</f>
        <v>0</v>
      </c>
      <c r="N35" t="str">
        <f t="shared" si="1"/>
        <v>00</v>
      </c>
      <c r="O35" s="4">
        <f>入力シート!P58</f>
        <v>0</v>
      </c>
      <c r="P35" s="111"/>
      <c r="Q35">
        <f>入力シート!BL58</f>
        <v>0</v>
      </c>
      <c r="R35">
        <f>入力シート!BN58</f>
        <v>0</v>
      </c>
      <c r="S35" t="str">
        <f t="shared" si="6"/>
        <v>00</v>
      </c>
      <c r="T35" s="4">
        <f>入力シート!P58</f>
        <v>0</v>
      </c>
      <c r="V35">
        <f>入力シート!BP58</f>
        <v>0</v>
      </c>
      <c r="W35">
        <f>入力シート!BR58</f>
        <v>0</v>
      </c>
      <c r="X35" t="str">
        <f t="shared" si="2"/>
        <v>00</v>
      </c>
      <c r="Y35" s="4">
        <f>入力シート!P58</f>
        <v>0</v>
      </c>
      <c r="AA35">
        <f>入力シート!BT58</f>
        <v>0</v>
      </c>
      <c r="AB35">
        <f>入力シート!BV58</f>
        <v>0</v>
      </c>
      <c r="AC35" t="str">
        <f t="shared" si="7"/>
        <v>00</v>
      </c>
      <c r="AD35" s="4">
        <f>入力シート!P58</f>
        <v>0</v>
      </c>
      <c r="AF35">
        <f>入力シート!BX58</f>
        <v>0</v>
      </c>
      <c r="AG35">
        <f>入力シート!BZ58</f>
        <v>0</v>
      </c>
      <c r="AH35" t="str">
        <f t="shared" si="8"/>
        <v>00</v>
      </c>
      <c r="AI35" s="4">
        <f>入力シート!P58</f>
        <v>0</v>
      </c>
    </row>
    <row r="36" spans="1:35" x14ac:dyDescent="0.2">
      <c r="A36">
        <f>入力シート!AZ59</f>
        <v>0</v>
      </c>
      <c r="B36" s="4">
        <f>入力シート!P59</f>
        <v>0</v>
      </c>
      <c r="D36">
        <f>入力シート!BB59</f>
        <v>0</v>
      </c>
      <c r="E36" s="4">
        <f>入力シート!P59</f>
        <v>0</v>
      </c>
      <c r="G36">
        <f>入力シート!BD59</f>
        <v>0</v>
      </c>
      <c r="H36">
        <f>入力シート!BF59</f>
        <v>0</v>
      </c>
      <c r="I36" t="str">
        <f t="shared" si="0"/>
        <v>00</v>
      </c>
      <c r="J36" s="4">
        <f>入力シート!P59</f>
        <v>0</v>
      </c>
      <c r="L36">
        <f>入力シート!BH59</f>
        <v>0</v>
      </c>
      <c r="M36">
        <f>入力シート!BJ59</f>
        <v>0</v>
      </c>
      <c r="N36" t="str">
        <f t="shared" si="1"/>
        <v>00</v>
      </c>
      <c r="O36" s="4">
        <f>入力シート!P59</f>
        <v>0</v>
      </c>
      <c r="P36" s="111"/>
      <c r="Q36">
        <f>入力シート!BL59</f>
        <v>0</v>
      </c>
      <c r="R36">
        <f>入力シート!BN59</f>
        <v>0</v>
      </c>
      <c r="S36" t="str">
        <f t="shared" si="6"/>
        <v>00</v>
      </c>
      <c r="T36" s="4">
        <f>入力シート!P59</f>
        <v>0</v>
      </c>
      <c r="V36">
        <f>入力シート!BP59</f>
        <v>0</v>
      </c>
      <c r="W36">
        <f>入力シート!BR59</f>
        <v>0</v>
      </c>
      <c r="X36" t="str">
        <f t="shared" si="2"/>
        <v>00</v>
      </c>
      <c r="Y36" s="4">
        <f>入力シート!P59</f>
        <v>0</v>
      </c>
      <c r="AA36">
        <f>入力シート!BT59</f>
        <v>0</v>
      </c>
      <c r="AB36">
        <f>入力シート!BV59</f>
        <v>0</v>
      </c>
      <c r="AC36" t="str">
        <f t="shared" si="7"/>
        <v>00</v>
      </c>
      <c r="AD36" s="4">
        <f>入力シート!P59</f>
        <v>0</v>
      </c>
      <c r="AF36">
        <f>入力シート!BX59</f>
        <v>0</v>
      </c>
      <c r="AG36">
        <f>入力シート!BZ59</f>
        <v>0</v>
      </c>
      <c r="AH36" t="str">
        <f t="shared" si="8"/>
        <v>00</v>
      </c>
      <c r="AI36" s="4">
        <f>入力シート!P59</f>
        <v>0</v>
      </c>
    </row>
    <row r="37" spans="1:35" x14ac:dyDescent="0.2">
      <c r="A37">
        <f>入力シート!AZ60</f>
        <v>0</v>
      </c>
      <c r="B37" s="4">
        <f>入力シート!P60</f>
        <v>0</v>
      </c>
      <c r="D37">
        <f>入力シート!BB60</f>
        <v>0</v>
      </c>
      <c r="E37" s="4">
        <f>入力シート!P60</f>
        <v>0</v>
      </c>
      <c r="G37">
        <f>入力シート!BD60</f>
        <v>0</v>
      </c>
      <c r="H37">
        <f>入力シート!BF60</f>
        <v>0</v>
      </c>
      <c r="I37" t="str">
        <f t="shared" si="0"/>
        <v>00</v>
      </c>
      <c r="J37" s="4">
        <f>入力シート!P60</f>
        <v>0</v>
      </c>
      <c r="L37">
        <f>入力シート!BH60</f>
        <v>0</v>
      </c>
      <c r="M37">
        <f>入力シート!BJ60</f>
        <v>0</v>
      </c>
      <c r="N37" t="str">
        <f t="shared" si="1"/>
        <v>00</v>
      </c>
      <c r="O37" s="4">
        <f>入力シート!P60</f>
        <v>0</v>
      </c>
      <c r="P37" s="111"/>
      <c r="Q37">
        <f>入力シート!BL60</f>
        <v>0</v>
      </c>
      <c r="R37">
        <f>入力シート!BN60</f>
        <v>0</v>
      </c>
      <c r="S37" t="str">
        <f t="shared" si="6"/>
        <v>00</v>
      </c>
      <c r="T37" s="4">
        <f>入力シート!P60</f>
        <v>0</v>
      </c>
      <c r="V37">
        <f>入力シート!BP60</f>
        <v>0</v>
      </c>
      <c r="W37">
        <f>入力シート!BR60</f>
        <v>0</v>
      </c>
      <c r="X37" t="str">
        <f t="shared" si="2"/>
        <v>00</v>
      </c>
      <c r="Y37" s="4">
        <f>入力シート!P60</f>
        <v>0</v>
      </c>
      <c r="AA37">
        <f>入力シート!BT60</f>
        <v>0</v>
      </c>
      <c r="AB37">
        <f>入力シート!BV60</f>
        <v>0</v>
      </c>
      <c r="AC37" t="str">
        <f t="shared" si="7"/>
        <v>00</v>
      </c>
      <c r="AD37" s="4">
        <f>入力シート!P60</f>
        <v>0</v>
      </c>
      <c r="AF37">
        <f>入力シート!BX60</f>
        <v>0</v>
      </c>
      <c r="AG37">
        <f>入力シート!BZ60</f>
        <v>0</v>
      </c>
      <c r="AH37" t="str">
        <f t="shared" si="8"/>
        <v>00</v>
      </c>
      <c r="AI37" s="4">
        <f>入力シート!P60</f>
        <v>0</v>
      </c>
    </row>
    <row r="38" spans="1:35" x14ac:dyDescent="0.2">
      <c r="A38">
        <f>入力シート!AZ61</f>
        <v>0</v>
      </c>
      <c r="B38" s="4">
        <f>入力シート!P61</f>
        <v>0</v>
      </c>
      <c r="D38">
        <f>入力シート!BB61</f>
        <v>0</v>
      </c>
      <c r="E38" s="4">
        <f>入力シート!P61</f>
        <v>0</v>
      </c>
      <c r="G38">
        <f>入力シート!BD61</f>
        <v>0</v>
      </c>
      <c r="H38">
        <f>入力シート!BF61</f>
        <v>0</v>
      </c>
      <c r="I38" t="str">
        <f t="shared" si="0"/>
        <v>00</v>
      </c>
      <c r="J38" s="4">
        <f>入力シート!P61</f>
        <v>0</v>
      </c>
      <c r="L38">
        <f>入力シート!BH61</f>
        <v>0</v>
      </c>
      <c r="M38">
        <f>入力シート!BJ61</f>
        <v>0</v>
      </c>
      <c r="N38" t="str">
        <f t="shared" si="1"/>
        <v>00</v>
      </c>
      <c r="O38" s="4">
        <f>入力シート!P61</f>
        <v>0</v>
      </c>
      <c r="P38" s="111"/>
      <c r="Q38">
        <f>入力シート!BL61</f>
        <v>0</v>
      </c>
      <c r="R38">
        <f>入力シート!BN61</f>
        <v>0</v>
      </c>
      <c r="S38" t="str">
        <f t="shared" si="6"/>
        <v>00</v>
      </c>
      <c r="T38" s="4">
        <f>入力シート!P61</f>
        <v>0</v>
      </c>
      <c r="V38">
        <f>入力シート!BP61</f>
        <v>0</v>
      </c>
      <c r="W38">
        <f>入力シート!BR61</f>
        <v>0</v>
      </c>
      <c r="X38" t="str">
        <f t="shared" si="2"/>
        <v>00</v>
      </c>
      <c r="Y38" s="4">
        <f>入力シート!P61</f>
        <v>0</v>
      </c>
      <c r="AA38">
        <f>入力シート!BT61</f>
        <v>0</v>
      </c>
      <c r="AB38">
        <f>入力シート!BV61</f>
        <v>0</v>
      </c>
      <c r="AC38" t="str">
        <f t="shared" si="7"/>
        <v>00</v>
      </c>
      <c r="AD38" s="4">
        <f>入力シート!P61</f>
        <v>0</v>
      </c>
      <c r="AF38">
        <f>入力シート!BX61</f>
        <v>0</v>
      </c>
      <c r="AG38">
        <f>入力シート!BZ61</f>
        <v>0</v>
      </c>
      <c r="AH38" t="str">
        <f t="shared" si="8"/>
        <v>00</v>
      </c>
      <c r="AI38" s="4">
        <f>入力シート!P61</f>
        <v>0</v>
      </c>
    </row>
    <row r="39" spans="1:35" x14ac:dyDescent="0.2">
      <c r="A39">
        <f>入力シート!AZ62</f>
        <v>0</v>
      </c>
      <c r="B39" s="4">
        <f>入力シート!P62</f>
        <v>0</v>
      </c>
      <c r="D39">
        <f>入力シート!BB62</f>
        <v>0</v>
      </c>
      <c r="E39" s="4">
        <f>入力シート!P62</f>
        <v>0</v>
      </c>
      <c r="G39">
        <f>入力シート!BD62</f>
        <v>0</v>
      </c>
      <c r="H39">
        <f>入力シート!BF62</f>
        <v>0</v>
      </c>
      <c r="I39" t="str">
        <f t="shared" si="0"/>
        <v>00</v>
      </c>
      <c r="J39" s="4">
        <f>入力シート!P62</f>
        <v>0</v>
      </c>
      <c r="L39">
        <f>入力シート!BH62</f>
        <v>0</v>
      </c>
      <c r="M39">
        <f>入力シート!BJ62</f>
        <v>0</v>
      </c>
      <c r="N39" t="str">
        <f t="shared" si="1"/>
        <v>00</v>
      </c>
      <c r="O39" s="4">
        <f>入力シート!P62</f>
        <v>0</v>
      </c>
      <c r="P39" s="111"/>
      <c r="Q39">
        <f>入力シート!BL62</f>
        <v>0</v>
      </c>
      <c r="R39">
        <f>入力シート!BN62</f>
        <v>0</v>
      </c>
      <c r="S39" t="str">
        <f t="shared" si="6"/>
        <v>00</v>
      </c>
      <c r="T39" s="4">
        <f>入力シート!P62</f>
        <v>0</v>
      </c>
      <c r="V39">
        <f>入力シート!BP62</f>
        <v>0</v>
      </c>
      <c r="W39">
        <f>入力シート!BR62</f>
        <v>0</v>
      </c>
      <c r="X39" t="str">
        <f t="shared" si="2"/>
        <v>00</v>
      </c>
      <c r="Y39" s="4">
        <f>入力シート!P62</f>
        <v>0</v>
      </c>
      <c r="AA39">
        <f>入力シート!BT62</f>
        <v>0</v>
      </c>
      <c r="AB39">
        <f>入力シート!BV62</f>
        <v>0</v>
      </c>
      <c r="AC39" t="str">
        <f t="shared" si="7"/>
        <v>00</v>
      </c>
      <c r="AD39" s="4">
        <f>入力シート!P62</f>
        <v>0</v>
      </c>
      <c r="AF39">
        <f>入力シート!BX62</f>
        <v>0</v>
      </c>
      <c r="AG39">
        <f>入力シート!BZ62</f>
        <v>0</v>
      </c>
      <c r="AH39" t="str">
        <f t="shared" si="8"/>
        <v>00</v>
      </c>
      <c r="AI39" s="4">
        <f>入力シート!P62</f>
        <v>0</v>
      </c>
    </row>
    <row r="40" spans="1:35" x14ac:dyDescent="0.2">
      <c r="A40">
        <f>入力シート!AZ63</f>
        <v>0</v>
      </c>
      <c r="B40" s="4">
        <f>入力シート!P63</f>
        <v>0</v>
      </c>
      <c r="D40">
        <f>入力シート!BB63</f>
        <v>0</v>
      </c>
      <c r="E40" s="4">
        <f>入力シート!P63</f>
        <v>0</v>
      </c>
      <c r="G40">
        <f>入力シート!BD63</f>
        <v>0</v>
      </c>
      <c r="H40">
        <f>入力シート!BF63</f>
        <v>0</v>
      </c>
      <c r="I40" t="str">
        <f t="shared" si="0"/>
        <v>00</v>
      </c>
      <c r="J40" s="4">
        <f>入力シート!P63</f>
        <v>0</v>
      </c>
      <c r="L40">
        <f>入力シート!BH63</f>
        <v>0</v>
      </c>
      <c r="M40">
        <f>入力シート!BJ63</f>
        <v>0</v>
      </c>
      <c r="N40" t="str">
        <f t="shared" si="1"/>
        <v>00</v>
      </c>
      <c r="O40" s="4">
        <f>入力シート!P63</f>
        <v>0</v>
      </c>
      <c r="P40" s="111"/>
      <c r="Q40">
        <f>入力シート!BL63</f>
        <v>0</v>
      </c>
      <c r="R40">
        <f>入力シート!BN63</f>
        <v>0</v>
      </c>
      <c r="S40" t="str">
        <f t="shared" si="6"/>
        <v>00</v>
      </c>
      <c r="T40" s="4">
        <f>入力シート!P63</f>
        <v>0</v>
      </c>
      <c r="V40">
        <f>入力シート!BP63</f>
        <v>0</v>
      </c>
      <c r="W40">
        <f>入力シート!BR63</f>
        <v>0</v>
      </c>
      <c r="X40" t="str">
        <f t="shared" si="2"/>
        <v>00</v>
      </c>
      <c r="Y40" s="4">
        <f>入力シート!P63</f>
        <v>0</v>
      </c>
      <c r="AA40">
        <f>入力シート!BT63</f>
        <v>0</v>
      </c>
      <c r="AB40">
        <f>入力シート!BV63</f>
        <v>0</v>
      </c>
      <c r="AC40" t="str">
        <f t="shared" si="7"/>
        <v>00</v>
      </c>
      <c r="AD40" s="4">
        <f>入力シート!P63</f>
        <v>0</v>
      </c>
      <c r="AF40">
        <f>入力シート!BX63</f>
        <v>0</v>
      </c>
      <c r="AG40">
        <f>入力シート!BZ63</f>
        <v>0</v>
      </c>
      <c r="AH40" t="str">
        <f t="shared" si="8"/>
        <v>00</v>
      </c>
      <c r="AI40" s="4">
        <f>入力シート!P63</f>
        <v>0</v>
      </c>
    </row>
    <row r="41" spans="1:35" x14ac:dyDescent="0.2">
      <c r="A41">
        <f>入力シート!AZ64</f>
        <v>0</v>
      </c>
      <c r="B41" s="4">
        <f>入力シート!P64</f>
        <v>0</v>
      </c>
      <c r="D41">
        <f>入力シート!BB64</f>
        <v>0</v>
      </c>
      <c r="E41" s="4">
        <f>入力シート!P64</f>
        <v>0</v>
      </c>
      <c r="G41">
        <f>入力シート!BD64</f>
        <v>0</v>
      </c>
      <c r="H41">
        <f>入力シート!BF64</f>
        <v>0</v>
      </c>
      <c r="I41" t="str">
        <f t="shared" si="0"/>
        <v>00</v>
      </c>
      <c r="J41" s="4">
        <f>入力シート!P64</f>
        <v>0</v>
      </c>
      <c r="L41">
        <f>入力シート!BH64</f>
        <v>0</v>
      </c>
      <c r="M41">
        <f>入力シート!BJ64</f>
        <v>0</v>
      </c>
      <c r="N41" t="str">
        <f t="shared" si="1"/>
        <v>00</v>
      </c>
      <c r="O41" s="4">
        <f>入力シート!P64</f>
        <v>0</v>
      </c>
      <c r="P41" s="111"/>
      <c r="Q41">
        <f>入力シート!BL64</f>
        <v>0</v>
      </c>
      <c r="R41">
        <f>入力シート!BN64</f>
        <v>0</v>
      </c>
      <c r="S41" t="str">
        <f t="shared" si="6"/>
        <v>00</v>
      </c>
      <c r="T41" s="4">
        <f>入力シート!P64</f>
        <v>0</v>
      </c>
      <c r="V41">
        <f>入力シート!BP64</f>
        <v>0</v>
      </c>
      <c r="W41">
        <f>入力シート!BR64</f>
        <v>0</v>
      </c>
      <c r="X41" t="str">
        <f t="shared" si="2"/>
        <v>00</v>
      </c>
      <c r="Y41" s="4">
        <f>入力シート!P64</f>
        <v>0</v>
      </c>
      <c r="AA41">
        <f>入力シート!BT64</f>
        <v>0</v>
      </c>
      <c r="AB41">
        <f>入力シート!BV64</f>
        <v>0</v>
      </c>
      <c r="AC41" t="str">
        <f t="shared" si="7"/>
        <v>00</v>
      </c>
      <c r="AD41" s="4">
        <f>入力シート!P64</f>
        <v>0</v>
      </c>
      <c r="AF41">
        <f>入力シート!BX64</f>
        <v>0</v>
      </c>
      <c r="AG41">
        <f>入力シート!BZ64</f>
        <v>0</v>
      </c>
      <c r="AH41" t="str">
        <f t="shared" si="8"/>
        <v>00</v>
      </c>
      <c r="AI41" s="4">
        <f>入力シート!P64</f>
        <v>0</v>
      </c>
    </row>
    <row r="42" spans="1:35" x14ac:dyDescent="0.2">
      <c r="A42">
        <f>入力シート!AZ65</f>
        <v>0</v>
      </c>
      <c r="B42" s="4">
        <f>入力シート!P65</f>
        <v>0</v>
      </c>
      <c r="D42">
        <f>入力シート!BB65</f>
        <v>0</v>
      </c>
      <c r="E42" s="4">
        <f>入力シート!P65</f>
        <v>0</v>
      </c>
      <c r="G42">
        <f>入力シート!BD65</f>
        <v>0</v>
      </c>
      <c r="H42">
        <f>入力シート!BF65</f>
        <v>0</v>
      </c>
      <c r="I42" t="str">
        <f t="shared" si="0"/>
        <v>00</v>
      </c>
      <c r="J42" s="4">
        <f>入力シート!P65</f>
        <v>0</v>
      </c>
      <c r="L42">
        <f>入力シート!BH65</f>
        <v>0</v>
      </c>
      <c r="M42">
        <f>入力シート!BJ65</f>
        <v>0</v>
      </c>
      <c r="N42" t="str">
        <f t="shared" si="1"/>
        <v>00</v>
      </c>
      <c r="O42" s="4">
        <f>入力シート!P65</f>
        <v>0</v>
      </c>
      <c r="P42" s="111"/>
      <c r="Q42">
        <f>入力シート!BL65</f>
        <v>0</v>
      </c>
      <c r="R42">
        <f>入力シート!BN65</f>
        <v>0</v>
      </c>
      <c r="S42" t="str">
        <f t="shared" si="6"/>
        <v>00</v>
      </c>
      <c r="T42" s="4">
        <f>入力シート!P65</f>
        <v>0</v>
      </c>
      <c r="V42">
        <f>入力シート!BP65</f>
        <v>0</v>
      </c>
      <c r="W42">
        <f>入力シート!BR65</f>
        <v>0</v>
      </c>
      <c r="X42" t="str">
        <f t="shared" si="2"/>
        <v>00</v>
      </c>
      <c r="Y42" s="4">
        <f>入力シート!P65</f>
        <v>0</v>
      </c>
      <c r="AA42">
        <f>入力シート!BT65</f>
        <v>0</v>
      </c>
      <c r="AB42">
        <f>入力シート!BV65</f>
        <v>0</v>
      </c>
      <c r="AC42" t="str">
        <f t="shared" si="7"/>
        <v>00</v>
      </c>
      <c r="AD42" s="4">
        <f>入力シート!P65</f>
        <v>0</v>
      </c>
      <c r="AF42">
        <f>入力シート!BX65</f>
        <v>0</v>
      </c>
      <c r="AG42">
        <f>入力シート!BZ65</f>
        <v>0</v>
      </c>
      <c r="AH42" t="str">
        <f t="shared" si="8"/>
        <v>00</v>
      </c>
      <c r="AI42" s="4">
        <f>入力シート!P65</f>
        <v>0</v>
      </c>
    </row>
    <row r="43" spans="1:35" x14ac:dyDescent="0.2">
      <c r="A43">
        <f>入力シート!AZ66</f>
        <v>0</v>
      </c>
      <c r="B43" s="4">
        <f>入力シート!P66</f>
        <v>0</v>
      </c>
      <c r="D43">
        <f>入力シート!BB66</f>
        <v>0</v>
      </c>
      <c r="E43" s="4">
        <f>入力シート!P66</f>
        <v>0</v>
      </c>
      <c r="G43">
        <f>入力シート!BD66</f>
        <v>0</v>
      </c>
      <c r="H43">
        <f>入力シート!BF66</f>
        <v>0</v>
      </c>
      <c r="I43" t="str">
        <f t="shared" si="0"/>
        <v>00</v>
      </c>
      <c r="J43" s="4">
        <f>入力シート!P66</f>
        <v>0</v>
      </c>
      <c r="L43">
        <f>入力シート!BH66</f>
        <v>0</v>
      </c>
      <c r="M43">
        <f>入力シート!BJ66</f>
        <v>0</v>
      </c>
      <c r="N43" t="str">
        <f t="shared" si="1"/>
        <v>00</v>
      </c>
      <c r="O43" s="4">
        <f>入力シート!P66</f>
        <v>0</v>
      </c>
      <c r="P43" s="111"/>
      <c r="Q43">
        <f>入力シート!BL66</f>
        <v>0</v>
      </c>
      <c r="R43">
        <f>入力シート!BN66</f>
        <v>0</v>
      </c>
      <c r="S43" t="str">
        <f t="shared" si="6"/>
        <v>00</v>
      </c>
      <c r="T43" s="4">
        <f>入力シート!P66</f>
        <v>0</v>
      </c>
      <c r="V43">
        <f>入力シート!BP66</f>
        <v>0</v>
      </c>
      <c r="W43">
        <f>入力シート!BR66</f>
        <v>0</v>
      </c>
      <c r="X43" t="str">
        <f t="shared" si="2"/>
        <v>00</v>
      </c>
      <c r="Y43" s="4">
        <f>入力シート!P66</f>
        <v>0</v>
      </c>
      <c r="AA43">
        <f>入力シート!BT66</f>
        <v>0</v>
      </c>
      <c r="AB43">
        <f>入力シート!BV66</f>
        <v>0</v>
      </c>
      <c r="AC43" t="str">
        <f t="shared" si="7"/>
        <v>00</v>
      </c>
      <c r="AD43" s="4">
        <f>入力シート!P66</f>
        <v>0</v>
      </c>
      <c r="AF43">
        <f>入力シート!BX66</f>
        <v>0</v>
      </c>
      <c r="AG43">
        <f>入力シート!BZ66</f>
        <v>0</v>
      </c>
      <c r="AH43" t="str">
        <f t="shared" si="8"/>
        <v>00</v>
      </c>
      <c r="AI43" s="4">
        <f>入力シート!P66</f>
        <v>0</v>
      </c>
    </row>
    <row r="44" spans="1:35" x14ac:dyDescent="0.2">
      <c r="A44">
        <f>入力シート!AZ67</f>
        <v>0</v>
      </c>
      <c r="B44" s="4">
        <f>入力シート!P67</f>
        <v>0</v>
      </c>
      <c r="D44">
        <f>入力シート!BB67</f>
        <v>0</v>
      </c>
      <c r="E44" s="4">
        <f>入力シート!P67</f>
        <v>0</v>
      </c>
      <c r="G44">
        <f>入力シート!BD67</f>
        <v>0</v>
      </c>
      <c r="H44">
        <f>入力シート!BF67</f>
        <v>0</v>
      </c>
      <c r="I44" t="str">
        <f t="shared" si="0"/>
        <v>00</v>
      </c>
      <c r="J44" s="4">
        <f>入力シート!P67</f>
        <v>0</v>
      </c>
      <c r="L44">
        <f>入力シート!BH67</f>
        <v>0</v>
      </c>
      <c r="M44">
        <f>入力シート!BJ67</f>
        <v>0</v>
      </c>
      <c r="N44" t="str">
        <f t="shared" si="1"/>
        <v>00</v>
      </c>
      <c r="O44" s="4">
        <f>入力シート!P67</f>
        <v>0</v>
      </c>
      <c r="P44" s="111"/>
      <c r="Q44">
        <f>入力シート!BL67</f>
        <v>0</v>
      </c>
      <c r="R44">
        <f>入力シート!BN67</f>
        <v>0</v>
      </c>
      <c r="S44" t="str">
        <f t="shared" si="6"/>
        <v>00</v>
      </c>
      <c r="T44" s="4">
        <f>入力シート!P67</f>
        <v>0</v>
      </c>
      <c r="V44">
        <f>入力シート!BP67</f>
        <v>0</v>
      </c>
      <c r="W44">
        <f>入力シート!BR67</f>
        <v>0</v>
      </c>
      <c r="X44" t="str">
        <f t="shared" si="2"/>
        <v>00</v>
      </c>
      <c r="Y44" s="4">
        <f>入力シート!P67</f>
        <v>0</v>
      </c>
      <c r="AA44">
        <f>入力シート!BT67</f>
        <v>0</v>
      </c>
      <c r="AB44">
        <f>入力シート!BV67</f>
        <v>0</v>
      </c>
      <c r="AC44" t="str">
        <f t="shared" si="7"/>
        <v>00</v>
      </c>
      <c r="AD44" s="4">
        <f>入力シート!P67</f>
        <v>0</v>
      </c>
      <c r="AF44">
        <f>入力シート!BX67</f>
        <v>0</v>
      </c>
      <c r="AG44">
        <f>入力シート!BZ67</f>
        <v>0</v>
      </c>
      <c r="AH44" t="str">
        <f t="shared" si="8"/>
        <v>00</v>
      </c>
      <c r="AI44" s="4">
        <f>入力シート!P67</f>
        <v>0</v>
      </c>
    </row>
    <row r="45" spans="1:35" x14ac:dyDescent="0.2">
      <c r="A45">
        <f>入力シート!AZ68</f>
        <v>0</v>
      </c>
      <c r="B45" s="4">
        <f>入力シート!P68</f>
        <v>0</v>
      </c>
      <c r="D45">
        <f>入力シート!BB68</f>
        <v>0</v>
      </c>
      <c r="E45" s="4">
        <f>入力シート!P68</f>
        <v>0</v>
      </c>
      <c r="G45">
        <f>入力シート!BD68</f>
        <v>0</v>
      </c>
      <c r="H45">
        <f>入力シート!BF68</f>
        <v>0</v>
      </c>
      <c r="I45" t="str">
        <f t="shared" si="0"/>
        <v>00</v>
      </c>
      <c r="J45" s="4">
        <f>入力シート!P68</f>
        <v>0</v>
      </c>
      <c r="L45">
        <f>入力シート!BH68</f>
        <v>0</v>
      </c>
      <c r="M45">
        <f>入力シート!BJ68</f>
        <v>0</v>
      </c>
      <c r="N45" t="str">
        <f t="shared" si="1"/>
        <v>00</v>
      </c>
      <c r="O45" s="4">
        <f>入力シート!P68</f>
        <v>0</v>
      </c>
      <c r="P45" s="111"/>
      <c r="Q45">
        <f>入力シート!BL68</f>
        <v>0</v>
      </c>
      <c r="R45">
        <f>入力シート!BN68</f>
        <v>0</v>
      </c>
      <c r="S45" t="str">
        <f t="shared" si="6"/>
        <v>00</v>
      </c>
      <c r="T45" s="4">
        <f>入力シート!P68</f>
        <v>0</v>
      </c>
      <c r="V45">
        <f>入力シート!BP68</f>
        <v>0</v>
      </c>
      <c r="W45">
        <f>入力シート!BR68</f>
        <v>0</v>
      </c>
      <c r="X45" t="str">
        <f t="shared" si="2"/>
        <v>00</v>
      </c>
      <c r="Y45" s="4">
        <f>入力シート!P68</f>
        <v>0</v>
      </c>
      <c r="AA45">
        <f>入力シート!BT68</f>
        <v>0</v>
      </c>
      <c r="AB45">
        <f>入力シート!BV68</f>
        <v>0</v>
      </c>
      <c r="AC45" t="str">
        <f t="shared" si="7"/>
        <v>00</v>
      </c>
      <c r="AD45" s="4">
        <f>入力シート!P68</f>
        <v>0</v>
      </c>
      <c r="AF45">
        <f>入力シート!BX68</f>
        <v>0</v>
      </c>
      <c r="AG45">
        <f>入力シート!BZ68</f>
        <v>0</v>
      </c>
      <c r="AH45" t="str">
        <f t="shared" si="8"/>
        <v>00</v>
      </c>
      <c r="AI45" s="4">
        <f>入力シート!P68</f>
        <v>0</v>
      </c>
    </row>
    <row r="46" spans="1:35" x14ac:dyDescent="0.2">
      <c r="A46">
        <f>入力シート!AZ69</f>
        <v>0</v>
      </c>
      <c r="B46" s="4">
        <f>入力シート!P69</f>
        <v>0</v>
      </c>
      <c r="D46">
        <f>入力シート!BB69</f>
        <v>0</v>
      </c>
      <c r="E46" s="4">
        <f>入力シート!P69</f>
        <v>0</v>
      </c>
      <c r="G46">
        <f>入力シート!BD69</f>
        <v>0</v>
      </c>
      <c r="H46">
        <f>入力シート!BF69</f>
        <v>0</v>
      </c>
      <c r="I46" t="str">
        <f t="shared" si="0"/>
        <v>00</v>
      </c>
      <c r="J46" s="4">
        <f>入力シート!P69</f>
        <v>0</v>
      </c>
      <c r="L46">
        <f>入力シート!BH69</f>
        <v>0</v>
      </c>
      <c r="M46">
        <f>入力シート!BJ69</f>
        <v>0</v>
      </c>
      <c r="N46" t="str">
        <f t="shared" si="1"/>
        <v>00</v>
      </c>
      <c r="O46" s="4">
        <f>入力シート!P69</f>
        <v>0</v>
      </c>
      <c r="P46" s="111"/>
      <c r="Q46">
        <f>入力シート!BL69</f>
        <v>0</v>
      </c>
      <c r="R46">
        <f>入力シート!BN69</f>
        <v>0</v>
      </c>
      <c r="S46" t="str">
        <f t="shared" si="6"/>
        <v>00</v>
      </c>
      <c r="T46" s="4">
        <f>入力シート!P69</f>
        <v>0</v>
      </c>
      <c r="V46">
        <f>入力シート!BP69</f>
        <v>0</v>
      </c>
      <c r="W46">
        <f>入力シート!BR69</f>
        <v>0</v>
      </c>
      <c r="X46" t="str">
        <f t="shared" si="2"/>
        <v>00</v>
      </c>
      <c r="Y46" s="4">
        <f>入力シート!P69</f>
        <v>0</v>
      </c>
      <c r="AA46">
        <f>入力シート!BT69</f>
        <v>0</v>
      </c>
      <c r="AB46">
        <f>入力シート!BV69</f>
        <v>0</v>
      </c>
      <c r="AC46" t="str">
        <f t="shared" si="7"/>
        <v>00</v>
      </c>
      <c r="AD46" s="4">
        <f>入力シート!P69</f>
        <v>0</v>
      </c>
      <c r="AF46">
        <f>入力シート!BX69</f>
        <v>0</v>
      </c>
      <c r="AG46">
        <f>入力シート!BZ69</f>
        <v>0</v>
      </c>
      <c r="AH46" t="str">
        <f t="shared" si="8"/>
        <v>00</v>
      </c>
      <c r="AI46" s="4">
        <f>入力シート!P69</f>
        <v>0</v>
      </c>
    </row>
    <row r="47" spans="1:35" x14ac:dyDescent="0.2">
      <c r="A47">
        <f>入力シート!AZ70</f>
        <v>0</v>
      </c>
      <c r="B47" s="4">
        <f>入力シート!P70</f>
        <v>0</v>
      </c>
      <c r="D47">
        <f>入力シート!BB70</f>
        <v>0</v>
      </c>
      <c r="E47" s="4">
        <f>入力シート!P70</f>
        <v>0</v>
      </c>
      <c r="G47">
        <f>入力シート!BD70</f>
        <v>0</v>
      </c>
      <c r="H47">
        <f>入力シート!BF70</f>
        <v>0</v>
      </c>
      <c r="I47" t="str">
        <f t="shared" si="0"/>
        <v>00</v>
      </c>
      <c r="J47" s="4">
        <f>入力シート!P70</f>
        <v>0</v>
      </c>
      <c r="L47">
        <f>入力シート!BH70</f>
        <v>0</v>
      </c>
      <c r="M47">
        <f>入力シート!BJ70</f>
        <v>0</v>
      </c>
      <c r="N47" t="str">
        <f t="shared" si="1"/>
        <v>00</v>
      </c>
      <c r="O47" s="4">
        <f>入力シート!P70</f>
        <v>0</v>
      </c>
      <c r="P47" s="111"/>
      <c r="Q47">
        <f>入力シート!BL70</f>
        <v>0</v>
      </c>
      <c r="R47">
        <f>入力シート!BN70</f>
        <v>0</v>
      </c>
      <c r="S47" t="str">
        <f t="shared" si="6"/>
        <v>00</v>
      </c>
      <c r="T47" s="4">
        <f>入力シート!P70</f>
        <v>0</v>
      </c>
      <c r="V47">
        <f>入力シート!BP70</f>
        <v>0</v>
      </c>
      <c r="W47">
        <f>入力シート!BR70</f>
        <v>0</v>
      </c>
      <c r="X47" t="str">
        <f t="shared" si="2"/>
        <v>00</v>
      </c>
      <c r="Y47" s="4">
        <f>入力シート!P70</f>
        <v>0</v>
      </c>
      <c r="AA47">
        <f>入力シート!BT70</f>
        <v>0</v>
      </c>
      <c r="AB47">
        <f>入力シート!BV70</f>
        <v>0</v>
      </c>
      <c r="AC47" t="str">
        <f t="shared" si="7"/>
        <v>00</v>
      </c>
      <c r="AD47" s="4">
        <f>入力シート!P70</f>
        <v>0</v>
      </c>
      <c r="AF47">
        <f>入力シート!BX70</f>
        <v>0</v>
      </c>
      <c r="AG47">
        <f>入力シート!BZ70</f>
        <v>0</v>
      </c>
      <c r="AH47" t="str">
        <f t="shared" si="8"/>
        <v>00</v>
      </c>
      <c r="AI47" s="4">
        <f>入力シート!P70</f>
        <v>0</v>
      </c>
    </row>
    <row r="48" spans="1:35" x14ac:dyDescent="0.2">
      <c r="A48">
        <f>入力シート!AZ71</f>
        <v>0</v>
      </c>
      <c r="B48" s="4">
        <f>入力シート!P71</f>
        <v>0</v>
      </c>
      <c r="D48">
        <f>入力シート!BB71</f>
        <v>0</v>
      </c>
      <c r="E48" s="4">
        <f>入力シート!P71</f>
        <v>0</v>
      </c>
      <c r="G48">
        <f>入力シート!BD71</f>
        <v>0</v>
      </c>
      <c r="H48">
        <f>入力シート!BF71</f>
        <v>0</v>
      </c>
      <c r="I48" t="str">
        <f t="shared" si="0"/>
        <v>00</v>
      </c>
      <c r="J48" s="4">
        <f>入力シート!P71</f>
        <v>0</v>
      </c>
      <c r="L48">
        <f>入力シート!BH71</f>
        <v>0</v>
      </c>
      <c r="M48">
        <f>入力シート!BJ71</f>
        <v>0</v>
      </c>
      <c r="N48" t="str">
        <f t="shared" si="1"/>
        <v>00</v>
      </c>
      <c r="O48" s="4">
        <f>入力シート!P71</f>
        <v>0</v>
      </c>
      <c r="P48" s="111"/>
      <c r="Q48">
        <f>入力シート!BL71</f>
        <v>0</v>
      </c>
      <c r="R48">
        <f>入力シート!BN71</f>
        <v>0</v>
      </c>
      <c r="S48" t="str">
        <f t="shared" si="6"/>
        <v>00</v>
      </c>
      <c r="T48" s="4">
        <f>入力シート!P71</f>
        <v>0</v>
      </c>
      <c r="V48">
        <f>入力シート!BP71</f>
        <v>0</v>
      </c>
      <c r="W48">
        <f>入力シート!BR71</f>
        <v>0</v>
      </c>
      <c r="X48" t="str">
        <f t="shared" si="2"/>
        <v>00</v>
      </c>
      <c r="Y48" s="4">
        <f>入力シート!P71</f>
        <v>0</v>
      </c>
      <c r="AA48">
        <f>入力シート!BT71</f>
        <v>0</v>
      </c>
      <c r="AB48">
        <f>入力シート!BV71</f>
        <v>0</v>
      </c>
      <c r="AC48" t="str">
        <f t="shared" si="7"/>
        <v>00</v>
      </c>
      <c r="AD48" s="4">
        <f>入力シート!P71</f>
        <v>0</v>
      </c>
      <c r="AF48">
        <f>入力シート!BX71</f>
        <v>0</v>
      </c>
      <c r="AG48">
        <f>入力シート!BZ71</f>
        <v>0</v>
      </c>
      <c r="AH48" t="str">
        <f t="shared" si="8"/>
        <v>00</v>
      </c>
      <c r="AI48" s="4">
        <f>入力シート!P71</f>
        <v>0</v>
      </c>
    </row>
    <row r="49" spans="1:35" x14ac:dyDescent="0.2">
      <c r="A49">
        <f>入力シート!AZ72</f>
        <v>0</v>
      </c>
      <c r="B49" s="4">
        <f>入力シート!P72</f>
        <v>0</v>
      </c>
      <c r="D49">
        <f>入力シート!BB72</f>
        <v>0</v>
      </c>
      <c r="E49" s="4">
        <f>入力シート!P72</f>
        <v>0</v>
      </c>
      <c r="G49">
        <f>入力シート!BD72</f>
        <v>0</v>
      </c>
      <c r="H49">
        <f>入力シート!BF72</f>
        <v>0</v>
      </c>
      <c r="I49" t="str">
        <f t="shared" si="0"/>
        <v>00</v>
      </c>
      <c r="J49" s="4">
        <f>入力シート!P72</f>
        <v>0</v>
      </c>
      <c r="L49">
        <f>入力シート!BH72</f>
        <v>0</v>
      </c>
      <c r="M49">
        <f>入力シート!BJ72</f>
        <v>0</v>
      </c>
      <c r="N49" t="str">
        <f t="shared" si="1"/>
        <v>00</v>
      </c>
      <c r="O49" s="4">
        <f>入力シート!P72</f>
        <v>0</v>
      </c>
      <c r="P49" s="111"/>
      <c r="Q49">
        <f>入力シート!BL72</f>
        <v>0</v>
      </c>
      <c r="R49">
        <f>入力シート!BN72</f>
        <v>0</v>
      </c>
      <c r="S49" t="str">
        <f t="shared" si="6"/>
        <v>00</v>
      </c>
      <c r="T49" s="4">
        <f>入力シート!P72</f>
        <v>0</v>
      </c>
      <c r="V49">
        <f>入力シート!BP72</f>
        <v>0</v>
      </c>
      <c r="W49">
        <f>入力シート!BR72</f>
        <v>0</v>
      </c>
      <c r="X49" t="str">
        <f t="shared" si="2"/>
        <v>00</v>
      </c>
      <c r="Y49" s="4">
        <f>入力シート!P72</f>
        <v>0</v>
      </c>
      <c r="AA49">
        <f>入力シート!BT72</f>
        <v>0</v>
      </c>
      <c r="AB49">
        <f>入力シート!BV72</f>
        <v>0</v>
      </c>
      <c r="AC49" t="str">
        <f t="shared" si="7"/>
        <v>00</v>
      </c>
      <c r="AD49" s="4">
        <f>入力シート!P72</f>
        <v>0</v>
      </c>
      <c r="AF49">
        <f>入力シート!BX72</f>
        <v>0</v>
      </c>
      <c r="AG49">
        <f>入力シート!BZ72</f>
        <v>0</v>
      </c>
      <c r="AH49" t="str">
        <f t="shared" si="8"/>
        <v>00</v>
      </c>
      <c r="AI49" s="4">
        <f>入力シート!P72</f>
        <v>0</v>
      </c>
    </row>
    <row r="50" spans="1:35" x14ac:dyDescent="0.2">
      <c r="A50">
        <f>入力シート!AZ73</f>
        <v>0</v>
      </c>
      <c r="B50" s="4">
        <f>入力シート!P73</f>
        <v>0</v>
      </c>
      <c r="D50">
        <f>入力シート!BB73</f>
        <v>0</v>
      </c>
      <c r="E50" s="4">
        <f>入力シート!P73</f>
        <v>0</v>
      </c>
      <c r="G50">
        <f>入力シート!BD73</f>
        <v>0</v>
      </c>
      <c r="H50">
        <f>入力シート!BF73</f>
        <v>0</v>
      </c>
      <c r="I50" t="str">
        <f t="shared" si="0"/>
        <v>00</v>
      </c>
      <c r="J50" s="4">
        <f>入力シート!P73</f>
        <v>0</v>
      </c>
      <c r="L50">
        <f>入力シート!BH73</f>
        <v>0</v>
      </c>
      <c r="M50">
        <f>入力シート!BJ73</f>
        <v>0</v>
      </c>
      <c r="N50" t="str">
        <f t="shared" si="1"/>
        <v>00</v>
      </c>
      <c r="O50" s="4">
        <f>入力シート!P73</f>
        <v>0</v>
      </c>
      <c r="P50" s="111"/>
      <c r="Q50">
        <f>入力シート!BL73</f>
        <v>0</v>
      </c>
      <c r="R50">
        <f>入力シート!BN73</f>
        <v>0</v>
      </c>
      <c r="S50" t="str">
        <f t="shared" si="6"/>
        <v>00</v>
      </c>
      <c r="T50" s="4">
        <f>入力シート!P73</f>
        <v>0</v>
      </c>
      <c r="V50">
        <f>入力シート!BP73</f>
        <v>0</v>
      </c>
      <c r="W50">
        <f>入力シート!BR73</f>
        <v>0</v>
      </c>
      <c r="X50" t="str">
        <f t="shared" si="2"/>
        <v>00</v>
      </c>
      <c r="Y50" s="4">
        <f>入力シート!P73</f>
        <v>0</v>
      </c>
      <c r="AA50">
        <f>入力シート!BT73</f>
        <v>0</v>
      </c>
      <c r="AB50">
        <f>入力シート!BV73</f>
        <v>0</v>
      </c>
      <c r="AC50" t="str">
        <f t="shared" si="7"/>
        <v>00</v>
      </c>
      <c r="AD50" s="4">
        <f>入力シート!P73</f>
        <v>0</v>
      </c>
      <c r="AF50">
        <f>入力シート!BX73</f>
        <v>0</v>
      </c>
      <c r="AG50">
        <f>入力シート!BZ73</f>
        <v>0</v>
      </c>
      <c r="AH50" t="str">
        <f t="shared" si="8"/>
        <v>00</v>
      </c>
      <c r="AI50" s="4">
        <f>入力シート!P73</f>
        <v>0</v>
      </c>
    </row>
    <row r="51" spans="1:35" x14ac:dyDescent="0.2">
      <c r="A51">
        <f>入力シート!AZ74</f>
        <v>0</v>
      </c>
      <c r="B51" s="4">
        <f>入力シート!P74</f>
        <v>0</v>
      </c>
      <c r="D51">
        <f>入力シート!BB74</f>
        <v>0</v>
      </c>
      <c r="E51" s="4">
        <f>入力シート!P74</f>
        <v>0</v>
      </c>
      <c r="G51">
        <f>入力シート!BD74</f>
        <v>0</v>
      </c>
      <c r="H51">
        <f>入力シート!BF74</f>
        <v>0</v>
      </c>
      <c r="I51" t="str">
        <f t="shared" si="0"/>
        <v>00</v>
      </c>
      <c r="J51" s="4">
        <f>入力シート!P74</f>
        <v>0</v>
      </c>
      <c r="L51">
        <f>入力シート!BH74</f>
        <v>0</v>
      </c>
      <c r="M51">
        <f>入力シート!BJ74</f>
        <v>0</v>
      </c>
      <c r="N51" t="str">
        <f t="shared" si="1"/>
        <v>00</v>
      </c>
      <c r="O51" s="4">
        <f>入力シート!P74</f>
        <v>0</v>
      </c>
      <c r="P51" s="111"/>
      <c r="Q51">
        <f>入力シート!BL74</f>
        <v>0</v>
      </c>
      <c r="R51">
        <f>入力シート!BN74</f>
        <v>0</v>
      </c>
      <c r="S51" t="str">
        <f t="shared" si="6"/>
        <v>00</v>
      </c>
      <c r="T51" s="4">
        <f>入力シート!P74</f>
        <v>0</v>
      </c>
      <c r="V51">
        <f>入力シート!BP74</f>
        <v>0</v>
      </c>
      <c r="W51">
        <f>入力シート!BR74</f>
        <v>0</v>
      </c>
      <c r="X51" t="str">
        <f t="shared" si="2"/>
        <v>00</v>
      </c>
      <c r="Y51" s="4">
        <f>入力シート!P74</f>
        <v>0</v>
      </c>
      <c r="AA51">
        <f>入力シート!BT74</f>
        <v>0</v>
      </c>
      <c r="AB51">
        <f>入力シート!BV74</f>
        <v>0</v>
      </c>
      <c r="AC51" t="str">
        <f t="shared" si="7"/>
        <v>00</v>
      </c>
      <c r="AD51" s="4">
        <f>入力シート!P74</f>
        <v>0</v>
      </c>
      <c r="AF51">
        <f>入力シート!BX74</f>
        <v>0</v>
      </c>
      <c r="AG51">
        <f>入力シート!BZ74</f>
        <v>0</v>
      </c>
      <c r="AH51" t="str">
        <f t="shared" si="8"/>
        <v>00</v>
      </c>
      <c r="AI51" s="4">
        <f>入力シート!P74</f>
        <v>0</v>
      </c>
    </row>
    <row r="52" spans="1:35" x14ac:dyDescent="0.2">
      <c r="A52">
        <f>入力シート!AZ75</f>
        <v>0</v>
      </c>
      <c r="B52" s="4">
        <f>入力シート!P75</f>
        <v>0</v>
      </c>
      <c r="D52">
        <f>入力シート!BB75</f>
        <v>0</v>
      </c>
      <c r="E52" s="4">
        <f>入力シート!P75</f>
        <v>0</v>
      </c>
      <c r="G52">
        <f>入力シート!BD75</f>
        <v>0</v>
      </c>
      <c r="H52">
        <f>入力シート!BF75</f>
        <v>0</v>
      </c>
      <c r="I52" t="str">
        <f t="shared" si="0"/>
        <v>00</v>
      </c>
      <c r="J52" s="4">
        <f>入力シート!P75</f>
        <v>0</v>
      </c>
      <c r="L52">
        <f>入力シート!BH75</f>
        <v>0</v>
      </c>
      <c r="M52">
        <f>入力シート!BJ75</f>
        <v>0</v>
      </c>
      <c r="N52" t="str">
        <f t="shared" si="1"/>
        <v>00</v>
      </c>
      <c r="O52" s="4">
        <f>入力シート!P75</f>
        <v>0</v>
      </c>
      <c r="P52" s="111"/>
      <c r="Q52">
        <f>入力シート!BL75</f>
        <v>0</v>
      </c>
      <c r="R52">
        <f>入力シート!BN75</f>
        <v>0</v>
      </c>
      <c r="S52" t="str">
        <f t="shared" si="6"/>
        <v>00</v>
      </c>
      <c r="T52" s="4">
        <f>入力シート!P75</f>
        <v>0</v>
      </c>
      <c r="V52">
        <f>入力シート!BP75</f>
        <v>0</v>
      </c>
      <c r="W52">
        <f>入力シート!BR75</f>
        <v>0</v>
      </c>
      <c r="X52" t="str">
        <f t="shared" si="2"/>
        <v>00</v>
      </c>
      <c r="Y52" s="4">
        <f>入力シート!P75</f>
        <v>0</v>
      </c>
      <c r="AA52">
        <f>入力シート!BT75</f>
        <v>0</v>
      </c>
      <c r="AB52">
        <f>入力シート!BV75</f>
        <v>0</v>
      </c>
      <c r="AC52" t="str">
        <f t="shared" si="7"/>
        <v>00</v>
      </c>
      <c r="AD52" s="4">
        <f>入力シート!P75</f>
        <v>0</v>
      </c>
      <c r="AF52">
        <f>入力シート!BX75</f>
        <v>0</v>
      </c>
      <c r="AG52">
        <f>入力シート!BZ75</f>
        <v>0</v>
      </c>
      <c r="AH52" t="str">
        <f t="shared" si="8"/>
        <v>00</v>
      </c>
      <c r="AI52" s="4">
        <f>入力シート!P75</f>
        <v>0</v>
      </c>
    </row>
    <row r="53" spans="1:35" x14ac:dyDescent="0.2">
      <c r="A53">
        <f>入力シート!AZ76</f>
        <v>0</v>
      </c>
      <c r="B53" s="4">
        <f>入力シート!P76</f>
        <v>0</v>
      </c>
      <c r="D53">
        <f>入力シート!BB76</f>
        <v>0</v>
      </c>
      <c r="E53" s="4">
        <f>入力シート!P76</f>
        <v>0</v>
      </c>
      <c r="G53">
        <f>入力シート!BD76</f>
        <v>0</v>
      </c>
      <c r="H53">
        <f>入力シート!BF76</f>
        <v>0</v>
      </c>
      <c r="I53" t="str">
        <f t="shared" si="0"/>
        <v>00</v>
      </c>
      <c r="J53" s="4">
        <f>入力シート!P76</f>
        <v>0</v>
      </c>
      <c r="L53">
        <f>入力シート!BH76</f>
        <v>0</v>
      </c>
      <c r="M53">
        <f>入力シート!BJ76</f>
        <v>0</v>
      </c>
      <c r="N53" t="str">
        <f t="shared" si="1"/>
        <v>00</v>
      </c>
      <c r="O53" s="4">
        <f>入力シート!P76</f>
        <v>0</v>
      </c>
      <c r="P53" s="111"/>
      <c r="Q53">
        <f>入力シート!BL76</f>
        <v>0</v>
      </c>
      <c r="R53">
        <f>入力シート!BN76</f>
        <v>0</v>
      </c>
      <c r="S53" t="str">
        <f t="shared" si="6"/>
        <v>00</v>
      </c>
      <c r="T53" s="4">
        <f>入力シート!P76</f>
        <v>0</v>
      </c>
      <c r="V53">
        <f>入力シート!BP76</f>
        <v>0</v>
      </c>
      <c r="W53">
        <f>入力シート!BR76</f>
        <v>0</v>
      </c>
      <c r="X53" t="str">
        <f t="shared" si="2"/>
        <v>00</v>
      </c>
      <c r="Y53" s="4">
        <f>入力シート!P76</f>
        <v>0</v>
      </c>
      <c r="AA53">
        <f>入力シート!BT76</f>
        <v>0</v>
      </c>
      <c r="AB53">
        <f>入力シート!BV76</f>
        <v>0</v>
      </c>
      <c r="AC53" t="str">
        <f t="shared" si="7"/>
        <v>00</v>
      </c>
      <c r="AD53" s="4">
        <f>入力シート!P76</f>
        <v>0</v>
      </c>
      <c r="AF53">
        <f>入力シート!BX76</f>
        <v>0</v>
      </c>
      <c r="AG53">
        <f>入力シート!BZ76</f>
        <v>0</v>
      </c>
      <c r="AH53" t="str">
        <f t="shared" si="8"/>
        <v>00</v>
      </c>
      <c r="AI53" s="4">
        <f>入力シート!P76</f>
        <v>0</v>
      </c>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入力マニュアル</vt:lpstr>
      <vt:lpstr>記入例</vt:lpstr>
      <vt:lpstr>入力シート</vt:lpstr>
      <vt:lpstr>確認シート（印刷版）</vt:lpstr>
      <vt:lpstr>出場資格確認書（入力_印刷版）</vt:lpstr>
      <vt:lpstr>プログラム並記確認シート（入力_印刷版）</vt:lpstr>
      <vt:lpstr>WORK1</vt:lpstr>
      <vt:lpstr>'確認シート（印刷版）'!Print_Area</vt:lpstr>
      <vt:lpstr>記入例!Print_Area</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kk-go</cp:lastModifiedBy>
  <cp:lastPrinted>2021-03-04T14:55:56Z</cp:lastPrinted>
  <dcterms:created xsi:type="dcterms:W3CDTF">2005-12-30T16:46:49Z</dcterms:created>
  <dcterms:modified xsi:type="dcterms:W3CDTF">2022-03-19T15:58:53Z</dcterms:modified>
</cp:coreProperties>
</file>