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8"/>
  <workbookPr/>
  <mc:AlternateContent xmlns:mc="http://schemas.openxmlformats.org/markup-compatibility/2006">
    <mc:Choice Requires="x15">
      <x15ac:absPath xmlns:x15ac="http://schemas.microsoft.com/office/spreadsheetml/2010/11/ac" url="F:\水泳\大会資料\全国公\2022（中部・石川）\大会総務\22全国公_申込書\追加AD\"/>
    </mc:Choice>
  </mc:AlternateContent>
  <xr:revisionPtr revIDLastSave="0" documentId="11_1D87F3D4538E3202BC0E6BD4A82C6A76CB0B0B92" xr6:coauthVersionLast="47" xr6:coauthVersionMax="47" xr10:uidLastSave="{00000000-0000-0000-0000-000000000000}"/>
  <workbookProtection lockStructure="1"/>
  <bookViews>
    <workbookView xWindow="-105" yWindow="-105" windowWidth="19425" windowHeight="11625" firstSheet="1" activeTab="1" xr2:uid="{00000000-000D-0000-FFFF-FFFF00000000}"/>
  </bookViews>
  <sheets>
    <sheet name="追加AD申請可能枚数" sheetId="1" state="hidden" r:id="rId1"/>
    <sheet name="申請書 (入力用)" sheetId="3" r:id="rId2"/>
  </sheets>
  <definedNames>
    <definedName name="_xlnm._FilterDatabase" localSheetId="0" hidden="1">追加AD申請可能枚数!$A$1:$N$87</definedName>
    <definedName name="_xlnm.Print_Area" localSheetId="1">'申請書 (入力用)'!$A$1:$U$35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3" l="1"/>
  <c r="O10" i="3" l="1"/>
  <c r="H28" i="3" l="1"/>
  <c r="E11" i="3"/>
  <c r="H25" i="3" l="1"/>
  <c r="H26" i="3"/>
  <c r="H27" i="3"/>
  <c r="H29" i="3"/>
  <c r="H30" i="3"/>
  <c r="H31" i="3"/>
  <c r="H32" i="3"/>
  <c r="H33" i="3"/>
  <c r="H24" i="3"/>
  <c r="O12" i="3"/>
  <c r="J12" i="3"/>
  <c r="F12" i="3"/>
  <c r="S12" i="3" l="1"/>
  <c r="H13" i="3" s="1"/>
  <c r="O13" i="3" s="1"/>
  <c r="O86" i="1"/>
  <c r="L4" i="1"/>
  <c r="N4" i="1" s="1"/>
  <c r="L5" i="1"/>
  <c r="N5" i="1" s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1" i="1"/>
  <c r="N61" i="1" s="1"/>
  <c r="L62" i="1"/>
  <c r="N62" i="1" s="1"/>
  <c r="L63" i="1"/>
  <c r="N63" i="1" s="1"/>
  <c r="L64" i="1"/>
  <c r="N64" i="1" s="1"/>
  <c r="L65" i="1"/>
  <c r="N65" i="1" s="1"/>
  <c r="L66" i="1"/>
  <c r="N66" i="1" s="1"/>
  <c r="L67" i="1"/>
  <c r="N67" i="1" s="1"/>
  <c r="L68" i="1"/>
  <c r="N68" i="1" s="1"/>
  <c r="L69" i="1"/>
  <c r="N69" i="1" s="1"/>
  <c r="L70" i="1"/>
  <c r="N70" i="1" s="1"/>
  <c r="L71" i="1"/>
  <c r="N71" i="1" s="1"/>
  <c r="L72" i="1"/>
  <c r="N72" i="1" s="1"/>
  <c r="L73" i="1"/>
  <c r="N73" i="1" s="1"/>
  <c r="L74" i="1"/>
  <c r="N74" i="1" s="1"/>
  <c r="L75" i="1"/>
  <c r="N75" i="1" s="1"/>
  <c r="L76" i="1"/>
  <c r="N76" i="1" s="1"/>
  <c r="L77" i="1"/>
  <c r="N77" i="1" s="1"/>
  <c r="L78" i="1"/>
  <c r="N78" i="1" s="1"/>
  <c r="L79" i="1"/>
  <c r="N79" i="1" s="1"/>
  <c r="L80" i="1"/>
  <c r="N80" i="1" s="1"/>
  <c r="L81" i="1"/>
  <c r="N81" i="1" s="1"/>
  <c r="L82" i="1"/>
  <c r="N82" i="1" s="1"/>
  <c r="L83" i="1"/>
  <c r="N83" i="1" s="1"/>
  <c r="L84" i="1"/>
  <c r="N84" i="1" s="1"/>
  <c r="L85" i="1"/>
  <c r="N85" i="1" s="1"/>
  <c r="L3" i="1"/>
  <c r="N3" i="1" s="1"/>
  <c r="M86" i="1"/>
  <c r="G86" i="1"/>
  <c r="H86" i="1"/>
  <c r="I86" i="1"/>
  <c r="J86" i="1"/>
  <c r="K86" i="1"/>
  <c r="F86" i="1"/>
  <c r="P85" i="1" l="1"/>
  <c r="P77" i="1"/>
  <c r="P69" i="1"/>
  <c r="P61" i="1"/>
  <c r="P53" i="1"/>
  <c r="P45" i="1"/>
  <c r="P37" i="1"/>
  <c r="P29" i="1"/>
  <c r="P21" i="1"/>
  <c r="P13" i="1"/>
  <c r="P5" i="1"/>
  <c r="P84" i="1"/>
  <c r="P68" i="1"/>
  <c r="P60" i="1"/>
  <c r="P52" i="1"/>
  <c r="P44" i="1"/>
  <c r="P36" i="1"/>
  <c r="P28" i="1"/>
  <c r="P20" i="1"/>
  <c r="P12" i="1"/>
  <c r="P4" i="1"/>
  <c r="P82" i="1"/>
  <c r="P74" i="1"/>
  <c r="P66" i="1"/>
  <c r="P58" i="1"/>
  <c r="P50" i="1"/>
  <c r="P42" i="1"/>
  <c r="P34" i="1"/>
  <c r="P26" i="1"/>
  <c r="P18" i="1"/>
  <c r="P10" i="1"/>
  <c r="P81" i="1"/>
  <c r="P73" i="1"/>
  <c r="P65" i="1"/>
  <c r="P57" i="1"/>
  <c r="P49" i="1"/>
  <c r="P41" i="1"/>
  <c r="P33" i="1"/>
  <c r="P25" i="1"/>
  <c r="P17" i="1"/>
  <c r="P9" i="1"/>
  <c r="P80" i="1"/>
  <c r="P72" i="1"/>
  <c r="P64" i="1"/>
  <c r="P56" i="1"/>
  <c r="P48" i="1"/>
  <c r="P40" i="1"/>
  <c r="P32" i="1"/>
  <c r="P24" i="1"/>
  <c r="P16" i="1"/>
  <c r="P8" i="1"/>
  <c r="P79" i="1"/>
  <c r="P71" i="1"/>
  <c r="R75" i="1"/>
  <c r="P55" i="1"/>
  <c r="P47" i="1"/>
  <c r="P39" i="1"/>
  <c r="P31" i="1"/>
  <c r="P23" i="1"/>
  <c r="P15" i="1"/>
  <c r="P7" i="1"/>
  <c r="P83" i="1"/>
  <c r="P75" i="1"/>
  <c r="P67" i="1"/>
  <c r="P59" i="1"/>
  <c r="P51" i="1"/>
  <c r="P43" i="1"/>
  <c r="P35" i="1"/>
  <c r="P27" i="1"/>
  <c r="P19" i="1"/>
  <c r="P11" i="1"/>
  <c r="P3" i="1"/>
  <c r="P78" i="1"/>
  <c r="P70" i="1"/>
  <c r="P62" i="1"/>
  <c r="P54" i="1"/>
  <c r="P46" i="1"/>
  <c r="P38" i="1"/>
  <c r="P30" i="1"/>
  <c r="P22" i="1"/>
  <c r="P14" i="1"/>
  <c r="P6" i="1"/>
  <c r="L86" i="1"/>
  <c r="M87" i="1"/>
  <c r="R85" i="1" l="1"/>
  <c r="N86" i="1"/>
  <c r="N87" i="1" s="1"/>
  <c r="O87" i="1" s="1"/>
  <c r="P63" i="1"/>
  <c r="R20" i="1"/>
  <c r="R48" i="1"/>
  <c r="P76" i="1"/>
  <c r="R62" i="1"/>
  <c r="R35" i="1"/>
  <c r="P86" i="1" l="1"/>
  <c r="R86" i="1"/>
</calcChain>
</file>

<file path=xl/sharedStrings.xml><?xml version="1.0" encoding="utf-8"?>
<sst xmlns="http://schemas.openxmlformats.org/spreadsheetml/2006/main" count="356" uniqueCount="240">
  <si>
    <t>個人種目の参加人数</t>
  </si>
  <si>
    <t>リレー種目のみの参加人数</t>
  </si>
  <si>
    <t>選手人数</t>
    <rPh sb="0" eb="2">
      <t>センシュ</t>
    </rPh>
    <rPh sb="2" eb="4">
      <t>ニンズウ</t>
    </rPh>
    <phoneticPr fontId="2"/>
  </si>
  <si>
    <t>無料付添</t>
    <rPh sb="0" eb="2">
      <t>ムリョウ</t>
    </rPh>
    <rPh sb="2" eb="4">
      <t>ツキソイ</t>
    </rPh>
    <phoneticPr fontId="2"/>
  </si>
  <si>
    <t>有料付添</t>
    <rPh sb="0" eb="2">
      <t>ユウリョウ</t>
    </rPh>
    <rPh sb="2" eb="4">
      <t>ツキソイ</t>
    </rPh>
    <phoneticPr fontId="2"/>
  </si>
  <si>
    <t>最大
人数</t>
    <rPh sb="0" eb="2">
      <t>サイダイ</t>
    </rPh>
    <rPh sb="3" eb="4">
      <t>ニン</t>
    </rPh>
    <rPh sb="4" eb="5">
      <t>スウ</t>
    </rPh>
    <phoneticPr fontId="2"/>
  </si>
  <si>
    <t>出場
区分</t>
    <rPh sb="0" eb="2">
      <t>シュツジョウ</t>
    </rPh>
    <rPh sb="3" eb="5">
      <t>クブン</t>
    </rPh>
    <phoneticPr fontId="2"/>
  </si>
  <si>
    <t>SQ</t>
  </si>
  <si>
    <t>県名</t>
  </si>
  <si>
    <t>登録団体番号</t>
  </si>
  <si>
    <t>支部</t>
    <rPh sb="0" eb="2">
      <t>シブ</t>
    </rPh>
    <phoneticPr fontId="2"/>
  </si>
  <si>
    <t>チーム名</t>
  </si>
  <si>
    <t>男子</t>
  </si>
  <si>
    <t>女子</t>
  </si>
  <si>
    <t>合計</t>
  </si>
  <si>
    <t>合計</t>
    <rPh sb="0" eb="2">
      <t>ゴウケイ</t>
    </rPh>
    <phoneticPr fontId="2"/>
  </si>
  <si>
    <t>シ3他1</t>
    <rPh sb="2" eb="3">
      <t>ホカ</t>
    </rPh>
    <phoneticPr fontId="2"/>
  </si>
  <si>
    <t>5名に1枚</t>
    <rPh sb="1" eb="2">
      <t>メイ</t>
    </rPh>
    <rPh sb="4" eb="5">
      <t>マイ</t>
    </rPh>
    <phoneticPr fontId="2"/>
  </si>
  <si>
    <t>シ団+2</t>
    <rPh sb="1" eb="2">
      <t>ダン</t>
    </rPh>
    <phoneticPr fontId="2"/>
  </si>
  <si>
    <t>学関東</t>
  </si>
  <si>
    <t>48001</t>
  </si>
  <si>
    <t>関東</t>
    <rPh sb="0" eb="2">
      <t>カントウ</t>
    </rPh>
    <phoneticPr fontId="1"/>
  </si>
  <si>
    <t>東京学芸大</t>
  </si>
  <si>
    <t>団</t>
    <rPh sb="0" eb="1">
      <t>ダン</t>
    </rPh>
    <phoneticPr fontId="2"/>
  </si>
  <si>
    <t>48010</t>
  </si>
  <si>
    <t>電気通信大</t>
  </si>
  <si>
    <t>48014</t>
  </si>
  <si>
    <t>横浜市立大</t>
  </si>
  <si>
    <t>48019</t>
  </si>
  <si>
    <t>横浜国立大</t>
  </si>
  <si>
    <t>48021</t>
  </si>
  <si>
    <t>埼玉大</t>
  </si>
  <si>
    <t>48022</t>
  </si>
  <si>
    <t>東京都立大</t>
    <rPh sb="0" eb="2">
      <t>トウキョウ</t>
    </rPh>
    <phoneticPr fontId="2"/>
  </si>
  <si>
    <t>48025</t>
  </si>
  <si>
    <t>東京大</t>
  </si>
  <si>
    <t>48028</t>
  </si>
  <si>
    <t>東京農工大</t>
  </si>
  <si>
    <t>48040</t>
  </si>
  <si>
    <t>筑波大</t>
  </si>
  <si>
    <t>シ</t>
    <phoneticPr fontId="2"/>
  </si>
  <si>
    <t>48042</t>
  </si>
  <si>
    <t>東京海洋大</t>
  </si>
  <si>
    <t>48048</t>
  </si>
  <si>
    <t>東京外国語大</t>
  </si>
  <si>
    <t>48058</t>
  </si>
  <si>
    <t>千葉大</t>
  </si>
  <si>
    <t>48061</t>
  </si>
  <si>
    <t>防衛大</t>
  </si>
  <si>
    <t>48062</t>
  </si>
  <si>
    <t>東京工業大</t>
  </si>
  <si>
    <t>48078</t>
  </si>
  <si>
    <t>茨城大</t>
  </si>
  <si>
    <t>48081</t>
  </si>
  <si>
    <t>群馬大</t>
  </si>
  <si>
    <t>48088</t>
  </si>
  <si>
    <t>高崎経済大</t>
  </si>
  <si>
    <t>48096</t>
  </si>
  <si>
    <t>宇都宮大</t>
  </si>
  <si>
    <t>学中部</t>
  </si>
  <si>
    <t>49009</t>
  </si>
  <si>
    <t>中部</t>
    <rPh sb="0" eb="2">
      <t>チュウブ</t>
    </rPh>
    <phoneticPr fontId="1"/>
  </si>
  <si>
    <t>名古屋大</t>
  </si>
  <si>
    <t>49010</t>
  </si>
  <si>
    <t>岐阜大</t>
  </si>
  <si>
    <t>49011</t>
  </si>
  <si>
    <t>静岡大</t>
  </si>
  <si>
    <t>49012</t>
  </si>
  <si>
    <t>三重大</t>
  </si>
  <si>
    <t>49013</t>
  </si>
  <si>
    <t>名古屋市立大</t>
    <rPh sb="0" eb="6">
      <t>ナゴヤシリツダイ</t>
    </rPh>
    <phoneticPr fontId="2"/>
  </si>
  <si>
    <t>49014</t>
  </si>
  <si>
    <t>愛知教育大</t>
  </si>
  <si>
    <t>49015</t>
  </si>
  <si>
    <t>金沢大</t>
  </si>
  <si>
    <t>49016</t>
  </si>
  <si>
    <t>福井大</t>
  </si>
  <si>
    <t>49017</t>
  </si>
  <si>
    <t>富山大</t>
  </si>
  <si>
    <t>49018</t>
  </si>
  <si>
    <t>信州大</t>
  </si>
  <si>
    <t>49024</t>
  </si>
  <si>
    <t>名古屋工業大</t>
    <rPh sb="0" eb="3">
      <t>ナゴヤ</t>
    </rPh>
    <rPh sb="3" eb="6">
      <t>コウギョウダイ</t>
    </rPh>
    <phoneticPr fontId="2"/>
  </si>
  <si>
    <t>49028</t>
  </si>
  <si>
    <t>新潟大</t>
  </si>
  <si>
    <t>49038</t>
  </si>
  <si>
    <t>新潟県立大</t>
  </si>
  <si>
    <t>49043</t>
  </si>
  <si>
    <t>石川県立大</t>
  </si>
  <si>
    <t>49065</t>
  </si>
  <si>
    <t>静岡県立大</t>
  </si>
  <si>
    <t>学関西</t>
  </si>
  <si>
    <t>50002</t>
  </si>
  <si>
    <t>関西</t>
    <rPh sb="0" eb="2">
      <t>カンサイ</t>
    </rPh>
    <phoneticPr fontId="1"/>
  </si>
  <si>
    <t>大阪教育大学</t>
  </si>
  <si>
    <t>50003</t>
  </si>
  <si>
    <t>大阪大学</t>
  </si>
  <si>
    <t>50004</t>
  </si>
  <si>
    <t>大阪公立大学</t>
  </si>
  <si>
    <t>50009</t>
  </si>
  <si>
    <t>神戸大学</t>
  </si>
  <si>
    <t>50013</t>
  </si>
  <si>
    <t>京都工繊大学</t>
  </si>
  <si>
    <t>50016</t>
  </si>
  <si>
    <t>和歌山大学</t>
  </si>
  <si>
    <t>50025</t>
  </si>
  <si>
    <t>京都大学</t>
  </si>
  <si>
    <t>50026</t>
  </si>
  <si>
    <t>京都教育大学</t>
  </si>
  <si>
    <t>50028</t>
  </si>
  <si>
    <t>滋賀大学</t>
  </si>
  <si>
    <t>50034</t>
  </si>
  <si>
    <t>奈良女子大学</t>
  </si>
  <si>
    <t>50077</t>
  </si>
  <si>
    <t>滋賀県立大学</t>
  </si>
  <si>
    <t>50090</t>
  </si>
  <si>
    <t>神戸市立高専</t>
  </si>
  <si>
    <t>50094</t>
  </si>
  <si>
    <t>兵庫県立大学</t>
  </si>
  <si>
    <t>学中四国</t>
  </si>
  <si>
    <t>51002</t>
  </si>
  <si>
    <t>中国四国</t>
    <rPh sb="0" eb="2">
      <t>チュウゴク</t>
    </rPh>
    <rPh sb="2" eb="4">
      <t>シコク</t>
    </rPh>
    <phoneticPr fontId="1"/>
  </si>
  <si>
    <t>徳島大学</t>
  </si>
  <si>
    <t>51003</t>
  </si>
  <si>
    <t>愛媛大学</t>
  </si>
  <si>
    <t>51004</t>
  </si>
  <si>
    <t>島根大学</t>
  </si>
  <si>
    <t>51007</t>
  </si>
  <si>
    <t>岡山大学</t>
  </si>
  <si>
    <t>51009</t>
  </si>
  <si>
    <t>広島大学</t>
  </si>
  <si>
    <t>51012</t>
  </si>
  <si>
    <t>香川大学</t>
  </si>
  <si>
    <t>51013</t>
  </si>
  <si>
    <t>鳥取大学</t>
  </si>
  <si>
    <t>51016</t>
  </si>
  <si>
    <t>高知大学</t>
  </si>
  <si>
    <t>51017</t>
  </si>
  <si>
    <t>海上保安大学校</t>
  </si>
  <si>
    <t>51019</t>
  </si>
  <si>
    <t>山口大学</t>
  </si>
  <si>
    <t>51073</t>
  </si>
  <si>
    <t>高知工科大学</t>
  </si>
  <si>
    <t>51074</t>
  </si>
  <si>
    <t>松江工業高専</t>
    <rPh sb="2" eb="4">
      <t>コウギョウ</t>
    </rPh>
    <phoneticPr fontId="2"/>
  </si>
  <si>
    <t>51075</t>
  </si>
  <si>
    <t>阿南工業高専</t>
    <rPh sb="2" eb="4">
      <t>コウギョウ</t>
    </rPh>
    <phoneticPr fontId="2"/>
  </si>
  <si>
    <t>51082</t>
  </si>
  <si>
    <t>山口東京理科大学</t>
  </si>
  <si>
    <t>学九州</t>
  </si>
  <si>
    <t>52002</t>
  </si>
  <si>
    <t>九州</t>
    <rPh sb="0" eb="2">
      <t>キュウシュウ</t>
    </rPh>
    <phoneticPr fontId="1"/>
  </si>
  <si>
    <t>福岡教育大</t>
  </si>
  <si>
    <t>52003</t>
  </si>
  <si>
    <t>九州工業大</t>
  </si>
  <si>
    <t>52004</t>
  </si>
  <si>
    <t>九州大</t>
  </si>
  <si>
    <t>52007</t>
  </si>
  <si>
    <t>長崎大</t>
  </si>
  <si>
    <t>52009</t>
  </si>
  <si>
    <t>熊本大</t>
  </si>
  <si>
    <t>52012</t>
  </si>
  <si>
    <t>熊本県立大</t>
  </si>
  <si>
    <t>52014</t>
  </si>
  <si>
    <t>佐賀大</t>
  </si>
  <si>
    <t>52019</t>
  </si>
  <si>
    <t>鹿児島大</t>
  </si>
  <si>
    <t>52020</t>
  </si>
  <si>
    <t>宮崎大</t>
  </si>
  <si>
    <t>52021</t>
  </si>
  <si>
    <t>琉球大</t>
  </si>
  <si>
    <t>52033</t>
  </si>
  <si>
    <t>鹿屋体育大</t>
  </si>
  <si>
    <t>52075</t>
  </si>
  <si>
    <t>北九州市立大</t>
  </si>
  <si>
    <t>52084</t>
  </si>
  <si>
    <t>名桜大</t>
  </si>
  <si>
    <t>学北部</t>
  </si>
  <si>
    <t>53066</t>
  </si>
  <si>
    <t>北部</t>
    <rPh sb="0" eb="2">
      <t>ホクブ</t>
    </rPh>
    <phoneticPr fontId="1"/>
  </si>
  <si>
    <t>東北大</t>
  </si>
  <si>
    <t>53070</t>
  </si>
  <si>
    <t>山形大</t>
  </si>
  <si>
    <t>53071</t>
  </si>
  <si>
    <t>北海道大</t>
  </si>
  <si>
    <t>53082</t>
  </si>
  <si>
    <t>岩手大</t>
  </si>
  <si>
    <t>53083</t>
  </si>
  <si>
    <t>秋田大</t>
  </si>
  <si>
    <t>53095</t>
  </si>
  <si>
    <t>弘前大</t>
  </si>
  <si>
    <t>53104</t>
  </si>
  <si>
    <t>札幌医科大</t>
  </si>
  <si>
    <t>53117</t>
  </si>
  <si>
    <t>北海道教育大</t>
  </si>
  <si>
    <t>53146</t>
  </si>
  <si>
    <t>岩手県立大</t>
  </si>
  <si>
    <t>53257</t>
  </si>
  <si>
    <t>室蘭工業大</t>
  </si>
  <si>
    <t>合 計</t>
  </si>
  <si>
    <t>2022年</t>
    <phoneticPr fontId="2"/>
  </si>
  <si>
    <t>月</t>
    <phoneticPr fontId="2"/>
  </si>
  <si>
    <t>日</t>
  </si>
  <si>
    <t>公益財団法人日本水泳連盟</t>
  </si>
  <si>
    <t>全国国公立大学選手権実行委員会　御中</t>
    <rPh sb="0" eb="5">
      <t>ゼンコクコッコウリツ</t>
    </rPh>
    <rPh sb="5" eb="7">
      <t>ダイガク</t>
    </rPh>
    <phoneticPr fontId="2"/>
  </si>
  <si>
    <t>第69回［2022年度］全国国公立大学選手権水泳競技大会【競泳競技】</t>
    <rPh sb="12" eb="17">
      <t>ゼンコクコッコウリツ</t>
    </rPh>
    <rPh sb="17" eb="19">
      <t>ダイガク</t>
    </rPh>
    <phoneticPr fontId="2"/>
  </si>
  <si>
    <t>追加付添ＡＤカード申請書</t>
    <phoneticPr fontId="2"/>
  </si>
  <si>
    <t>第69回全国国公立大学選手権水泳競技大会開催にあたり、以下の通り追加付添ＡＤカードの申請を</t>
    <rPh sb="4" eb="9">
      <t>ゼンコクコッコウリツ</t>
    </rPh>
    <rPh sb="9" eb="11">
      <t>ダイガク</t>
    </rPh>
    <phoneticPr fontId="2"/>
  </si>
  <si>
    <t>いたします。</t>
  </si>
  <si>
    <r>
      <t xml:space="preserve">登録団体番号
</t>
    </r>
    <r>
      <rPr>
        <sz val="8"/>
        <color theme="1"/>
        <rFont val="BIZ UD明朝 Medium"/>
        <family val="3"/>
        <charset val="128"/>
      </rPr>
      <t>※ﾌﾟﾙﾀﾞｳﾝから番号を
選択してください。</t>
    </r>
    <rPh sb="17" eb="19">
      <t>バンゴウ</t>
    </rPh>
    <rPh sb="21" eb="23">
      <t>センタク</t>
    </rPh>
    <phoneticPr fontId="2"/>
  </si>
  <si>
    <t>支　部　名</t>
  </si>
  <si>
    <t>学校名</t>
  </si>
  <si>
    <t>参加選手人数</t>
    <rPh sb="2" eb="4">
      <t>センシュ</t>
    </rPh>
    <phoneticPr fontId="2"/>
  </si>
  <si>
    <t>男子</t>
    <phoneticPr fontId="2"/>
  </si>
  <si>
    <t>名</t>
    <rPh sb="0" eb="1">
      <t>メイ</t>
    </rPh>
    <phoneticPr fontId="2"/>
  </si>
  <si>
    <t>女子</t>
    <rPh sb="0" eb="2">
      <t>ジョシ</t>
    </rPh>
    <phoneticPr fontId="2"/>
  </si>
  <si>
    <t>リレー
のみ</t>
    <phoneticPr fontId="2"/>
  </si>
  <si>
    <t>申請可能件数</t>
    <rPh sb="2" eb="4">
      <t>カノウ</t>
    </rPh>
    <phoneticPr fontId="2"/>
  </si>
  <si>
    <t>☑</t>
  </si>
  <si>
    <t>参加者</t>
    <phoneticPr fontId="2"/>
  </si>
  <si>
    <t>名により、追加付添票</t>
    <rPh sb="0" eb="1">
      <t>メイ</t>
    </rPh>
    <rPh sb="5" eb="7">
      <t>ツイカ</t>
    </rPh>
    <rPh sb="7" eb="9">
      <t>ツキソイ</t>
    </rPh>
    <rPh sb="9" eb="10">
      <t>ヒョウ</t>
    </rPh>
    <phoneticPr fontId="2"/>
  </si>
  <si>
    <t>名まで申請が可能です。</t>
    <rPh sb="0" eb="1">
      <t>メイ</t>
    </rPh>
    <rPh sb="3" eb="5">
      <t>シンセイ</t>
    </rPh>
    <rPh sb="6" eb="8">
      <t>カノウ</t>
    </rPh>
    <phoneticPr fontId="2"/>
  </si>
  <si>
    <t>※参加５名につき、追加付添票１枚の申請が可能です。</t>
    <rPh sb="9" eb="11">
      <t>ツイカ</t>
    </rPh>
    <phoneticPr fontId="2"/>
  </si>
  <si>
    <t>□</t>
  </si>
  <si>
    <t>団体出場校（シード校含む）のため、上記に加えて２枚申請が可能です。</t>
    <rPh sb="0" eb="2">
      <t>ダンタイ</t>
    </rPh>
    <rPh sb="2" eb="4">
      <t>シュツジョウ</t>
    </rPh>
    <rPh sb="4" eb="5">
      <t>コウ</t>
    </rPh>
    <rPh sb="9" eb="10">
      <t>コウ</t>
    </rPh>
    <rPh sb="10" eb="11">
      <t>フク</t>
    </rPh>
    <rPh sb="17" eb="19">
      <t>ジョウキ</t>
    </rPh>
    <rPh sb="20" eb="21">
      <t>クワ</t>
    </rPh>
    <rPh sb="24" eb="25">
      <t>マイ</t>
    </rPh>
    <rPh sb="25" eb="27">
      <t>シンセイ</t>
    </rPh>
    <rPh sb="28" eb="30">
      <t>カノウ</t>
    </rPh>
    <phoneticPr fontId="2"/>
  </si>
  <si>
    <t>申込責任者</t>
  </si>
  <si>
    <t>携帯電話番号</t>
  </si>
  <si>
    <t>　追加付添票の発行を希望しません。</t>
    <rPh sb="1" eb="3">
      <t>ツイカ</t>
    </rPh>
    <phoneticPr fontId="2"/>
  </si>
  <si>
    <r>
      <t>　追加付添票発行を希望します。　</t>
    </r>
    <r>
      <rPr>
        <sz val="9"/>
        <color theme="1"/>
        <rFont val="BIZ UD明朝 Medium"/>
        <family val="3"/>
        <charset val="128"/>
      </rPr>
      <t>※申請内容を記入してください。</t>
    </r>
    <rPh sb="1" eb="3">
      <t>ツイカ</t>
    </rPh>
    <phoneticPr fontId="2"/>
  </si>
  <si>
    <t>\2,000　×　</t>
    <phoneticPr fontId="2"/>
  </si>
  <si>
    <t>枚</t>
    <rPh sb="0" eb="1">
      <t>マイ</t>
    </rPh>
    <phoneticPr fontId="2"/>
  </si>
  <si>
    <t>＝</t>
    <phoneticPr fontId="2"/>
  </si>
  <si>
    <t>円</t>
    <rPh sb="0" eb="1">
      <t>エン</t>
    </rPh>
    <phoneticPr fontId="2"/>
  </si>
  <si>
    <t>【追加付添ＡＤカード申請者一覧】</t>
    <phoneticPr fontId="2"/>
  </si>
  <si>
    <t>　No．</t>
  </si>
  <si>
    <t>登録団体番号</t>
    <rPh sb="0" eb="2">
      <t>トウロク</t>
    </rPh>
    <rPh sb="2" eb="4">
      <t>ダンタイ</t>
    </rPh>
    <rPh sb="4" eb="6">
      <t>バンゴウ</t>
    </rPh>
    <phoneticPr fontId="2"/>
  </si>
  <si>
    <t>学校名</t>
    <rPh sb="0" eb="3">
      <t>ガッコウメイ</t>
    </rPh>
    <phoneticPr fontId="2"/>
  </si>
  <si>
    <t>氏　　名</t>
  </si>
  <si>
    <t>※別紙『追加付添ＡＤカード発行について』を参照のこと。</t>
    <rPh sb="13" eb="15">
      <t>ハッコウ</t>
    </rPh>
    <phoneticPr fontId="2"/>
  </si>
  <si>
    <r>
      <t>※この申請書は</t>
    </r>
    <r>
      <rPr>
        <sz val="10"/>
        <color rgb="FFFF0000"/>
        <rFont val="BIZ UD明朝 Medium"/>
        <family val="3"/>
        <charset val="128"/>
      </rPr>
      <t>Excelで提出</t>
    </r>
    <r>
      <rPr>
        <sz val="10"/>
        <color theme="1"/>
        <rFont val="BIZ UD明朝 Medium"/>
        <family val="3"/>
        <charset val="128"/>
      </rPr>
      <t>すること。</t>
    </r>
    <rPh sb="3" eb="6">
      <t>シンセイショ</t>
    </rPh>
    <rPh sb="13" eb="15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</si>
</sst>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メイリオ"/>
      <family val="2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BIZ UD明朝 Medium"/>
      <family val="3"/>
      <charset val="128"/>
    </font>
    <font>
      <sz val="10"/>
      <color theme="1"/>
      <name val="BIZ UD明朝 Medium"/>
      <family val="3"/>
      <charset val="128"/>
    </font>
    <font>
      <b/>
      <sz val="12"/>
      <color theme="1"/>
      <name val="BIZ UD明朝 Medium"/>
      <family val="3"/>
      <charset val="128"/>
    </font>
    <font>
      <sz val="8"/>
      <color theme="1"/>
      <name val="BIZ UD明朝 Medium"/>
      <family val="3"/>
      <charset val="128"/>
    </font>
    <font>
      <sz val="9"/>
      <color theme="1"/>
      <name val="BIZ UD明朝 Medium"/>
      <family val="3"/>
      <charset val="128"/>
    </font>
    <font>
      <b/>
      <sz val="10"/>
      <color theme="1"/>
      <name val="BIZ UD明朝 Medium"/>
      <family val="3"/>
      <charset val="128"/>
    </font>
    <font>
      <sz val="10"/>
      <color rgb="FFFF0000"/>
      <name val="BIZ UD明朝 Medium"/>
      <family val="3"/>
      <charset val="128"/>
    </font>
    <font>
      <sz val="11"/>
      <name val="メイリオ"/>
      <family val="2"/>
      <charset val="128"/>
    </font>
    <font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7" fillId="0" borderId="0" xfId="0" applyFont="1">
      <alignment vertical="center"/>
    </xf>
    <xf numFmtId="0" fontId="4" fillId="0" borderId="12" xfId="0" applyFont="1" applyBorder="1">
      <alignment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Continuous" vertical="center" shrinkToFit="1"/>
    </xf>
    <xf numFmtId="49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49" fontId="12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38" fontId="4" fillId="2" borderId="2" xfId="1" applyFont="1" applyFill="1" applyBorder="1" applyAlignment="1" applyProtection="1">
      <alignment horizontal="center" vertical="center"/>
      <protection locked="0"/>
    </xf>
    <xf numFmtId="38" fontId="4" fillId="2" borderId="3" xfId="1" applyFont="1" applyFill="1" applyBorder="1" applyAlignment="1" applyProtection="1">
      <alignment horizontal="center" vertical="center"/>
      <protection locked="0"/>
    </xf>
    <xf numFmtId="38" fontId="4" fillId="2" borderId="4" xfId="1" applyFont="1" applyFill="1" applyBorder="1" applyAlignment="1" applyProtection="1">
      <alignment horizontal="center" vertical="center"/>
      <protection locked="0"/>
    </xf>
    <xf numFmtId="38" fontId="4" fillId="0" borderId="2" xfId="1" applyFont="1" applyFill="1" applyBorder="1" applyAlignment="1" applyProtection="1">
      <alignment horizontal="center" vertical="center"/>
    </xf>
    <xf numFmtId="38" fontId="4" fillId="0" borderId="3" xfId="1" applyFont="1" applyFill="1" applyBorder="1" applyAlignment="1" applyProtection="1">
      <alignment horizontal="center" vertical="center"/>
    </xf>
    <xf numFmtId="38" fontId="4" fillId="0" borderId="4" xfId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133349</xdr:colOff>
      <xdr:row>2</xdr:row>
      <xdr:rowOff>219074</xdr:rowOff>
    </xdr:from>
    <xdr:to>
      <xdr:col>35</xdr:col>
      <xdr:colOff>257174</xdr:colOff>
      <xdr:row>11</xdr:row>
      <xdr:rowOff>222249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435849" y="727074"/>
          <a:ext cx="3933825" cy="262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申請上の注意点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b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</a:b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※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ピンク色のセルに入力してください。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※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登録団体番号をプルダウンから選択すると、学校名や申請可能枚数が自動入力されます。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※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団体出場校（シード含む）は、加えて２枚の申請が可能です。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※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この申請書は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Excel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でデータ提出してください。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※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発行手数料については、所属支部から指定された口座に振込してください。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7"/>
  <sheetViews>
    <sheetView topLeftCell="C71" workbookViewId="0">
      <selection activeCell="R81" sqref="R81"/>
    </sheetView>
  </sheetViews>
  <sheetFormatPr defaultColWidth="8.88671875" defaultRowHeight="18.75"/>
  <cols>
    <col min="1" max="1" width="3.88671875" style="17" bestFit="1" customWidth="1"/>
    <col min="2" max="2" width="8.21875" style="17" bestFit="1" customWidth="1"/>
    <col min="3" max="4" width="11.6640625" style="17" customWidth="1"/>
    <col min="5" max="5" width="15.33203125" style="17" bestFit="1" customWidth="1"/>
    <col min="6" max="11" width="4.88671875" style="17" bestFit="1" customWidth="1"/>
    <col min="12" max="15" width="7.6640625" style="17" customWidth="1"/>
    <col min="16" max="16" width="5.5546875" style="17" bestFit="1" customWidth="1"/>
    <col min="17" max="17" width="4.88671875" style="21" bestFit="1" customWidth="1"/>
    <col min="18" max="16384" width="8.88671875" style="17"/>
  </cols>
  <sheetData>
    <row r="1" spans="1:17">
      <c r="F1" s="26" t="s">
        <v>0</v>
      </c>
      <c r="G1" s="26"/>
      <c r="H1" s="26"/>
      <c r="I1" s="26" t="s">
        <v>1</v>
      </c>
      <c r="J1" s="26"/>
      <c r="K1" s="26"/>
      <c r="L1" s="18" t="s">
        <v>2</v>
      </c>
      <c r="M1" s="18" t="s">
        <v>3</v>
      </c>
      <c r="N1" s="26" t="s">
        <v>4</v>
      </c>
      <c r="O1" s="26"/>
      <c r="P1" s="27" t="s">
        <v>5</v>
      </c>
      <c r="Q1" s="27" t="s">
        <v>6</v>
      </c>
    </row>
    <row r="2" spans="1:17">
      <c r="A2" s="17" t="s">
        <v>7</v>
      </c>
      <c r="B2" s="17" t="s">
        <v>8</v>
      </c>
      <c r="C2" s="19" t="s">
        <v>9</v>
      </c>
      <c r="D2" s="19" t="s">
        <v>10</v>
      </c>
      <c r="E2" s="17" t="s">
        <v>11</v>
      </c>
      <c r="F2" s="20" t="s">
        <v>12</v>
      </c>
      <c r="G2" s="20" t="s">
        <v>13</v>
      </c>
      <c r="H2" s="20" t="s">
        <v>14</v>
      </c>
      <c r="I2" s="20" t="s">
        <v>12</v>
      </c>
      <c r="J2" s="20" t="s">
        <v>13</v>
      </c>
      <c r="K2" s="20" t="s">
        <v>14</v>
      </c>
      <c r="L2" s="20" t="s">
        <v>15</v>
      </c>
      <c r="M2" s="20" t="s">
        <v>16</v>
      </c>
      <c r="N2" s="20" t="s">
        <v>17</v>
      </c>
      <c r="O2" s="20" t="s">
        <v>18</v>
      </c>
      <c r="P2" s="26"/>
      <c r="Q2" s="26"/>
    </row>
    <row r="3" spans="1:17">
      <c r="A3" s="17">
        <v>1</v>
      </c>
      <c r="B3" s="17" t="s">
        <v>19</v>
      </c>
      <c r="C3" s="19" t="s">
        <v>20</v>
      </c>
      <c r="D3" s="19" t="s">
        <v>21</v>
      </c>
      <c r="E3" s="17" t="s">
        <v>22</v>
      </c>
      <c r="F3" s="17">
        <v>15</v>
      </c>
      <c r="G3" s="17">
        <v>9</v>
      </c>
      <c r="H3" s="17">
        <v>24</v>
      </c>
      <c r="I3" s="17">
        <v>2</v>
      </c>
      <c r="J3" s="17">
        <v>4</v>
      </c>
      <c r="K3" s="17">
        <v>6</v>
      </c>
      <c r="L3" s="17">
        <f>H3+K3</f>
        <v>30</v>
      </c>
      <c r="M3" s="17">
        <v>1</v>
      </c>
      <c r="N3" s="17">
        <f>ROUNDUP(L3/5,0)</f>
        <v>6</v>
      </c>
      <c r="O3" s="17">
        <v>2</v>
      </c>
      <c r="P3" s="17">
        <f>SUM(L3:O3)</f>
        <v>39</v>
      </c>
      <c r="Q3" s="21" t="s">
        <v>23</v>
      </c>
    </row>
    <row r="4" spans="1:17">
      <c r="A4" s="17">
        <v>2</v>
      </c>
      <c r="C4" s="19" t="s">
        <v>24</v>
      </c>
      <c r="D4" s="19" t="s">
        <v>21</v>
      </c>
      <c r="E4" s="17" t="s">
        <v>25</v>
      </c>
      <c r="F4" s="17">
        <v>0</v>
      </c>
      <c r="G4" s="17">
        <v>1</v>
      </c>
      <c r="H4" s="17">
        <v>1</v>
      </c>
      <c r="I4" s="17">
        <v>0</v>
      </c>
      <c r="J4" s="17">
        <v>0</v>
      </c>
      <c r="K4" s="17">
        <v>0</v>
      </c>
      <c r="L4" s="17">
        <f t="shared" ref="L4:L67" si="0">H4+K4</f>
        <v>1</v>
      </c>
      <c r="M4" s="17">
        <v>1</v>
      </c>
      <c r="N4" s="17">
        <f t="shared" ref="N4:N67" si="1">ROUNDUP(L4/5,0)</f>
        <v>1</v>
      </c>
      <c r="P4" s="17">
        <f t="shared" ref="P4:P67" si="2">SUM(L4:O4)</f>
        <v>3</v>
      </c>
    </row>
    <row r="5" spans="1:17">
      <c r="A5" s="17">
        <v>3</v>
      </c>
      <c r="C5" s="19" t="s">
        <v>26</v>
      </c>
      <c r="D5" s="19" t="s">
        <v>21</v>
      </c>
      <c r="E5" s="17" t="s">
        <v>27</v>
      </c>
      <c r="F5" s="17">
        <v>2</v>
      </c>
      <c r="G5" s="17">
        <v>3</v>
      </c>
      <c r="H5" s="17">
        <v>5</v>
      </c>
      <c r="I5" s="17">
        <v>0</v>
      </c>
      <c r="J5" s="17">
        <v>1</v>
      </c>
      <c r="K5" s="17">
        <v>1</v>
      </c>
      <c r="L5" s="17">
        <f t="shared" si="0"/>
        <v>6</v>
      </c>
      <c r="M5" s="17">
        <v>0</v>
      </c>
      <c r="N5" s="17">
        <f t="shared" si="1"/>
        <v>2</v>
      </c>
      <c r="P5" s="17">
        <f t="shared" si="2"/>
        <v>8</v>
      </c>
    </row>
    <row r="6" spans="1:17">
      <c r="A6" s="17">
        <v>4</v>
      </c>
      <c r="C6" s="19" t="s">
        <v>28</v>
      </c>
      <c r="D6" s="19" t="s">
        <v>21</v>
      </c>
      <c r="E6" s="17" t="s">
        <v>29</v>
      </c>
      <c r="F6" s="17">
        <v>4</v>
      </c>
      <c r="G6" s="17">
        <v>0</v>
      </c>
      <c r="H6" s="17">
        <v>4</v>
      </c>
      <c r="I6" s="17">
        <v>5</v>
      </c>
      <c r="J6" s="17">
        <v>0</v>
      </c>
      <c r="K6" s="17">
        <v>5</v>
      </c>
      <c r="L6" s="17">
        <f t="shared" si="0"/>
        <v>9</v>
      </c>
      <c r="M6" s="17">
        <v>1</v>
      </c>
      <c r="N6" s="17">
        <f t="shared" si="1"/>
        <v>2</v>
      </c>
      <c r="P6" s="17">
        <f t="shared" si="2"/>
        <v>12</v>
      </c>
    </row>
    <row r="7" spans="1:17">
      <c r="A7" s="17">
        <v>5</v>
      </c>
      <c r="C7" s="19" t="s">
        <v>30</v>
      </c>
      <c r="D7" s="19" t="s">
        <v>21</v>
      </c>
      <c r="E7" s="17" t="s">
        <v>31</v>
      </c>
      <c r="F7" s="17">
        <v>9</v>
      </c>
      <c r="G7" s="17">
        <v>1</v>
      </c>
      <c r="H7" s="17">
        <v>10</v>
      </c>
      <c r="I7" s="17">
        <v>5</v>
      </c>
      <c r="J7" s="17">
        <v>5</v>
      </c>
      <c r="K7" s="17">
        <v>10</v>
      </c>
      <c r="L7" s="17">
        <f t="shared" si="0"/>
        <v>20</v>
      </c>
      <c r="M7" s="17">
        <v>1</v>
      </c>
      <c r="N7" s="17">
        <f t="shared" si="1"/>
        <v>4</v>
      </c>
      <c r="P7" s="17">
        <f t="shared" si="2"/>
        <v>25</v>
      </c>
    </row>
    <row r="8" spans="1:17">
      <c r="A8" s="17">
        <v>6</v>
      </c>
      <c r="C8" s="19" t="s">
        <v>32</v>
      </c>
      <c r="D8" s="19" t="s">
        <v>21</v>
      </c>
      <c r="E8" s="22" t="s">
        <v>33</v>
      </c>
      <c r="F8" s="17">
        <v>6</v>
      </c>
      <c r="G8" s="17">
        <v>5</v>
      </c>
      <c r="H8" s="17">
        <v>11</v>
      </c>
      <c r="I8" s="17">
        <v>0</v>
      </c>
      <c r="J8" s="17">
        <v>1</v>
      </c>
      <c r="K8" s="17">
        <v>1</v>
      </c>
      <c r="L8" s="17">
        <f t="shared" si="0"/>
        <v>12</v>
      </c>
      <c r="M8" s="17">
        <v>1</v>
      </c>
      <c r="N8" s="17">
        <f t="shared" si="1"/>
        <v>3</v>
      </c>
      <c r="O8" s="17">
        <v>2</v>
      </c>
      <c r="P8" s="17">
        <f t="shared" si="2"/>
        <v>18</v>
      </c>
      <c r="Q8" s="21" t="s">
        <v>23</v>
      </c>
    </row>
    <row r="9" spans="1:17">
      <c r="A9" s="17">
        <v>7</v>
      </c>
      <c r="C9" s="19" t="s">
        <v>34</v>
      </c>
      <c r="D9" s="19" t="s">
        <v>21</v>
      </c>
      <c r="E9" s="17" t="s">
        <v>35</v>
      </c>
      <c r="F9" s="17">
        <v>21</v>
      </c>
      <c r="G9" s="17">
        <v>6</v>
      </c>
      <c r="H9" s="17">
        <v>27</v>
      </c>
      <c r="I9" s="17">
        <v>0</v>
      </c>
      <c r="J9" s="17">
        <v>1</v>
      </c>
      <c r="K9" s="17">
        <v>1</v>
      </c>
      <c r="L9" s="17">
        <f t="shared" si="0"/>
        <v>28</v>
      </c>
      <c r="M9" s="17">
        <v>1</v>
      </c>
      <c r="N9" s="17">
        <f t="shared" si="1"/>
        <v>6</v>
      </c>
      <c r="O9" s="17">
        <v>2</v>
      </c>
      <c r="P9" s="17">
        <f t="shared" si="2"/>
        <v>37</v>
      </c>
      <c r="Q9" s="21" t="s">
        <v>23</v>
      </c>
    </row>
    <row r="10" spans="1:17">
      <c r="A10" s="17">
        <v>8</v>
      </c>
      <c r="C10" s="19" t="s">
        <v>36</v>
      </c>
      <c r="D10" s="19" t="s">
        <v>21</v>
      </c>
      <c r="E10" s="17" t="s">
        <v>37</v>
      </c>
      <c r="F10" s="17">
        <v>3</v>
      </c>
      <c r="G10" s="17">
        <v>2</v>
      </c>
      <c r="H10" s="17">
        <v>5</v>
      </c>
      <c r="I10" s="17">
        <v>0</v>
      </c>
      <c r="J10" s="17">
        <v>2</v>
      </c>
      <c r="K10" s="17">
        <v>2</v>
      </c>
      <c r="L10" s="17">
        <f t="shared" si="0"/>
        <v>7</v>
      </c>
      <c r="M10" s="17">
        <v>1</v>
      </c>
      <c r="N10" s="17">
        <f t="shared" si="1"/>
        <v>2</v>
      </c>
      <c r="P10" s="17">
        <f t="shared" si="2"/>
        <v>10</v>
      </c>
    </row>
    <row r="11" spans="1:17">
      <c r="A11" s="17">
        <v>9</v>
      </c>
      <c r="C11" s="19" t="s">
        <v>38</v>
      </c>
      <c r="D11" s="19" t="s">
        <v>21</v>
      </c>
      <c r="E11" s="17" t="s">
        <v>39</v>
      </c>
      <c r="F11" s="17">
        <v>22</v>
      </c>
      <c r="G11" s="17">
        <v>16</v>
      </c>
      <c r="H11" s="17">
        <v>38</v>
      </c>
      <c r="I11" s="17">
        <v>1</v>
      </c>
      <c r="J11" s="17">
        <v>0</v>
      </c>
      <c r="K11" s="17">
        <v>1</v>
      </c>
      <c r="L11" s="17">
        <f t="shared" si="0"/>
        <v>39</v>
      </c>
      <c r="M11" s="17">
        <v>3</v>
      </c>
      <c r="N11" s="17">
        <f t="shared" si="1"/>
        <v>8</v>
      </c>
      <c r="O11" s="17">
        <v>2</v>
      </c>
      <c r="P11" s="17">
        <f t="shared" si="2"/>
        <v>52</v>
      </c>
      <c r="Q11" s="21" t="s">
        <v>40</v>
      </c>
    </row>
    <row r="12" spans="1:17">
      <c r="A12" s="17">
        <v>10</v>
      </c>
      <c r="C12" s="19" t="s">
        <v>41</v>
      </c>
      <c r="D12" s="19" t="s">
        <v>21</v>
      </c>
      <c r="E12" s="17" t="s">
        <v>42</v>
      </c>
      <c r="F12" s="17">
        <v>2</v>
      </c>
      <c r="G12" s="17">
        <v>3</v>
      </c>
      <c r="H12" s="17">
        <v>5</v>
      </c>
      <c r="I12" s="17">
        <v>0</v>
      </c>
      <c r="J12" s="17">
        <v>0</v>
      </c>
      <c r="K12" s="17">
        <v>0</v>
      </c>
      <c r="L12" s="17">
        <f t="shared" si="0"/>
        <v>5</v>
      </c>
      <c r="M12" s="17">
        <v>1</v>
      </c>
      <c r="N12" s="17">
        <f t="shared" si="1"/>
        <v>1</v>
      </c>
      <c r="P12" s="17">
        <f t="shared" si="2"/>
        <v>7</v>
      </c>
    </row>
    <row r="13" spans="1:17">
      <c r="A13" s="17">
        <v>11</v>
      </c>
      <c r="C13" s="19" t="s">
        <v>43</v>
      </c>
      <c r="D13" s="19" t="s">
        <v>21</v>
      </c>
      <c r="E13" s="17" t="s">
        <v>44</v>
      </c>
      <c r="F13" s="17">
        <v>1</v>
      </c>
      <c r="G13" s="17">
        <v>0</v>
      </c>
      <c r="H13" s="17">
        <v>1</v>
      </c>
      <c r="I13" s="17">
        <v>0</v>
      </c>
      <c r="J13" s="17">
        <v>0</v>
      </c>
      <c r="K13" s="17">
        <v>0</v>
      </c>
      <c r="L13" s="17">
        <f t="shared" si="0"/>
        <v>1</v>
      </c>
      <c r="M13" s="17">
        <v>0</v>
      </c>
      <c r="N13" s="17">
        <f t="shared" si="1"/>
        <v>1</v>
      </c>
      <c r="P13" s="17">
        <f t="shared" si="2"/>
        <v>2</v>
      </c>
    </row>
    <row r="14" spans="1:17">
      <c r="A14" s="17">
        <v>12</v>
      </c>
      <c r="C14" s="19" t="s">
        <v>45</v>
      </c>
      <c r="D14" s="19" t="s">
        <v>21</v>
      </c>
      <c r="E14" s="17" t="s">
        <v>46</v>
      </c>
      <c r="F14" s="17">
        <v>11</v>
      </c>
      <c r="G14" s="17">
        <v>7</v>
      </c>
      <c r="H14" s="17">
        <v>18</v>
      </c>
      <c r="I14" s="17">
        <v>4</v>
      </c>
      <c r="J14" s="17">
        <v>0</v>
      </c>
      <c r="K14" s="17">
        <v>4</v>
      </c>
      <c r="L14" s="17">
        <f t="shared" si="0"/>
        <v>22</v>
      </c>
      <c r="M14" s="17">
        <v>1</v>
      </c>
      <c r="N14" s="17">
        <f t="shared" si="1"/>
        <v>5</v>
      </c>
      <c r="O14" s="17">
        <v>2</v>
      </c>
      <c r="P14" s="17">
        <f t="shared" si="2"/>
        <v>30</v>
      </c>
      <c r="Q14" s="21" t="s">
        <v>23</v>
      </c>
    </row>
    <row r="15" spans="1:17">
      <c r="A15" s="17">
        <v>13</v>
      </c>
      <c r="C15" s="19" t="s">
        <v>47</v>
      </c>
      <c r="D15" s="19" t="s">
        <v>21</v>
      </c>
      <c r="E15" s="17" t="s">
        <v>48</v>
      </c>
      <c r="F15" s="17">
        <v>11</v>
      </c>
      <c r="G15" s="17">
        <v>4</v>
      </c>
      <c r="H15" s="17">
        <v>15</v>
      </c>
      <c r="I15" s="17">
        <v>0</v>
      </c>
      <c r="J15" s="17">
        <v>2</v>
      </c>
      <c r="K15" s="17">
        <v>2</v>
      </c>
      <c r="L15" s="17">
        <f t="shared" si="0"/>
        <v>17</v>
      </c>
      <c r="M15" s="17">
        <v>1</v>
      </c>
      <c r="N15" s="17">
        <f t="shared" si="1"/>
        <v>4</v>
      </c>
      <c r="O15" s="17">
        <v>2</v>
      </c>
      <c r="P15" s="17">
        <f t="shared" si="2"/>
        <v>24</v>
      </c>
      <c r="Q15" s="21" t="s">
        <v>23</v>
      </c>
    </row>
    <row r="16" spans="1:17">
      <c r="A16" s="17">
        <v>14</v>
      </c>
      <c r="C16" s="19" t="s">
        <v>49</v>
      </c>
      <c r="D16" s="19" t="s">
        <v>21</v>
      </c>
      <c r="E16" s="17" t="s">
        <v>50</v>
      </c>
      <c r="F16" s="17">
        <v>6</v>
      </c>
      <c r="G16" s="17">
        <v>4</v>
      </c>
      <c r="H16" s="17">
        <v>10</v>
      </c>
      <c r="I16" s="17">
        <v>2</v>
      </c>
      <c r="J16" s="17">
        <v>1</v>
      </c>
      <c r="K16" s="17">
        <v>3</v>
      </c>
      <c r="L16" s="17">
        <f t="shared" si="0"/>
        <v>13</v>
      </c>
      <c r="M16" s="17">
        <v>1</v>
      </c>
      <c r="N16" s="17">
        <f t="shared" si="1"/>
        <v>3</v>
      </c>
      <c r="P16" s="17">
        <f t="shared" si="2"/>
        <v>17</v>
      </c>
    </row>
    <row r="17" spans="1:18">
      <c r="A17" s="17">
        <v>15</v>
      </c>
      <c r="C17" s="19" t="s">
        <v>51</v>
      </c>
      <c r="D17" s="19" t="s">
        <v>21</v>
      </c>
      <c r="E17" s="17" t="s">
        <v>52</v>
      </c>
      <c r="F17" s="17">
        <v>1</v>
      </c>
      <c r="G17" s="17">
        <v>0</v>
      </c>
      <c r="H17" s="17">
        <v>1</v>
      </c>
      <c r="I17" s="17">
        <v>0</v>
      </c>
      <c r="J17" s="17">
        <v>0</v>
      </c>
      <c r="K17" s="17">
        <v>0</v>
      </c>
      <c r="L17" s="17">
        <f t="shared" si="0"/>
        <v>1</v>
      </c>
      <c r="M17" s="17">
        <v>0</v>
      </c>
      <c r="N17" s="17">
        <f t="shared" si="1"/>
        <v>1</v>
      </c>
      <c r="P17" s="17">
        <f t="shared" si="2"/>
        <v>2</v>
      </c>
    </row>
    <row r="18" spans="1:18">
      <c r="A18" s="17">
        <v>16</v>
      </c>
      <c r="C18" s="19" t="s">
        <v>53</v>
      </c>
      <c r="D18" s="19" t="s">
        <v>21</v>
      </c>
      <c r="E18" s="17" t="s">
        <v>54</v>
      </c>
      <c r="F18" s="17">
        <v>1</v>
      </c>
      <c r="G18" s="17">
        <v>5</v>
      </c>
      <c r="H18" s="17">
        <v>6</v>
      </c>
      <c r="I18" s="17">
        <v>4</v>
      </c>
      <c r="J18" s="17">
        <v>0</v>
      </c>
      <c r="K18" s="17">
        <v>4</v>
      </c>
      <c r="L18" s="17">
        <f t="shared" si="0"/>
        <v>10</v>
      </c>
      <c r="M18" s="17">
        <v>0</v>
      </c>
      <c r="N18" s="17">
        <f t="shared" si="1"/>
        <v>2</v>
      </c>
      <c r="O18" s="17">
        <v>2</v>
      </c>
      <c r="P18" s="17">
        <f t="shared" si="2"/>
        <v>14</v>
      </c>
      <c r="Q18" s="21" t="s">
        <v>23</v>
      </c>
    </row>
    <row r="19" spans="1:18">
      <c r="A19" s="17">
        <v>17</v>
      </c>
      <c r="C19" s="19" t="s">
        <v>55</v>
      </c>
      <c r="D19" s="19" t="s">
        <v>21</v>
      </c>
      <c r="E19" s="17" t="s">
        <v>56</v>
      </c>
      <c r="F19" s="17">
        <v>1</v>
      </c>
      <c r="G19" s="17">
        <v>2</v>
      </c>
      <c r="H19" s="17">
        <v>3</v>
      </c>
      <c r="I19" s="17">
        <v>0</v>
      </c>
      <c r="J19" s="17">
        <v>3</v>
      </c>
      <c r="K19" s="17">
        <v>3</v>
      </c>
      <c r="L19" s="17">
        <f t="shared" si="0"/>
        <v>6</v>
      </c>
      <c r="M19" s="17">
        <v>0</v>
      </c>
      <c r="N19" s="17">
        <f t="shared" si="1"/>
        <v>2</v>
      </c>
      <c r="P19" s="17">
        <f t="shared" si="2"/>
        <v>8</v>
      </c>
    </row>
    <row r="20" spans="1:18">
      <c r="A20" s="23">
        <v>18</v>
      </c>
      <c r="B20" s="23"/>
      <c r="C20" s="24" t="s">
        <v>57</v>
      </c>
      <c r="D20" s="24" t="s">
        <v>21</v>
      </c>
      <c r="E20" s="23" t="s">
        <v>58</v>
      </c>
      <c r="F20" s="23">
        <v>0</v>
      </c>
      <c r="G20" s="23">
        <v>1</v>
      </c>
      <c r="H20" s="23">
        <v>1</v>
      </c>
      <c r="I20" s="23">
        <v>0</v>
      </c>
      <c r="J20" s="23">
        <v>0</v>
      </c>
      <c r="K20" s="23">
        <v>0</v>
      </c>
      <c r="L20" s="23">
        <f t="shared" si="0"/>
        <v>1</v>
      </c>
      <c r="M20" s="23">
        <v>1</v>
      </c>
      <c r="N20" s="23">
        <f t="shared" si="1"/>
        <v>1</v>
      </c>
      <c r="O20" s="23"/>
      <c r="P20" s="23">
        <f t="shared" si="2"/>
        <v>3</v>
      </c>
      <c r="Q20" s="25"/>
      <c r="R20" s="23">
        <f>SUM(N3:O20)</f>
        <v>68</v>
      </c>
    </row>
    <row r="21" spans="1:18">
      <c r="A21" s="17">
        <v>19</v>
      </c>
      <c r="B21" s="17" t="s">
        <v>59</v>
      </c>
      <c r="C21" s="19" t="s">
        <v>60</v>
      </c>
      <c r="D21" s="19" t="s">
        <v>61</v>
      </c>
      <c r="E21" s="17" t="s">
        <v>62</v>
      </c>
      <c r="F21" s="17">
        <v>9</v>
      </c>
      <c r="G21" s="17">
        <v>6</v>
      </c>
      <c r="H21" s="17">
        <v>15</v>
      </c>
      <c r="I21" s="17">
        <v>2</v>
      </c>
      <c r="J21" s="17">
        <v>1</v>
      </c>
      <c r="K21" s="17">
        <v>3</v>
      </c>
      <c r="L21" s="17">
        <f t="shared" si="0"/>
        <v>18</v>
      </c>
      <c r="M21" s="17">
        <v>1</v>
      </c>
      <c r="N21" s="17">
        <f t="shared" si="1"/>
        <v>4</v>
      </c>
      <c r="O21" s="17">
        <v>2</v>
      </c>
      <c r="P21" s="17">
        <f t="shared" si="2"/>
        <v>25</v>
      </c>
      <c r="Q21" s="21" t="s">
        <v>23</v>
      </c>
    </row>
    <row r="22" spans="1:18">
      <c r="A22" s="17">
        <v>20</v>
      </c>
      <c r="C22" s="19" t="s">
        <v>63</v>
      </c>
      <c r="D22" s="19" t="s">
        <v>61</v>
      </c>
      <c r="E22" s="17" t="s">
        <v>64</v>
      </c>
      <c r="F22" s="17">
        <v>7</v>
      </c>
      <c r="G22" s="17">
        <v>4</v>
      </c>
      <c r="H22" s="17">
        <v>11</v>
      </c>
      <c r="I22" s="17">
        <v>2</v>
      </c>
      <c r="J22" s="17">
        <v>0</v>
      </c>
      <c r="K22" s="17">
        <v>2</v>
      </c>
      <c r="L22" s="17">
        <f t="shared" si="0"/>
        <v>13</v>
      </c>
      <c r="M22" s="17">
        <v>0</v>
      </c>
      <c r="N22" s="17">
        <f t="shared" si="1"/>
        <v>3</v>
      </c>
      <c r="O22" s="17">
        <v>2</v>
      </c>
      <c r="P22" s="17">
        <f t="shared" si="2"/>
        <v>18</v>
      </c>
      <c r="Q22" s="21" t="s">
        <v>23</v>
      </c>
    </row>
    <row r="23" spans="1:18">
      <c r="A23" s="17">
        <v>21</v>
      </c>
      <c r="C23" s="19" t="s">
        <v>65</v>
      </c>
      <c r="D23" s="19" t="s">
        <v>61</v>
      </c>
      <c r="E23" s="17" t="s">
        <v>66</v>
      </c>
      <c r="F23" s="17">
        <v>15</v>
      </c>
      <c r="G23" s="17">
        <v>5</v>
      </c>
      <c r="H23" s="17">
        <v>20</v>
      </c>
      <c r="I23" s="17">
        <v>3</v>
      </c>
      <c r="J23" s="17">
        <v>0</v>
      </c>
      <c r="K23" s="17">
        <v>3</v>
      </c>
      <c r="L23" s="17">
        <f t="shared" si="0"/>
        <v>23</v>
      </c>
      <c r="M23" s="17">
        <v>1</v>
      </c>
      <c r="N23" s="17">
        <f t="shared" si="1"/>
        <v>5</v>
      </c>
      <c r="O23" s="17">
        <v>2</v>
      </c>
      <c r="P23" s="17">
        <f t="shared" si="2"/>
        <v>31</v>
      </c>
      <c r="Q23" s="21" t="s">
        <v>23</v>
      </c>
    </row>
    <row r="24" spans="1:18">
      <c r="A24" s="17">
        <v>22</v>
      </c>
      <c r="C24" s="19" t="s">
        <v>67</v>
      </c>
      <c r="D24" s="19" t="s">
        <v>61</v>
      </c>
      <c r="E24" s="17" t="s">
        <v>68</v>
      </c>
      <c r="F24" s="17">
        <v>4</v>
      </c>
      <c r="G24" s="17">
        <v>4</v>
      </c>
      <c r="H24" s="17">
        <v>8</v>
      </c>
      <c r="I24" s="17">
        <v>3</v>
      </c>
      <c r="J24" s="17">
        <v>1</v>
      </c>
      <c r="K24" s="17">
        <v>4</v>
      </c>
      <c r="L24" s="17">
        <f t="shared" si="0"/>
        <v>12</v>
      </c>
      <c r="M24" s="17">
        <v>0</v>
      </c>
      <c r="N24" s="17">
        <f t="shared" si="1"/>
        <v>3</v>
      </c>
      <c r="P24" s="17">
        <f t="shared" si="2"/>
        <v>15</v>
      </c>
    </row>
    <row r="25" spans="1:18">
      <c r="A25" s="17">
        <v>23</v>
      </c>
      <c r="C25" s="19" t="s">
        <v>69</v>
      </c>
      <c r="D25" s="19" t="s">
        <v>61</v>
      </c>
      <c r="E25" s="22" t="s">
        <v>70</v>
      </c>
      <c r="F25" s="17">
        <v>2</v>
      </c>
      <c r="G25" s="17">
        <v>4</v>
      </c>
      <c r="H25" s="17">
        <v>6</v>
      </c>
      <c r="I25" s="17">
        <v>4</v>
      </c>
      <c r="J25" s="17">
        <v>1</v>
      </c>
      <c r="K25" s="17">
        <v>5</v>
      </c>
      <c r="L25" s="17">
        <f t="shared" si="0"/>
        <v>11</v>
      </c>
      <c r="M25" s="17">
        <v>1</v>
      </c>
      <c r="N25" s="17">
        <f t="shared" si="1"/>
        <v>3</v>
      </c>
      <c r="P25" s="17">
        <f t="shared" si="2"/>
        <v>15</v>
      </c>
    </row>
    <row r="26" spans="1:18">
      <c r="A26" s="17">
        <v>24</v>
      </c>
      <c r="C26" s="19" t="s">
        <v>71</v>
      </c>
      <c r="D26" s="19" t="s">
        <v>61</v>
      </c>
      <c r="E26" s="17" t="s">
        <v>72</v>
      </c>
      <c r="F26" s="17">
        <v>11</v>
      </c>
      <c r="G26" s="17">
        <v>12</v>
      </c>
      <c r="H26" s="17">
        <v>23</v>
      </c>
      <c r="I26" s="17">
        <v>0</v>
      </c>
      <c r="J26" s="17">
        <v>3</v>
      </c>
      <c r="K26" s="17">
        <v>3</v>
      </c>
      <c r="L26" s="17">
        <f t="shared" si="0"/>
        <v>26</v>
      </c>
      <c r="M26" s="17">
        <v>3</v>
      </c>
      <c r="N26" s="17">
        <f t="shared" si="1"/>
        <v>6</v>
      </c>
      <c r="O26" s="17">
        <v>2</v>
      </c>
      <c r="P26" s="17">
        <f t="shared" si="2"/>
        <v>37</v>
      </c>
      <c r="Q26" s="21" t="s">
        <v>40</v>
      </c>
    </row>
    <row r="27" spans="1:18">
      <c r="A27" s="17">
        <v>25</v>
      </c>
      <c r="C27" s="19" t="s">
        <v>73</v>
      </c>
      <c r="D27" s="19" t="s">
        <v>61</v>
      </c>
      <c r="E27" s="17" t="s">
        <v>74</v>
      </c>
      <c r="F27" s="17">
        <v>6</v>
      </c>
      <c r="G27" s="17">
        <v>7</v>
      </c>
      <c r="H27" s="17">
        <v>13</v>
      </c>
      <c r="I27" s="17">
        <v>1</v>
      </c>
      <c r="J27" s="17">
        <v>0</v>
      </c>
      <c r="K27" s="17">
        <v>1</v>
      </c>
      <c r="L27" s="17">
        <f t="shared" si="0"/>
        <v>14</v>
      </c>
      <c r="M27" s="17">
        <v>0</v>
      </c>
      <c r="N27" s="17">
        <f t="shared" si="1"/>
        <v>3</v>
      </c>
      <c r="O27" s="17">
        <v>2</v>
      </c>
      <c r="P27" s="17">
        <f t="shared" si="2"/>
        <v>19</v>
      </c>
      <c r="Q27" s="21" t="s">
        <v>23</v>
      </c>
    </row>
    <row r="28" spans="1:18">
      <c r="A28" s="17">
        <v>26</v>
      </c>
      <c r="C28" s="19" t="s">
        <v>75</v>
      </c>
      <c r="D28" s="19" t="s">
        <v>61</v>
      </c>
      <c r="E28" s="17" t="s">
        <v>76</v>
      </c>
      <c r="F28" s="17">
        <v>2</v>
      </c>
      <c r="G28" s="17">
        <v>5</v>
      </c>
      <c r="H28" s="17">
        <v>7</v>
      </c>
      <c r="I28" s="17">
        <v>0</v>
      </c>
      <c r="J28" s="17">
        <v>0</v>
      </c>
      <c r="K28" s="17">
        <v>0</v>
      </c>
      <c r="L28" s="17">
        <f t="shared" si="0"/>
        <v>7</v>
      </c>
      <c r="M28" s="17">
        <v>1</v>
      </c>
      <c r="N28" s="17">
        <f t="shared" si="1"/>
        <v>2</v>
      </c>
      <c r="P28" s="17">
        <f t="shared" si="2"/>
        <v>10</v>
      </c>
    </row>
    <row r="29" spans="1:18">
      <c r="A29" s="17">
        <v>27</v>
      </c>
      <c r="C29" s="19" t="s">
        <v>77</v>
      </c>
      <c r="D29" s="19" t="s">
        <v>61</v>
      </c>
      <c r="E29" s="17" t="s">
        <v>78</v>
      </c>
      <c r="F29" s="17">
        <v>2</v>
      </c>
      <c r="G29" s="17">
        <v>1</v>
      </c>
      <c r="H29" s="17">
        <v>3</v>
      </c>
      <c r="I29" s="17">
        <v>0</v>
      </c>
      <c r="J29" s="17">
        <v>0</v>
      </c>
      <c r="K29" s="17">
        <v>0</v>
      </c>
      <c r="L29" s="17">
        <f t="shared" si="0"/>
        <v>3</v>
      </c>
      <c r="M29" s="17">
        <v>1</v>
      </c>
      <c r="N29" s="17">
        <f t="shared" si="1"/>
        <v>1</v>
      </c>
      <c r="P29" s="17">
        <f t="shared" si="2"/>
        <v>5</v>
      </c>
    </row>
    <row r="30" spans="1:18">
      <c r="A30" s="17">
        <v>28</v>
      </c>
      <c r="C30" s="19" t="s">
        <v>79</v>
      </c>
      <c r="D30" s="19" t="s">
        <v>61</v>
      </c>
      <c r="E30" s="17" t="s">
        <v>80</v>
      </c>
      <c r="F30" s="17">
        <v>3</v>
      </c>
      <c r="G30" s="17">
        <v>0</v>
      </c>
      <c r="H30" s="17">
        <v>3</v>
      </c>
      <c r="I30" s="17">
        <v>3</v>
      </c>
      <c r="J30" s="17">
        <v>0</v>
      </c>
      <c r="K30" s="17">
        <v>3</v>
      </c>
      <c r="L30" s="17">
        <f t="shared" si="0"/>
        <v>6</v>
      </c>
      <c r="M30" s="17">
        <v>1</v>
      </c>
      <c r="N30" s="17">
        <f t="shared" si="1"/>
        <v>2</v>
      </c>
      <c r="P30" s="17">
        <f t="shared" si="2"/>
        <v>9</v>
      </c>
    </row>
    <row r="31" spans="1:18">
      <c r="A31" s="17">
        <v>29</v>
      </c>
      <c r="C31" s="19" t="s">
        <v>81</v>
      </c>
      <c r="D31" s="19" t="s">
        <v>61</v>
      </c>
      <c r="E31" s="22" t="s">
        <v>82</v>
      </c>
      <c r="F31" s="17">
        <v>1</v>
      </c>
      <c r="G31" s="17">
        <v>1</v>
      </c>
      <c r="H31" s="17">
        <v>2</v>
      </c>
      <c r="I31" s="17">
        <v>4</v>
      </c>
      <c r="J31" s="17">
        <v>0</v>
      </c>
      <c r="K31" s="17">
        <v>4</v>
      </c>
      <c r="L31" s="17">
        <f t="shared" si="0"/>
        <v>6</v>
      </c>
      <c r="M31" s="17">
        <v>0</v>
      </c>
      <c r="N31" s="17">
        <f t="shared" si="1"/>
        <v>2</v>
      </c>
      <c r="P31" s="17">
        <f t="shared" si="2"/>
        <v>8</v>
      </c>
    </row>
    <row r="32" spans="1:18">
      <c r="A32" s="17">
        <v>30</v>
      </c>
      <c r="C32" s="19" t="s">
        <v>83</v>
      </c>
      <c r="D32" s="19" t="s">
        <v>61</v>
      </c>
      <c r="E32" s="17" t="s">
        <v>84</v>
      </c>
      <c r="F32" s="17">
        <v>5</v>
      </c>
      <c r="G32" s="17">
        <v>3</v>
      </c>
      <c r="H32" s="17">
        <v>8</v>
      </c>
      <c r="I32" s="17">
        <v>3</v>
      </c>
      <c r="J32" s="17">
        <v>0</v>
      </c>
      <c r="K32" s="17">
        <v>3</v>
      </c>
      <c r="L32" s="17">
        <f t="shared" si="0"/>
        <v>11</v>
      </c>
      <c r="M32" s="17">
        <v>1</v>
      </c>
      <c r="N32" s="17">
        <f t="shared" si="1"/>
        <v>3</v>
      </c>
      <c r="P32" s="17">
        <f t="shared" si="2"/>
        <v>15</v>
      </c>
    </row>
    <row r="33" spans="1:18">
      <c r="A33" s="17">
        <v>31</v>
      </c>
      <c r="C33" s="19" t="s">
        <v>85</v>
      </c>
      <c r="D33" s="19" t="s">
        <v>61</v>
      </c>
      <c r="E33" s="17" t="s">
        <v>86</v>
      </c>
      <c r="F33" s="17">
        <v>0</v>
      </c>
      <c r="G33" s="17">
        <v>1</v>
      </c>
      <c r="H33" s="17">
        <v>1</v>
      </c>
      <c r="I33" s="17">
        <v>0</v>
      </c>
      <c r="J33" s="17">
        <v>0</v>
      </c>
      <c r="K33" s="17">
        <v>0</v>
      </c>
      <c r="L33" s="17">
        <f t="shared" si="0"/>
        <v>1</v>
      </c>
      <c r="M33" s="17">
        <v>0</v>
      </c>
      <c r="N33" s="17">
        <f t="shared" si="1"/>
        <v>1</v>
      </c>
      <c r="P33" s="17">
        <f t="shared" si="2"/>
        <v>2</v>
      </c>
    </row>
    <row r="34" spans="1:18">
      <c r="A34" s="17">
        <v>32</v>
      </c>
      <c r="C34" s="19" t="s">
        <v>87</v>
      </c>
      <c r="D34" s="19" t="s">
        <v>61</v>
      </c>
      <c r="E34" s="17" t="s">
        <v>88</v>
      </c>
      <c r="F34" s="17">
        <v>0</v>
      </c>
      <c r="G34" s="17">
        <v>2</v>
      </c>
      <c r="H34" s="17">
        <v>2</v>
      </c>
      <c r="I34" s="17">
        <v>0</v>
      </c>
      <c r="J34" s="17">
        <v>0</v>
      </c>
      <c r="K34" s="17">
        <v>0</v>
      </c>
      <c r="L34" s="17">
        <f t="shared" si="0"/>
        <v>2</v>
      </c>
      <c r="M34" s="17">
        <v>1</v>
      </c>
      <c r="N34" s="17">
        <f t="shared" si="1"/>
        <v>1</v>
      </c>
      <c r="P34" s="17">
        <f t="shared" si="2"/>
        <v>4</v>
      </c>
    </row>
    <row r="35" spans="1:18">
      <c r="A35" s="23">
        <v>33</v>
      </c>
      <c r="B35" s="23"/>
      <c r="C35" s="24" t="s">
        <v>89</v>
      </c>
      <c r="D35" s="24" t="s">
        <v>61</v>
      </c>
      <c r="E35" s="23" t="s">
        <v>90</v>
      </c>
      <c r="F35" s="23">
        <v>0</v>
      </c>
      <c r="G35" s="23">
        <v>1</v>
      </c>
      <c r="H35" s="23">
        <v>1</v>
      </c>
      <c r="I35" s="23">
        <v>0</v>
      </c>
      <c r="J35" s="23">
        <v>0</v>
      </c>
      <c r="K35" s="23">
        <v>0</v>
      </c>
      <c r="L35" s="23">
        <f t="shared" si="0"/>
        <v>1</v>
      </c>
      <c r="M35" s="23">
        <v>1</v>
      </c>
      <c r="N35" s="23">
        <f t="shared" si="1"/>
        <v>1</v>
      </c>
      <c r="O35" s="23"/>
      <c r="P35" s="23">
        <f t="shared" si="2"/>
        <v>3</v>
      </c>
      <c r="Q35" s="25"/>
      <c r="R35" s="23">
        <f>SUM(N21:O35)</f>
        <v>50</v>
      </c>
    </row>
    <row r="36" spans="1:18">
      <c r="A36" s="17">
        <v>34</v>
      </c>
      <c r="B36" s="17" t="s">
        <v>91</v>
      </c>
      <c r="C36" s="19" t="s">
        <v>92</v>
      </c>
      <c r="D36" s="19" t="s">
        <v>93</v>
      </c>
      <c r="E36" s="17" t="s">
        <v>94</v>
      </c>
      <c r="F36" s="17">
        <v>16</v>
      </c>
      <c r="G36" s="17">
        <v>3</v>
      </c>
      <c r="H36" s="17">
        <v>19</v>
      </c>
      <c r="I36" s="17">
        <v>0</v>
      </c>
      <c r="J36" s="17">
        <v>1</v>
      </c>
      <c r="K36" s="17">
        <v>1</v>
      </c>
      <c r="L36" s="17">
        <f t="shared" si="0"/>
        <v>20</v>
      </c>
      <c r="M36" s="17">
        <v>3</v>
      </c>
      <c r="N36" s="17">
        <f t="shared" si="1"/>
        <v>4</v>
      </c>
      <c r="O36" s="17">
        <v>2</v>
      </c>
      <c r="P36" s="17">
        <f t="shared" si="2"/>
        <v>29</v>
      </c>
      <c r="Q36" s="21" t="s">
        <v>40</v>
      </c>
    </row>
    <row r="37" spans="1:18">
      <c r="A37" s="17">
        <v>35</v>
      </c>
      <c r="C37" s="19" t="s">
        <v>95</v>
      </c>
      <c r="D37" s="19" t="s">
        <v>93</v>
      </c>
      <c r="E37" s="17" t="s">
        <v>96</v>
      </c>
      <c r="F37" s="17">
        <v>20</v>
      </c>
      <c r="G37" s="17">
        <v>8</v>
      </c>
      <c r="H37" s="17">
        <v>28</v>
      </c>
      <c r="I37" s="17">
        <v>0</v>
      </c>
      <c r="J37" s="17">
        <v>0</v>
      </c>
      <c r="K37" s="17">
        <v>0</v>
      </c>
      <c r="L37" s="17">
        <f t="shared" si="0"/>
        <v>28</v>
      </c>
      <c r="M37" s="17">
        <v>1</v>
      </c>
      <c r="N37" s="17">
        <f t="shared" si="1"/>
        <v>6</v>
      </c>
      <c r="O37" s="17">
        <v>2</v>
      </c>
      <c r="P37" s="17">
        <f t="shared" si="2"/>
        <v>37</v>
      </c>
      <c r="Q37" s="21" t="s">
        <v>23</v>
      </c>
    </row>
    <row r="38" spans="1:18">
      <c r="A38" s="17">
        <v>36</v>
      </c>
      <c r="C38" s="19" t="s">
        <v>97</v>
      </c>
      <c r="D38" s="19" t="s">
        <v>93</v>
      </c>
      <c r="E38" s="17" t="s">
        <v>98</v>
      </c>
      <c r="F38" s="17">
        <v>11</v>
      </c>
      <c r="G38" s="17">
        <v>8</v>
      </c>
      <c r="H38" s="17">
        <v>19</v>
      </c>
      <c r="I38" s="17">
        <v>6</v>
      </c>
      <c r="J38" s="17">
        <v>1</v>
      </c>
      <c r="K38" s="17">
        <v>7</v>
      </c>
      <c r="L38" s="17">
        <f t="shared" si="0"/>
        <v>26</v>
      </c>
      <c r="M38" s="17">
        <v>1</v>
      </c>
      <c r="N38" s="17">
        <f t="shared" si="1"/>
        <v>6</v>
      </c>
      <c r="O38" s="17">
        <v>2</v>
      </c>
      <c r="P38" s="17">
        <f t="shared" si="2"/>
        <v>35</v>
      </c>
      <c r="Q38" s="21" t="s">
        <v>23</v>
      </c>
    </row>
    <row r="39" spans="1:18">
      <c r="A39" s="17">
        <v>37</v>
      </c>
      <c r="C39" s="19" t="s">
        <v>99</v>
      </c>
      <c r="D39" s="19" t="s">
        <v>93</v>
      </c>
      <c r="E39" s="17" t="s">
        <v>100</v>
      </c>
      <c r="F39" s="17">
        <v>16</v>
      </c>
      <c r="G39" s="17">
        <v>5</v>
      </c>
      <c r="H39" s="17">
        <v>21</v>
      </c>
      <c r="I39" s="17">
        <v>0</v>
      </c>
      <c r="J39" s="17">
        <v>0</v>
      </c>
      <c r="K39" s="17">
        <v>0</v>
      </c>
      <c r="L39" s="17">
        <f t="shared" si="0"/>
        <v>21</v>
      </c>
      <c r="M39" s="17">
        <v>1</v>
      </c>
      <c r="N39" s="17">
        <f t="shared" si="1"/>
        <v>5</v>
      </c>
      <c r="O39" s="17">
        <v>2</v>
      </c>
      <c r="P39" s="17">
        <f t="shared" si="2"/>
        <v>29</v>
      </c>
      <c r="Q39" s="21" t="s">
        <v>23</v>
      </c>
    </row>
    <row r="40" spans="1:18">
      <c r="A40" s="17">
        <v>38</v>
      </c>
      <c r="C40" s="19" t="s">
        <v>101</v>
      </c>
      <c r="D40" s="19" t="s">
        <v>93</v>
      </c>
      <c r="E40" s="17" t="s">
        <v>102</v>
      </c>
      <c r="F40" s="17">
        <v>4</v>
      </c>
      <c r="G40" s="17">
        <v>0</v>
      </c>
      <c r="H40" s="17">
        <v>4</v>
      </c>
      <c r="I40" s="17">
        <v>0</v>
      </c>
      <c r="J40" s="17">
        <v>0</v>
      </c>
      <c r="K40" s="17">
        <v>0</v>
      </c>
      <c r="L40" s="17">
        <f t="shared" si="0"/>
        <v>4</v>
      </c>
      <c r="M40" s="17">
        <v>1</v>
      </c>
      <c r="N40" s="17">
        <f t="shared" si="1"/>
        <v>1</v>
      </c>
      <c r="P40" s="17">
        <f t="shared" si="2"/>
        <v>6</v>
      </c>
    </row>
    <row r="41" spans="1:18">
      <c r="A41" s="17">
        <v>39</v>
      </c>
      <c r="C41" s="19" t="s">
        <v>103</v>
      </c>
      <c r="D41" s="19" t="s">
        <v>93</v>
      </c>
      <c r="E41" s="17" t="s">
        <v>104</v>
      </c>
      <c r="F41" s="17">
        <v>3</v>
      </c>
      <c r="G41" s="17">
        <v>2</v>
      </c>
      <c r="H41" s="17">
        <v>5</v>
      </c>
      <c r="I41" s="17">
        <v>4</v>
      </c>
      <c r="J41" s="17">
        <v>0</v>
      </c>
      <c r="K41" s="17">
        <v>4</v>
      </c>
      <c r="L41" s="17">
        <f t="shared" si="0"/>
        <v>9</v>
      </c>
      <c r="M41" s="17">
        <v>1</v>
      </c>
      <c r="N41" s="17">
        <f t="shared" si="1"/>
        <v>2</v>
      </c>
      <c r="P41" s="17">
        <f t="shared" si="2"/>
        <v>12</v>
      </c>
    </row>
    <row r="42" spans="1:18">
      <c r="A42" s="17">
        <v>40</v>
      </c>
      <c r="C42" s="19" t="s">
        <v>105</v>
      </c>
      <c r="D42" s="19" t="s">
        <v>93</v>
      </c>
      <c r="E42" s="17" t="s">
        <v>106</v>
      </c>
      <c r="F42" s="17">
        <v>14</v>
      </c>
      <c r="G42" s="17">
        <v>7</v>
      </c>
      <c r="H42" s="17">
        <v>21</v>
      </c>
      <c r="I42" s="17">
        <v>2</v>
      </c>
      <c r="J42" s="17">
        <v>0</v>
      </c>
      <c r="K42" s="17">
        <v>2</v>
      </c>
      <c r="L42" s="17">
        <f t="shared" si="0"/>
        <v>23</v>
      </c>
      <c r="M42" s="17">
        <v>1</v>
      </c>
      <c r="N42" s="17">
        <f t="shared" si="1"/>
        <v>5</v>
      </c>
      <c r="O42" s="17">
        <v>2</v>
      </c>
      <c r="P42" s="17">
        <f t="shared" si="2"/>
        <v>31</v>
      </c>
      <c r="Q42" s="21" t="s">
        <v>23</v>
      </c>
    </row>
    <row r="43" spans="1:18">
      <c r="A43" s="17">
        <v>41</v>
      </c>
      <c r="C43" s="19" t="s">
        <v>107</v>
      </c>
      <c r="D43" s="19" t="s">
        <v>93</v>
      </c>
      <c r="E43" s="17" t="s">
        <v>108</v>
      </c>
      <c r="F43" s="17">
        <v>1</v>
      </c>
      <c r="G43" s="17">
        <v>1</v>
      </c>
      <c r="H43" s="17">
        <v>2</v>
      </c>
      <c r="I43" s="17">
        <v>0</v>
      </c>
      <c r="J43" s="17">
        <v>0</v>
      </c>
      <c r="K43" s="17">
        <v>0</v>
      </c>
      <c r="L43" s="17">
        <f t="shared" si="0"/>
        <v>2</v>
      </c>
      <c r="M43" s="17">
        <v>0</v>
      </c>
      <c r="N43" s="17">
        <f t="shared" si="1"/>
        <v>1</v>
      </c>
      <c r="P43" s="17">
        <f t="shared" si="2"/>
        <v>3</v>
      </c>
    </row>
    <row r="44" spans="1:18">
      <c r="A44" s="17">
        <v>42</v>
      </c>
      <c r="C44" s="19" t="s">
        <v>109</v>
      </c>
      <c r="D44" s="19" t="s">
        <v>93</v>
      </c>
      <c r="E44" s="17" t="s">
        <v>110</v>
      </c>
      <c r="F44" s="17">
        <v>1</v>
      </c>
      <c r="G44" s="17">
        <v>1</v>
      </c>
      <c r="H44" s="17">
        <v>2</v>
      </c>
      <c r="I44" s="17">
        <v>0</v>
      </c>
      <c r="J44" s="17">
        <v>0</v>
      </c>
      <c r="K44" s="17">
        <v>0</v>
      </c>
      <c r="L44" s="17">
        <f t="shared" si="0"/>
        <v>2</v>
      </c>
      <c r="M44" s="17">
        <v>1</v>
      </c>
      <c r="N44" s="17">
        <f t="shared" si="1"/>
        <v>1</v>
      </c>
      <c r="P44" s="17">
        <f t="shared" si="2"/>
        <v>4</v>
      </c>
    </row>
    <row r="45" spans="1:18">
      <c r="A45" s="17">
        <v>43</v>
      </c>
      <c r="C45" s="19" t="s">
        <v>111</v>
      </c>
      <c r="D45" s="19" t="s">
        <v>93</v>
      </c>
      <c r="E45" s="17" t="s">
        <v>112</v>
      </c>
      <c r="F45" s="17">
        <v>0</v>
      </c>
      <c r="G45" s="17">
        <v>2</v>
      </c>
      <c r="H45" s="17">
        <v>2</v>
      </c>
      <c r="I45" s="17">
        <v>0</v>
      </c>
      <c r="J45" s="17">
        <v>0</v>
      </c>
      <c r="K45" s="17">
        <v>0</v>
      </c>
      <c r="L45" s="17">
        <f t="shared" si="0"/>
        <v>2</v>
      </c>
      <c r="M45" s="17">
        <v>1</v>
      </c>
      <c r="N45" s="17">
        <f t="shared" si="1"/>
        <v>1</v>
      </c>
      <c r="P45" s="17">
        <f t="shared" si="2"/>
        <v>4</v>
      </c>
    </row>
    <row r="46" spans="1:18">
      <c r="A46" s="17">
        <v>44</v>
      </c>
      <c r="C46" s="19" t="s">
        <v>113</v>
      </c>
      <c r="D46" s="19" t="s">
        <v>93</v>
      </c>
      <c r="E46" s="17" t="s">
        <v>114</v>
      </c>
      <c r="F46" s="17">
        <v>0</v>
      </c>
      <c r="G46" s="17">
        <v>2</v>
      </c>
      <c r="H46" s="17">
        <v>2</v>
      </c>
      <c r="I46" s="17">
        <v>0</v>
      </c>
      <c r="J46" s="17">
        <v>0</v>
      </c>
      <c r="K46" s="17">
        <v>0</v>
      </c>
      <c r="L46" s="17">
        <f t="shared" si="0"/>
        <v>2</v>
      </c>
      <c r="M46" s="17">
        <v>1</v>
      </c>
      <c r="N46" s="17">
        <f t="shared" si="1"/>
        <v>1</v>
      </c>
      <c r="P46" s="17">
        <f t="shared" si="2"/>
        <v>4</v>
      </c>
    </row>
    <row r="47" spans="1:18">
      <c r="A47" s="17">
        <v>45</v>
      </c>
      <c r="C47" s="19" t="s">
        <v>115</v>
      </c>
      <c r="D47" s="19" t="s">
        <v>93</v>
      </c>
      <c r="E47" s="17" t="s">
        <v>116</v>
      </c>
      <c r="F47" s="17">
        <v>5</v>
      </c>
      <c r="G47" s="17">
        <v>0</v>
      </c>
      <c r="H47" s="17">
        <v>5</v>
      </c>
      <c r="I47" s="17">
        <v>4</v>
      </c>
      <c r="J47" s="17">
        <v>0</v>
      </c>
      <c r="K47" s="17">
        <v>4</v>
      </c>
      <c r="L47" s="17">
        <f t="shared" si="0"/>
        <v>9</v>
      </c>
      <c r="M47" s="17">
        <v>1</v>
      </c>
      <c r="N47" s="17">
        <f t="shared" si="1"/>
        <v>2</v>
      </c>
      <c r="P47" s="17">
        <f t="shared" si="2"/>
        <v>12</v>
      </c>
    </row>
    <row r="48" spans="1:18">
      <c r="A48" s="23">
        <v>46</v>
      </c>
      <c r="B48" s="23"/>
      <c r="C48" s="24" t="s">
        <v>117</v>
      </c>
      <c r="D48" s="24" t="s">
        <v>93</v>
      </c>
      <c r="E48" s="23" t="s">
        <v>118</v>
      </c>
      <c r="F48" s="23">
        <v>3</v>
      </c>
      <c r="G48" s="23">
        <v>0</v>
      </c>
      <c r="H48" s="23">
        <v>3</v>
      </c>
      <c r="I48" s="23">
        <v>4</v>
      </c>
      <c r="J48" s="23">
        <v>0</v>
      </c>
      <c r="K48" s="23">
        <v>4</v>
      </c>
      <c r="L48" s="23">
        <f t="shared" si="0"/>
        <v>7</v>
      </c>
      <c r="M48" s="23">
        <v>1</v>
      </c>
      <c r="N48" s="23">
        <f t="shared" si="1"/>
        <v>2</v>
      </c>
      <c r="O48" s="23"/>
      <c r="P48" s="23">
        <f t="shared" si="2"/>
        <v>10</v>
      </c>
      <c r="Q48" s="25"/>
      <c r="R48" s="23">
        <f>SUM(N36:O48)</f>
        <v>47</v>
      </c>
    </row>
    <row r="49" spans="1:18">
      <c r="A49" s="17">
        <v>47</v>
      </c>
      <c r="B49" s="17" t="s">
        <v>119</v>
      </c>
      <c r="C49" s="19" t="s">
        <v>120</v>
      </c>
      <c r="D49" s="19" t="s">
        <v>121</v>
      </c>
      <c r="E49" s="17" t="s">
        <v>122</v>
      </c>
      <c r="F49" s="17">
        <v>6</v>
      </c>
      <c r="G49" s="17">
        <v>0</v>
      </c>
      <c r="H49" s="17">
        <v>6</v>
      </c>
      <c r="I49" s="17">
        <v>1</v>
      </c>
      <c r="J49" s="17">
        <v>0</v>
      </c>
      <c r="K49" s="17">
        <v>1</v>
      </c>
      <c r="L49" s="17">
        <f t="shared" si="0"/>
        <v>7</v>
      </c>
      <c r="M49" s="17">
        <v>1</v>
      </c>
      <c r="N49" s="17">
        <f t="shared" si="1"/>
        <v>2</v>
      </c>
      <c r="O49" s="17">
        <v>2</v>
      </c>
      <c r="P49" s="17">
        <f t="shared" si="2"/>
        <v>12</v>
      </c>
      <c r="Q49" s="21" t="s">
        <v>23</v>
      </c>
    </row>
    <row r="50" spans="1:18">
      <c r="A50" s="17">
        <v>48</v>
      </c>
      <c r="C50" s="19" t="s">
        <v>123</v>
      </c>
      <c r="D50" s="19" t="s">
        <v>121</v>
      </c>
      <c r="E50" s="17" t="s">
        <v>124</v>
      </c>
      <c r="F50" s="17">
        <v>4</v>
      </c>
      <c r="G50" s="17">
        <v>5</v>
      </c>
      <c r="H50" s="17">
        <v>9</v>
      </c>
      <c r="I50" s="17">
        <v>2</v>
      </c>
      <c r="J50" s="17">
        <v>0</v>
      </c>
      <c r="K50" s="17">
        <v>2</v>
      </c>
      <c r="L50" s="17">
        <f t="shared" si="0"/>
        <v>11</v>
      </c>
      <c r="M50" s="17">
        <v>1</v>
      </c>
      <c r="N50" s="17">
        <f t="shared" si="1"/>
        <v>3</v>
      </c>
      <c r="O50" s="17">
        <v>2</v>
      </c>
      <c r="P50" s="17">
        <f t="shared" si="2"/>
        <v>17</v>
      </c>
      <c r="Q50" s="21" t="s">
        <v>23</v>
      </c>
    </row>
    <row r="51" spans="1:18">
      <c r="A51" s="17">
        <v>49</v>
      </c>
      <c r="C51" s="19" t="s">
        <v>125</v>
      </c>
      <c r="D51" s="19" t="s">
        <v>121</v>
      </c>
      <c r="E51" s="17" t="s">
        <v>126</v>
      </c>
      <c r="F51" s="17">
        <v>5</v>
      </c>
      <c r="G51" s="17">
        <v>2</v>
      </c>
      <c r="H51" s="17">
        <v>7</v>
      </c>
      <c r="I51" s="17">
        <v>4</v>
      </c>
      <c r="J51" s="17">
        <v>0</v>
      </c>
      <c r="K51" s="17">
        <v>4</v>
      </c>
      <c r="L51" s="17">
        <f t="shared" si="0"/>
        <v>11</v>
      </c>
      <c r="M51" s="17">
        <v>1</v>
      </c>
      <c r="N51" s="17">
        <f t="shared" si="1"/>
        <v>3</v>
      </c>
      <c r="P51" s="17">
        <f t="shared" si="2"/>
        <v>15</v>
      </c>
    </row>
    <row r="52" spans="1:18">
      <c r="A52" s="17">
        <v>50</v>
      </c>
      <c r="C52" s="19" t="s">
        <v>127</v>
      </c>
      <c r="D52" s="19" t="s">
        <v>121</v>
      </c>
      <c r="E52" s="17" t="s">
        <v>128</v>
      </c>
      <c r="F52" s="17">
        <v>13</v>
      </c>
      <c r="G52" s="17">
        <v>5</v>
      </c>
      <c r="H52" s="17">
        <v>18</v>
      </c>
      <c r="I52" s="17">
        <v>0</v>
      </c>
      <c r="J52" s="17">
        <v>0</v>
      </c>
      <c r="K52" s="17">
        <v>0</v>
      </c>
      <c r="L52" s="17">
        <f t="shared" si="0"/>
        <v>18</v>
      </c>
      <c r="M52" s="17">
        <v>1</v>
      </c>
      <c r="N52" s="17">
        <f t="shared" si="1"/>
        <v>4</v>
      </c>
      <c r="O52" s="17">
        <v>2</v>
      </c>
      <c r="P52" s="17">
        <f t="shared" si="2"/>
        <v>25</v>
      </c>
      <c r="Q52" s="21" t="s">
        <v>23</v>
      </c>
    </row>
    <row r="53" spans="1:18">
      <c r="A53" s="17">
        <v>51</v>
      </c>
      <c r="C53" s="19" t="s">
        <v>129</v>
      </c>
      <c r="D53" s="19" t="s">
        <v>121</v>
      </c>
      <c r="E53" s="17" t="s">
        <v>130</v>
      </c>
      <c r="F53" s="17">
        <v>11</v>
      </c>
      <c r="G53" s="17">
        <v>8</v>
      </c>
      <c r="H53" s="17">
        <v>19</v>
      </c>
      <c r="I53" s="17">
        <v>0</v>
      </c>
      <c r="J53" s="17">
        <v>0</v>
      </c>
      <c r="K53" s="17">
        <v>0</v>
      </c>
      <c r="L53" s="17">
        <f t="shared" si="0"/>
        <v>19</v>
      </c>
      <c r="M53" s="17">
        <v>1</v>
      </c>
      <c r="N53" s="17">
        <f t="shared" si="1"/>
        <v>4</v>
      </c>
      <c r="O53" s="17">
        <v>2</v>
      </c>
      <c r="P53" s="17">
        <f t="shared" si="2"/>
        <v>26</v>
      </c>
      <c r="Q53" s="21" t="s">
        <v>23</v>
      </c>
    </row>
    <row r="54" spans="1:18">
      <c r="A54" s="17">
        <v>52</v>
      </c>
      <c r="C54" s="19" t="s">
        <v>131</v>
      </c>
      <c r="D54" s="19" t="s">
        <v>121</v>
      </c>
      <c r="E54" s="17" t="s">
        <v>132</v>
      </c>
      <c r="F54" s="17">
        <v>4</v>
      </c>
      <c r="G54" s="17">
        <v>3</v>
      </c>
      <c r="H54" s="17">
        <v>7</v>
      </c>
      <c r="I54" s="17">
        <v>1</v>
      </c>
      <c r="J54" s="17">
        <v>1</v>
      </c>
      <c r="K54" s="17">
        <v>2</v>
      </c>
      <c r="L54" s="17">
        <f t="shared" si="0"/>
        <v>9</v>
      </c>
      <c r="M54" s="17">
        <v>1</v>
      </c>
      <c r="N54" s="17">
        <f t="shared" si="1"/>
        <v>2</v>
      </c>
      <c r="O54" s="17">
        <v>2</v>
      </c>
      <c r="P54" s="17">
        <f t="shared" si="2"/>
        <v>14</v>
      </c>
      <c r="Q54" s="21" t="s">
        <v>23</v>
      </c>
    </row>
    <row r="55" spans="1:18">
      <c r="A55" s="17">
        <v>53</v>
      </c>
      <c r="C55" s="19" t="s">
        <v>133</v>
      </c>
      <c r="D55" s="19" t="s">
        <v>121</v>
      </c>
      <c r="E55" s="17" t="s">
        <v>134</v>
      </c>
      <c r="F55" s="17">
        <v>1</v>
      </c>
      <c r="G55" s="17">
        <v>3</v>
      </c>
      <c r="H55" s="17">
        <v>4</v>
      </c>
      <c r="I55" s="17">
        <v>5</v>
      </c>
      <c r="J55" s="17">
        <v>1</v>
      </c>
      <c r="K55" s="17">
        <v>6</v>
      </c>
      <c r="L55" s="17">
        <f t="shared" si="0"/>
        <v>10</v>
      </c>
      <c r="M55" s="17">
        <v>1</v>
      </c>
      <c r="N55" s="17">
        <f t="shared" si="1"/>
        <v>2</v>
      </c>
      <c r="P55" s="17">
        <f t="shared" si="2"/>
        <v>13</v>
      </c>
    </row>
    <row r="56" spans="1:18">
      <c r="A56" s="17">
        <v>54</v>
      </c>
      <c r="C56" s="19" t="s">
        <v>135</v>
      </c>
      <c r="D56" s="19" t="s">
        <v>121</v>
      </c>
      <c r="E56" s="17" t="s">
        <v>136</v>
      </c>
      <c r="F56" s="17">
        <v>0</v>
      </c>
      <c r="G56" s="17">
        <v>2</v>
      </c>
      <c r="H56" s="17">
        <v>2</v>
      </c>
      <c r="I56" s="17">
        <v>0</v>
      </c>
      <c r="J56" s="17">
        <v>2</v>
      </c>
      <c r="K56" s="17">
        <v>2</v>
      </c>
      <c r="L56" s="17">
        <f t="shared" si="0"/>
        <v>4</v>
      </c>
      <c r="M56" s="17">
        <v>0</v>
      </c>
      <c r="N56" s="17">
        <f t="shared" si="1"/>
        <v>1</v>
      </c>
      <c r="P56" s="17">
        <f t="shared" si="2"/>
        <v>5</v>
      </c>
    </row>
    <row r="57" spans="1:18">
      <c r="A57" s="17">
        <v>55</v>
      </c>
      <c r="C57" s="19" t="s">
        <v>137</v>
      </c>
      <c r="D57" s="19" t="s">
        <v>121</v>
      </c>
      <c r="E57" s="17" t="s">
        <v>138</v>
      </c>
      <c r="F57" s="17">
        <v>2</v>
      </c>
      <c r="G57" s="17">
        <v>1</v>
      </c>
      <c r="H57" s="17">
        <v>3</v>
      </c>
      <c r="I57" s="17">
        <v>4</v>
      </c>
      <c r="J57" s="17">
        <v>0</v>
      </c>
      <c r="K57" s="17">
        <v>4</v>
      </c>
      <c r="L57" s="17">
        <f t="shared" si="0"/>
        <v>7</v>
      </c>
      <c r="M57" s="17">
        <v>0</v>
      </c>
      <c r="N57" s="17">
        <f t="shared" si="1"/>
        <v>2</v>
      </c>
      <c r="P57" s="17">
        <f t="shared" si="2"/>
        <v>9</v>
      </c>
    </row>
    <row r="58" spans="1:18">
      <c r="A58" s="17">
        <v>56</v>
      </c>
      <c r="C58" s="19" t="s">
        <v>139</v>
      </c>
      <c r="D58" s="19" t="s">
        <v>121</v>
      </c>
      <c r="E58" s="17" t="s">
        <v>140</v>
      </c>
      <c r="F58" s="17">
        <v>4</v>
      </c>
      <c r="G58" s="17">
        <v>4</v>
      </c>
      <c r="H58" s="17">
        <v>8</v>
      </c>
      <c r="I58" s="17">
        <v>2</v>
      </c>
      <c r="J58" s="17">
        <v>0</v>
      </c>
      <c r="K58" s="17">
        <v>2</v>
      </c>
      <c r="L58" s="17">
        <f t="shared" si="0"/>
        <v>10</v>
      </c>
      <c r="M58" s="17">
        <v>1</v>
      </c>
      <c r="N58" s="17">
        <f t="shared" si="1"/>
        <v>2</v>
      </c>
      <c r="O58" s="17">
        <v>2</v>
      </c>
      <c r="P58" s="17">
        <f t="shared" si="2"/>
        <v>15</v>
      </c>
      <c r="Q58" s="21" t="s">
        <v>23</v>
      </c>
    </row>
    <row r="59" spans="1:18">
      <c r="A59" s="17">
        <v>57</v>
      </c>
      <c r="C59" s="19" t="s">
        <v>141</v>
      </c>
      <c r="D59" s="19" t="s">
        <v>121</v>
      </c>
      <c r="E59" s="17" t="s">
        <v>142</v>
      </c>
      <c r="F59" s="17">
        <v>2</v>
      </c>
      <c r="G59" s="17">
        <v>0</v>
      </c>
      <c r="H59" s="17">
        <v>2</v>
      </c>
      <c r="I59" s="17">
        <v>0</v>
      </c>
      <c r="J59" s="17">
        <v>0</v>
      </c>
      <c r="K59" s="17">
        <v>0</v>
      </c>
      <c r="L59" s="17">
        <f t="shared" si="0"/>
        <v>2</v>
      </c>
      <c r="M59" s="17">
        <v>0</v>
      </c>
      <c r="N59" s="17">
        <f t="shared" si="1"/>
        <v>1</v>
      </c>
      <c r="P59" s="17">
        <f t="shared" si="2"/>
        <v>3</v>
      </c>
    </row>
    <row r="60" spans="1:18">
      <c r="A60" s="17">
        <v>58</v>
      </c>
      <c r="C60" s="19" t="s">
        <v>143</v>
      </c>
      <c r="D60" s="19" t="s">
        <v>121</v>
      </c>
      <c r="E60" s="22" t="s">
        <v>144</v>
      </c>
      <c r="F60" s="17">
        <v>0</v>
      </c>
      <c r="G60" s="17">
        <v>3</v>
      </c>
      <c r="H60" s="17">
        <v>3</v>
      </c>
      <c r="I60" s="17">
        <v>0</v>
      </c>
      <c r="J60" s="17">
        <v>1</v>
      </c>
      <c r="K60" s="17">
        <v>1</v>
      </c>
      <c r="L60" s="17">
        <f t="shared" si="0"/>
        <v>4</v>
      </c>
      <c r="M60" s="17">
        <v>1</v>
      </c>
      <c r="N60" s="17">
        <f t="shared" si="1"/>
        <v>1</v>
      </c>
      <c r="P60" s="17">
        <f t="shared" si="2"/>
        <v>6</v>
      </c>
    </row>
    <row r="61" spans="1:18">
      <c r="A61" s="17">
        <v>59</v>
      </c>
      <c r="C61" s="19" t="s">
        <v>145</v>
      </c>
      <c r="D61" s="19" t="s">
        <v>121</v>
      </c>
      <c r="E61" s="22" t="s">
        <v>146</v>
      </c>
      <c r="F61" s="17">
        <v>1</v>
      </c>
      <c r="G61" s="17">
        <v>0</v>
      </c>
      <c r="H61" s="17">
        <v>1</v>
      </c>
      <c r="I61" s="17">
        <v>0</v>
      </c>
      <c r="J61" s="17">
        <v>0</v>
      </c>
      <c r="K61" s="17">
        <v>0</v>
      </c>
      <c r="L61" s="17">
        <f t="shared" si="0"/>
        <v>1</v>
      </c>
      <c r="M61" s="17">
        <v>1</v>
      </c>
      <c r="N61" s="17">
        <f t="shared" si="1"/>
        <v>1</v>
      </c>
      <c r="P61" s="17">
        <f t="shared" si="2"/>
        <v>3</v>
      </c>
    </row>
    <row r="62" spans="1:18">
      <c r="A62" s="23">
        <v>60</v>
      </c>
      <c r="B62" s="23"/>
      <c r="C62" s="24" t="s">
        <v>147</v>
      </c>
      <c r="D62" s="24" t="s">
        <v>121</v>
      </c>
      <c r="E62" s="23" t="s">
        <v>148</v>
      </c>
      <c r="F62" s="23">
        <v>1</v>
      </c>
      <c r="G62" s="23">
        <v>1</v>
      </c>
      <c r="H62" s="23">
        <v>2</v>
      </c>
      <c r="I62" s="23">
        <v>0</v>
      </c>
      <c r="J62" s="23">
        <v>0</v>
      </c>
      <c r="K62" s="23">
        <v>0</v>
      </c>
      <c r="L62" s="23">
        <f t="shared" si="0"/>
        <v>2</v>
      </c>
      <c r="M62" s="23">
        <v>1</v>
      </c>
      <c r="N62" s="23">
        <f t="shared" si="1"/>
        <v>1</v>
      </c>
      <c r="O62" s="23"/>
      <c r="P62" s="23">
        <f t="shared" si="2"/>
        <v>4</v>
      </c>
      <c r="Q62" s="25"/>
      <c r="R62" s="23">
        <f>SUM(N49:O62)</f>
        <v>41</v>
      </c>
    </row>
    <row r="63" spans="1:18">
      <c r="A63" s="17">
        <v>61</v>
      </c>
      <c r="B63" s="17" t="s">
        <v>149</v>
      </c>
      <c r="C63" s="19" t="s">
        <v>150</v>
      </c>
      <c r="D63" s="19" t="s">
        <v>151</v>
      </c>
      <c r="E63" s="17" t="s">
        <v>152</v>
      </c>
      <c r="F63" s="17">
        <v>1</v>
      </c>
      <c r="G63" s="17">
        <v>3</v>
      </c>
      <c r="H63" s="17">
        <v>4</v>
      </c>
      <c r="I63" s="17">
        <v>0</v>
      </c>
      <c r="J63" s="17">
        <v>0</v>
      </c>
      <c r="K63" s="17">
        <v>0</v>
      </c>
      <c r="L63" s="17">
        <f t="shared" si="0"/>
        <v>4</v>
      </c>
      <c r="M63" s="17">
        <v>1</v>
      </c>
      <c r="N63" s="17">
        <f t="shared" si="1"/>
        <v>1</v>
      </c>
      <c r="P63" s="17">
        <f t="shared" si="2"/>
        <v>6</v>
      </c>
    </row>
    <row r="64" spans="1:18">
      <c r="A64" s="17">
        <v>62</v>
      </c>
      <c r="C64" s="19" t="s">
        <v>153</v>
      </c>
      <c r="D64" s="19" t="s">
        <v>151</v>
      </c>
      <c r="E64" s="17" t="s">
        <v>154</v>
      </c>
      <c r="F64" s="17">
        <v>7</v>
      </c>
      <c r="G64" s="17">
        <v>2</v>
      </c>
      <c r="H64" s="17">
        <v>9</v>
      </c>
      <c r="I64" s="17">
        <v>1</v>
      </c>
      <c r="J64" s="17">
        <v>0</v>
      </c>
      <c r="K64" s="17">
        <v>1</v>
      </c>
      <c r="L64" s="17">
        <f t="shared" si="0"/>
        <v>10</v>
      </c>
      <c r="M64" s="17">
        <v>0</v>
      </c>
      <c r="N64" s="17">
        <f t="shared" si="1"/>
        <v>2</v>
      </c>
      <c r="P64" s="17">
        <f t="shared" si="2"/>
        <v>12</v>
      </c>
    </row>
    <row r="65" spans="1:18">
      <c r="A65" s="17">
        <v>63</v>
      </c>
      <c r="C65" s="19" t="s">
        <v>155</v>
      </c>
      <c r="D65" s="19" t="s">
        <v>151</v>
      </c>
      <c r="E65" s="17" t="s">
        <v>156</v>
      </c>
      <c r="F65" s="17">
        <v>19</v>
      </c>
      <c r="G65" s="17">
        <v>7</v>
      </c>
      <c r="H65" s="17">
        <v>26</v>
      </c>
      <c r="I65" s="17">
        <v>0</v>
      </c>
      <c r="J65" s="17">
        <v>1</v>
      </c>
      <c r="K65" s="17">
        <v>1</v>
      </c>
      <c r="L65" s="17">
        <f t="shared" si="0"/>
        <v>27</v>
      </c>
      <c r="M65" s="17">
        <v>1</v>
      </c>
      <c r="N65" s="17">
        <f t="shared" si="1"/>
        <v>6</v>
      </c>
      <c r="O65" s="17">
        <v>2</v>
      </c>
      <c r="P65" s="17">
        <f t="shared" si="2"/>
        <v>36</v>
      </c>
      <c r="Q65" s="21" t="s">
        <v>23</v>
      </c>
    </row>
    <row r="66" spans="1:18">
      <c r="A66" s="17">
        <v>64</v>
      </c>
      <c r="C66" s="19" t="s">
        <v>157</v>
      </c>
      <c r="D66" s="19" t="s">
        <v>151</v>
      </c>
      <c r="E66" s="17" t="s">
        <v>158</v>
      </c>
      <c r="F66" s="17">
        <v>3</v>
      </c>
      <c r="G66" s="17">
        <v>0</v>
      </c>
      <c r="H66" s="17">
        <v>3</v>
      </c>
      <c r="I66" s="17">
        <v>1</v>
      </c>
      <c r="J66" s="17">
        <v>0</v>
      </c>
      <c r="K66" s="17">
        <v>1</v>
      </c>
      <c r="L66" s="17">
        <f t="shared" si="0"/>
        <v>4</v>
      </c>
      <c r="M66" s="17">
        <v>1</v>
      </c>
      <c r="N66" s="17">
        <f t="shared" si="1"/>
        <v>1</v>
      </c>
      <c r="P66" s="17">
        <f t="shared" si="2"/>
        <v>6</v>
      </c>
    </row>
    <row r="67" spans="1:18">
      <c r="A67" s="17">
        <v>65</v>
      </c>
      <c r="C67" s="19" t="s">
        <v>159</v>
      </c>
      <c r="D67" s="19" t="s">
        <v>151</v>
      </c>
      <c r="E67" s="17" t="s">
        <v>160</v>
      </c>
      <c r="F67" s="17">
        <v>2</v>
      </c>
      <c r="G67" s="17">
        <v>3</v>
      </c>
      <c r="H67" s="17">
        <v>5</v>
      </c>
      <c r="I67" s="17">
        <v>0</v>
      </c>
      <c r="J67" s="17">
        <v>1</v>
      </c>
      <c r="K67" s="17">
        <v>1</v>
      </c>
      <c r="L67" s="17">
        <f t="shared" si="0"/>
        <v>6</v>
      </c>
      <c r="M67" s="17">
        <v>0</v>
      </c>
      <c r="N67" s="17">
        <f t="shared" si="1"/>
        <v>2</v>
      </c>
      <c r="P67" s="17">
        <f t="shared" si="2"/>
        <v>8</v>
      </c>
    </row>
    <row r="68" spans="1:18">
      <c r="A68" s="17">
        <v>66</v>
      </c>
      <c r="C68" s="19" t="s">
        <v>161</v>
      </c>
      <c r="D68" s="19" t="s">
        <v>151</v>
      </c>
      <c r="E68" s="17" t="s">
        <v>162</v>
      </c>
      <c r="F68" s="17">
        <v>3</v>
      </c>
      <c r="G68" s="17">
        <v>3</v>
      </c>
      <c r="H68" s="17">
        <v>6</v>
      </c>
      <c r="I68" s="17">
        <v>0</v>
      </c>
      <c r="J68" s="17">
        <v>1</v>
      </c>
      <c r="K68" s="17">
        <v>1</v>
      </c>
      <c r="L68" s="17">
        <f t="shared" ref="L68:L85" si="3">H68+K68</f>
        <v>7</v>
      </c>
      <c r="M68" s="17">
        <v>0</v>
      </c>
      <c r="N68" s="17">
        <f t="shared" ref="N68:N85" si="4">ROUNDUP(L68/5,0)</f>
        <v>2</v>
      </c>
      <c r="P68" s="17">
        <f t="shared" ref="P68:P85" si="5">SUM(L68:O68)</f>
        <v>9</v>
      </c>
    </row>
    <row r="69" spans="1:18">
      <c r="A69" s="17">
        <v>67</v>
      </c>
      <c r="C69" s="19" t="s">
        <v>163</v>
      </c>
      <c r="D69" s="19" t="s">
        <v>151</v>
      </c>
      <c r="E69" s="17" t="s">
        <v>164</v>
      </c>
      <c r="F69" s="17">
        <v>1</v>
      </c>
      <c r="G69" s="17">
        <v>1</v>
      </c>
      <c r="H69" s="17">
        <v>2</v>
      </c>
      <c r="I69" s="17">
        <v>0</v>
      </c>
      <c r="J69" s="17">
        <v>0</v>
      </c>
      <c r="K69" s="17">
        <v>0</v>
      </c>
      <c r="L69" s="17">
        <f t="shared" si="3"/>
        <v>2</v>
      </c>
      <c r="M69" s="17">
        <v>1</v>
      </c>
      <c r="N69" s="17">
        <f t="shared" si="4"/>
        <v>1</v>
      </c>
      <c r="P69" s="17">
        <f t="shared" si="5"/>
        <v>4</v>
      </c>
    </row>
    <row r="70" spans="1:18">
      <c r="A70" s="17">
        <v>68</v>
      </c>
      <c r="C70" s="19" t="s">
        <v>165</v>
      </c>
      <c r="D70" s="19" t="s">
        <v>151</v>
      </c>
      <c r="E70" s="17" t="s">
        <v>166</v>
      </c>
      <c r="F70" s="17">
        <v>4</v>
      </c>
      <c r="G70" s="17">
        <v>5</v>
      </c>
      <c r="H70" s="17">
        <v>9</v>
      </c>
      <c r="I70" s="17">
        <v>4</v>
      </c>
      <c r="J70" s="17">
        <v>0</v>
      </c>
      <c r="K70" s="17">
        <v>4</v>
      </c>
      <c r="L70" s="17">
        <f t="shared" si="3"/>
        <v>13</v>
      </c>
      <c r="M70" s="17">
        <v>1</v>
      </c>
      <c r="N70" s="17">
        <f t="shared" si="4"/>
        <v>3</v>
      </c>
      <c r="O70" s="17">
        <v>2</v>
      </c>
      <c r="P70" s="17">
        <f t="shared" si="5"/>
        <v>19</v>
      </c>
      <c r="Q70" s="21" t="s">
        <v>23</v>
      </c>
    </row>
    <row r="71" spans="1:18">
      <c r="A71" s="17">
        <v>69</v>
      </c>
      <c r="C71" s="19" t="s">
        <v>167</v>
      </c>
      <c r="D71" s="19" t="s">
        <v>151</v>
      </c>
      <c r="E71" s="17" t="s">
        <v>168</v>
      </c>
      <c r="F71" s="17">
        <v>2</v>
      </c>
      <c r="G71" s="17">
        <v>5</v>
      </c>
      <c r="H71" s="17">
        <v>7</v>
      </c>
      <c r="I71" s="17">
        <v>3</v>
      </c>
      <c r="J71" s="17">
        <v>0</v>
      </c>
      <c r="K71" s="17">
        <v>3</v>
      </c>
      <c r="L71" s="17">
        <f t="shared" si="3"/>
        <v>10</v>
      </c>
      <c r="M71" s="17">
        <v>1</v>
      </c>
      <c r="N71" s="17">
        <f t="shared" si="4"/>
        <v>2</v>
      </c>
      <c r="O71" s="17">
        <v>2</v>
      </c>
      <c r="P71" s="17">
        <f t="shared" si="5"/>
        <v>15</v>
      </c>
      <c r="Q71" s="21" t="s">
        <v>23</v>
      </c>
    </row>
    <row r="72" spans="1:18">
      <c r="A72" s="17">
        <v>70</v>
      </c>
      <c r="C72" s="19" t="s">
        <v>169</v>
      </c>
      <c r="D72" s="19" t="s">
        <v>151</v>
      </c>
      <c r="E72" s="17" t="s">
        <v>170</v>
      </c>
      <c r="F72" s="17">
        <v>4</v>
      </c>
      <c r="G72" s="17">
        <v>2</v>
      </c>
      <c r="H72" s="17">
        <v>6</v>
      </c>
      <c r="I72" s="17">
        <v>3</v>
      </c>
      <c r="J72" s="17">
        <v>2</v>
      </c>
      <c r="K72" s="17">
        <v>5</v>
      </c>
      <c r="L72" s="17">
        <f t="shared" si="3"/>
        <v>11</v>
      </c>
      <c r="M72" s="17">
        <v>1</v>
      </c>
      <c r="N72" s="17">
        <f t="shared" si="4"/>
        <v>3</v>
      </c>
      <c r="O72" s="17">
        <v>2</v>
      </c>
      <c r="P72" s="17">
        <f t="shared" si="5"/>
        <v>17</v>
      </c>
      <c r="Q72" s="21" t="s">
        <v>23</v>
      </c>
    </row>
    <row r="73" spans="1:18">
      <c r="A73" s="17">
        <v>71</v>
      </c>
      <c r="C73" s="19" t="s">
        <v>171</v>
      </c>
      <c r="D73" s="19" t="s">
        <v>151</v>
      </c>
      <c r="E73" s="17" t="s">
        <v>172</v>
      </c>
      <c r="F73" s="17">
        <v>19</v>
      </c>
      <c r="G73" s="17">
        <v>13</v>
      </c>
      <c r="H73" s="17">
        <v>32</v>
      </c>
      <c r="I73" s="17">
        <v>0</v>
      </c>
      <c r="J73" s="17">
        <v>0</v>
      </c>
      <c r="K73" s="17">
        <v>0</v>
      </c>
      <c r="L73" s="17">
        <f t="shared" si="3"/>
        <v>32</v>
      </c>
      <c r="M73" s="17">
        <v>3</v>
      </c>
      <c r="N73" s="17">
        <f t="shared" si="4"/>
        <v>7</v>
      </c>
      <c r="O73" s="17">
        <v>2</v>
      </c>
      <c r="P73" s="17">
        <f t="shared" si="5"/>
        <v>44</v>
      </c>
      <c r="Q73" s="21" t="s">
        <v>40</v>
      </c>
    </row>
    <row r="74" spans="1:18">
      <c r="A74" s="17">
        <v>72</v>
      </c>
      <c r="C74" s="19" t="s">
        <v>173</v>
      </c>
      <c r="D74" s="19" t="s">
        <v>151</v>
      </c>
      <c r="E74" s="17" t="s">
        <v>174</v>
      </c>
      <c r="F74" s="17">
        <v>2</v>
      </c>
      <c r="G74" s="17">
        <v>3</v>
      </c>
      <c r="H74" s="17">
        <v>5</v>
      </c>
      <c r="I74" s="17">
        <v>0</v>
      </c>
      <c r="J74" s="17">
        <v>1</v>
      </c>
      <c r="K74" s="17">
        <v>1</v>
      </c>
      <c r="L74" s="17">
        <f t="shared" si="3"/>
        <v>6</v>
      </c>
      <c r="M74" s="17">
        <v>1</v>
      </c>
      <c r="N74" s="17">
        <f t="shared" si="4"/>
        <v>2</v>
      </c>
      <c r="P74" s="17">
        <f t="shared" si="5"/>
        <v>9</v>
      </c>
    </row>
    <row r="75" spans="1:18">
      <c r="A75" s="23">
        <v>73</v>
      </c>
      <c r="B75" s="23"/>
      <c r="C75" s="24" t="s">
        <v>175</v>
      </c>
      <c r="D75" s="24" t="s">
        <v>151</v>
      </c>
      <c r="E75" s="23" t="s">
        <v>176</v>
      </c>
      <c r="F75" s="23">
        <v>3</v>
      </c>
      <c r="G75" s="23">
        <v>4</v>
      </c>
      <c r="H75" s="23">
        <v>7</v>
      </c>
      <c r="I75" s="23">
        <v>0</v>
      </c>
      <c r="J75" s="23">
        <v>0</v>
      </c>
      <c r="K75" s="23">
        <v>0</v>
      </c>
      <c r="L75" s="23">
        <f t="shared" si="3"/>
        <v>7</v>
      </c>
      <c r="M75" s="23">
        <v>0</v>
      </c>
      <c r="N75" s="23">
        <f t="shared" si="4"/>
        <v>2</v>
      </c>
      <c r="O75" s="23"/>
      <c r="P75" s="23">
        <f t="shared" si="5"/>
        <v>9</v>
      </c>
      <c r="Q75" s="25"/>
      <c r="R75" s="23">
        <f>SUM(N63:O75)</f>
        <v>44</v>
      </c>
    </row>
    <row r="76" spans="1:18">
      <c r="A76" s="17">
        <v>74</v>
      </c>
      <c r="B76" s="17" t="s">
        <v>177</v>
      </c>
      <c r="C76" s="19" t="s">
        <v>178</v>
      </c>
      <c r="D76" s="19" t="s">
        <v>179</v>
      </c>
      <c r="E76" s="17" t="s">
        <v>180</v>
      </c>
      <c r="F76" s="17">
        <v>11</v>
      </c>
      <c r="G76" s="17">
        <v>6</v>
      </c>
      <c r="H76" s="17">
        <v>17</v>
      </c>
      <c r="I76" s="17">
        <v>0</v>
      </c>
      <c r="J76" s="17">
        <v>0</v>
      </c>
      <c r="K76" s="17">
        <v>0</v>
      </c>
      <c r="L76" s="17">
        <f t="shared" si="3"/>
        <v>17</v>
      </c>
      <c r="M76" s="17">
        <v>1</v>
      </c>
      <c r="N76" s="17">
        <f t="shared" si="4"/>
        <v>4</v>
      </c>
      <c r="O76" s="17">
        <v>2</v>
      </c>
      <c r="P76" s="17">
        <f t="shared" si="5"/>
        <v>24</v>
      </c>
      <c r="Q76" s="21" t="s">
        <v>23</v>
      </c>
    </row>
    <row r="77" spans="1:18">
      <c r="A77" s="17">
        <v>75</v>
      </c>
      <c r="C77" s="19" t="s">
        <v>181</v>
      </c>
      <c r="D77" s="19" t="s">
        <v>179</v>
      </c>
      <c r="E77" s="17" t="s">
        <v>182</v>
      </c>
      <c r="F77" s="17">
        <v>2</v>
      </c>
      <c r="G77" s="17">
        <v>1</v>
      </c>
      <c r="H77" s="17">
        <v>3</v>
      </c>
      <c r="I77" s="17">
        <v>2</v>
      </c>
      <c r="J77" s="17">
        <v>0</v>
      </c>
      <c r="K77" s="17">
        <v>2</v>
      </c>
      <c r="L77" s="17">
        <f t="shared" si="3"/>
        <v>5</v>
      </c>
      <c r="M77" s="17">
        <v>1</v>
      </c>
      <c r="N77" s="17">
        <f t="shared" si="4"/>
        <v>1</v>
      </c>
      <c r="P77" s="17">
        <f t="shared" si="5"/>
        <v>7</v>
      </c>
    </row>
    <row r="78" spans="1:18">
      <c r="A78" s="17">
        <v>76</v>
      </c>
      <c r="C78" s="19" t="s">
        <v>183</v>
      </c>
      <c r="D78" s="19" t="s">
        <v>179</v>
      </c>
      <c r="E78" s="17" t="s">
        <v>184</v>
      </c>
      <c r="F78" s="17">
        <v>11</v>
      </c>
      <c r="G78" s="17">
        <v>5</v>
      </c>
      <c r="H78" s="17">
        <v>16</v>
      </c>
      <c r="I78" s="17">
        <v>0</v>
      </c>
      <c r="J78" s="17">
        <v>0</v>
      </c>
      <c r="K78" s="17">
        <v>0</v>
      </c>
      <c r="L78" s="17">
        <f t="shared" si="3"/>
        <v>16</v>
      </c>
      <c r="M78" s="17">
        <v>1</v>
      </c>
      <c r="N78" s="17">
        <f t="shared" si="4"/>
        <v>4</v>
      </c>
      <c r="O78" s="17">
        <v>2</v>
      </c>
      <c r="P78" s="17">
        <f t="shared" si="5"/>
        <v>23</v>
      </c>
      <c r="Q78" s="21" t="s">
        <v>23</v>
      </c>
    </row>
    <row r="79" spans="1:18">
      <c r="A79" s="17">
        <v>77</v>
      </c>
      <c r="C79" s="19" t="s">
        <v>185</v>
      </c>
      <c r="D79" s="19" t="s">
        <v>179</v>
      </c>
      <c r="E79" s="17" t="s">
        <v>186</v>
      </c>
      <c r="F79" s="17">
        <v>1</v>
      </c>
      <c r="G79" s="17">
        <v>2</v>
      </c>
      <c r="H79" s="17">
        <v>3</v>
      </c>
      <c r="I79" s="17">
        <v>0</v>
      </c>
      <c r="J79" s="17">
        <v>0</v>
      </c>
      <c r="K79" s="17">
        <v>0</v>
      </c>
      <c r="L79" s="17">
        <f t="shared" si="3"/>
        <v>3</v>
      </c>
      <c r="M79" s="17">
        <v>1</v>
      </c>
      <c r="N79" s="17">
        <f t="shared" si="4"/>
        <v>1</v>
      </c>
      <c r="P79" s="17">
        <f t="shared" si="5"/>
        <v>5</v>
      </c>
    </row>
    <row r="80" spans="1:18">
      <c r="A80" s="17">
        <v>78</v>
      </c>
      <c r="C80" s="19" t="s">
        <v>187</v>
      </c>
      <c r="D80" s="19" t="s">
        <v>179</v>
      </c>
      <c r="E80" s="17" t="s">
        <v>188</v>
      </c>
      <c r="F80" s="17">
        <v>2</v>
      </c>
      <c r="G80" s="17">
        <v>2</v>
      </c>
      <c r="H80" s="17">
        <v>4</v>
      </c>
      <c r="I80" s="17">
        <v>3</v>
      </c>
      <c r="J80" s="17">
        <v>3</v>
      </c>
      <c r="K80" s="17">
        <v>6</v>
      </c>
      <c r="L80" s="17">
        <f t="shared" si="3"/>
        <v>10</v>
      </c>
      <c r="M80" s="17">
        <v>1</v>
      </c>
      <c r="N80" s="17">
        <f t="shared" si="4"/>
        <v>2</v>
      </c>
      <c r="P80" s="17">
        <f t="shared" si="5"/>
        <v>13</v>
      </c>
    </row>
    <row r="81" spans="1:18">
      <c r="A81" s="17">
        <v>79</v>
      </c>
      <c r="C81" s="19" t="s">
        <v>189</v>
      </c>
      <c r="D81" s="19" t="s">
        <v>179</v>
      </c>
      <c r="E81" s="17" t="s">
        <v>190</v>
      </c>
      <c r="F81" s="17">
        <v>4</v>
      </c>
      <c r="G81" s="17">
        <v>8</v>
      </c>
      <c r="H81" s="17">
        <v>12</v>
      </c>
      <c r="I81" s="17">
        <v>5</v>
      </c>
      <c r="J81" s="17">
        <v>0</v>
      </c>
      <c r="K81" s="17">
        <v>5</v>
      </c>
      <c r="L81" s="17">
        <f t="shared" si="3"/>
        <v>17</v>
      </c>
      <c r="M81" s="17">
        <v>1</v>
      </c>
      <c r="N81" s="17">
        <f t="shared" si="4"/>
        <v>4</v>
      </c>
      <c r="O81" s="17">
        <v>2</v>
      </c>
      <c r="P81" s="17">
        <f t="shared" si="5"/>
        <v>24</v>
      </c>
      <c r="Q81" s="21" t="s">
        <v>23</v>
      </c>
    </row>
    <row r="82" spans="1:18">
      <c r="A82" s="17">
        <v>80</v>
      </c>
      <c r="C82" s="19" t="s">
        <v>191</v>
      </c>
      <c r="D82" s="19" t="s">
        <v>179</v>
      </c>
      <c r="E82" s="17" t="s">
        <v>192</v>
      </c>
      <c r="F82" s="17">
        <v>0</v>
      </c>
      <c r="G82" s="17">
        <v>2</v>
      </c>
      <c r="H82" s="17">
        <v>2</v>
      </c>
      <c r="I82" s="17">
        <v>0</v>
      </c>
      <c r="J82" s="17">
        <v>0</v>
      </c>
      <c r="K82" s="17">
        <v>0</v>
      </c>
      <c r="L82" s="17">
        <f t="shared" si="3"/>
        <v>2</v>
      </c>
      <c r="M82" s="17">
        <v>0</v>
      </c>
      <c r="N82" s="17">
        <f t="shared" si="4"/>
        <v>1</v>
      </c>
      <c r="P82" s="17">
        <f t="shared" si="5"/>
        <v>3</v>
      </c>
    </row>
    <row r="83" spans="1:18">
      <c r="A83" s="17">
        <v>81</v>
      </c>
      <c r="C83" s="19" t="s">
        <v>193</v>
      </c>
      <c r="D83" s="19" t="s">
        <v>179</v>
      </c>
      <c r="E83" s="17" t="s">
        <v>194</v>
      </c>
      <c r="F83" s="17">
        <v>2</v>
      </c>
      <c r="G83" s="17">
        <v>0</v>
      </c>
      <c r="H83" s="17">
        <v>2</v>
      </c>
      <c r="I83" s="17">
        <v>0</v>
      </c>
      <c r="J83" s="17">
        <v>0</v>
      </c>
      <c r="K83" s="17">
        <v>0</v>
      </c>
      <c r="L83" s="17">
        <f t="shared" si="3"/>
        <v>2</v>
      </c>
      <c r="M83" s="17">
        <v>0</v>
      </c>
      <c r="N83" s="17">
        <f t="shared" si="4"/>
        <v>1</v>
      </c>
      <c r="P83" s="17">
        <f t="shared" si="5"/>
        <v>3</v>
      </c>
    </row>
    <row r="84" spans="1:18">
      <c r="A84" s="17">
        <v>82</v>
      </c>
      <c r="C84" s="19" t="s">
        <v>195</v>
      </c>
      <c r="D84" s="19" t="s">
        <v>179</v>
      </c>
      <c r="E84" s="17" t="s">
        <v>196</v>
      </c>
      <c r="F84" s="17">
        <v>1</v>
      </c>
      <c r="G84" s="17">
        <v>2</v>
      </c>
      <c r="H84" s="17">
        <v>3</v>
      </c>
      <c r="I84" s="17">
        <v>0</v>
      </c>
      <c r="J84" s="17">
        <v>0</v>
      </c>
      <c r="K84" s="17">
        <v>0</v>
      </c>
      <c r="L84" s="17">
        <f t="shared" si="3"/>
        <v>3</v>
      </c>
      <c r="M84" s="17">
        <v>1</v>
      </c>
      <c r="N84" s="17">
        <f t="shared" si="4"/>
        <v>1</v>
      </c>
      <c r="P84" s="17">
        <f t="shared" si="5"/>
        <v>5</v>
      </c>
    </row>
    <row r="85" spans="1:18">
      <c r="A85" s="23">
        <v>83</v>
      </c>
      <c r="B85" s="23"/>
      <c r="C85" s="24" t="s">
        <v>197</v>
      </c>
      <c r="D85" s="24" t="s">
        <v>179</v>
      </c>
      <c r="E85" s="23" t="s">
        <v>198</v>
      </c>
      <c r="F85" s="23">
        <v>2</v>
      </c>
      <c r="G85" s="23">
        <v>0</v>
      </c>
      <c r="H85" s="23">
        <v>2</v>
      </c>
      <c r="I85" s="23">
        <v>0</v>
      </c>
      <c r="J85" s="23">
        <v>0</v>
      </c>
      <c r="K85" s="23">
        <v>0</v>
      </c>
      <c r="L85" s="23">
        <f t="shared" si="3"/>
        <v>2</v>
      </c>
      <c r="M85" s="23">
        <v>1</v>
      </c>
      <c r="N85" s="23">
        <f t="shared" si="4"/>
        <v>1</v>
      </c>
      <c r="O85" s="23"/>
      <c r="P85" s="23">
        <f t="shared" si="5"/>
        <v>4</v>
      </c>
      <c r="Q85" s="25"/>
      <c r="R85" s="23">
        <f>SUM(N76:O85)</f>
        <v>26</v>
      </c>
    </row>
    <row r="86" spans="1:18">
      <c r="E86" s="17" t="s">
        <v>199</v>
      </c>
      <c r="F86" s="17">
        <f>SUM(F3:F85)</f>
        <v>437</v>
      </c>
      <c r="G86" s="17">
        <f t="shared" ref="G86:P86" si="6">SUM(G3:G85)</f>
        <v>280</v>
      </c>
      <c r="H86" s="17">
        <f t="shared" si="6"/>
        <v>717</v>
      </c>
      <c r="I86" s="17">
        <f t="shared" si="6"/>
        <v>109</v>
      </c>
      <c r="J86" s="17">
        <f t="shared" si="6"/>
        <v>42</v>
      </c>
      <c r="K86" s="17">
        <f t="shared" si="6"/>
        <v>151</v>
      </c>
      <c r="L86" s="17">
        <f t="shared" si="6"/>
        <v>868</v>
      </c>
      <c r="M86" s="17">
        <f t="shared" si="6"/>
        <v>71</v>
      </c>
      <c r="N86" s="17">
        <f t="shared" si="6"/>
        <v>214</v>
      </c>
      <c r="O86" s="17">
        <f t="shared" si="6"/>
        <v>62</v>
      </c>
      <c r="P86" s="17">
        <f t="shared" si="6"/>
        <v>1215</v>
      </c>
      <c r="R86" s="17">
        <f>SUM(R3:R85)</f>
        <v>276</v>
      </c>
    </row>
    <row r="87" spans="1:18">
      <c r="M87" s="17">
        <f>H86+K86+M86</f>
        <v>939</v>
      </c>
      <c r="N87" s="17">
        <f>M87+N86</f>
        <v>1153</v>
      </c>
      <c r="O87" s="17">
        <f>N87+O86</f>
        <v>1215</v>
      </c>
    </row>
  </sheetData>
  <sheetProtection sheet="1" objects="1" scenarios="1"/>
  <autoFilter ref="A1:N87" xr:uid="{00000000-0009-0000-0000-000000000000}"/>
  <mergeCells count="5">
    <mergeCell ref="N1:O1"/>
    <mergeCell ref="Q1:Q2"/>
    <mergeCell ref="F1:H1"/>
    <mergeCell ref="I1:K1"/>
    <mergeCell ref="P1:P2"/>
  </mergeCells>
  <phoneticPr fontId="2"/>
  <printOptions gridLines="1"/>
  <pageMargins left="0.7" right="0.7" top="0.28999999999999998" bottom="0.25" header="0.3" footer="0.3"/>
  <pageSetup paperSize="9" scale="5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5"/>
  <sheetViews>
    <sheetView tabSelected="1" zoomScaleNormal="100" workbookViewId="0">
      <selection activeCell="R2" sqref="R2"/>
    </sheetView>
  </sheetViews>
  <sheetFormatPr defaultColWidth="3.5546875" defaultRowHeight="20.25" customHeight="1"/>
  <cols>
    <col min="1" max="16384" width="3.5546875" style="2"/>
  </cols>
  <sheetData>
    <row r="1" spans="1:26" ht="20.25" customHeight="1">
      <c r="P1" s="28" t="s">
        <v>200</v>
      </c>
      <c r="Q1" s="28"/>
      <c r="R1" s="14"/>
      <c r="S1" s="4" t="s">
        <v>201</v>
      </c>
      <c r="T1" s="14"/>
      <c r="U1" s="4" t="s">
        <v>202</v>
      </c>
    </row>
    <row r="2" spans="1:26" ht="20.25" customHeight="1">
      <c r="A2" s="3" t="s">
        <v>203</v>
      </c>
      <c r="B2" s="1"/>
    </row>
    <row r="3" spans="1:26" ht="20.25" customHeight="1">
      <c r="A3" s="3" t="s">
        <v>204</v>
      </c>
    </row>
    <row r="4" spans="1:26" ht="20.25" customHeight="1">
      <c r="A4" s="1"/>
    </row>
    <row r="5" spans="1:26" ht="20.25" customHeight="1">
      <c r="A5" s="36" t="s">
        <v>205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16"/>
      <c r="W5" s="16"/>
      <c r="X5" s="16"/>
      <c r="Y5" s="16"/>
      <c r="Z5" s="16"/>
    </row>
    <row r="6" spans="1:26" ht="20.25" customHeight="1">
      <c r="A6" s="36" t="s">
        <v>206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16"/>
      <c r="W6" s="16"/>
      <c r="X6" s="16"/>
      <c r="Y6" s="16"/>
      <c r="Z6" s="16"/>
    </row>
    <row r="7" spans="1:26" ht="20.25" customHeight="1">
      <c r="A7" s="1"/>
    </row>
    <row r="8" spans="1:26" ht="20.25" customHeight="1">
      <c r="A8" s="3" t="s">
        <v>207</v>
      </c>
    </row>
    <row r="9" spans="1:26" ht="20.25" customHeight="1">
      <c r="A9" s="3" t="s">
        <v>208</v>
      </c>
    </row>
    <row r="10" spans="1:26" ht="39" customHeight="1">
      <c r="A10" s="34" t="s">
        <v>209</v>
      </c>
      <c r="B10" s="29"/>
      <c r="C10" s="29"/>
      <c r="D10" s="29"/>
      <c r="E10" s="46"/>
      <c r="F10" s="47"/>
      <c r="G10" s="47"/>
      <c r="H10" s="47"/>
      <c r="I10" s="48"/>
      <c r="J10" s="29" t="s">
        <v>210</v>
      </c>
      <c r="K10" s="29"/>
      <c r="L10" s="29"/>
      <c r="M10" s="29"/>
      <c r="N10" s="29"/>
      <c r="O10" s="30" t="e">
        <f>VLOOKUP(E10,追加AD申請可能枚数!C3:D85,2)</f>
        <v>#N/A</v>
      </c>
      <c r="P10" s="30"/>
      <c r="Q10" s="30"/>
      <c r="R10" s="30"/>
      <c r="S10" s="37"/>
      <c r="T10" s="38" t="s">
        <v>10</v>
      </c>
      <c r="U10" s="35"/>
    </row>
    <row r="11" spans="1:26" ht="27.75" customHeight="1">
      <c r="A11" s="29" t="s">
        <v>211</v>
      </c>
      <c r="B11" s="29"/>
      <c r="C11" s="29"/>
      <c r="D11" s="29"/>
      <c r="E11" s="30" t="e">
        <f>VLOOKUP(E10,追加AD申請可能枚数!C3:E85,3)</f>
        <v>#N/A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6" ht="27.75" customHeight="1">
      <c r="A12" s="29" t="s">
        <v>212</v>
      </c>
      <c r="B12" s="29"/>
      <c r="C12" s="29"/>
      <c r="D12" s="29"/>
      <c r="E12" s="6" t="s">
        <v>213</v>
      </c>
      <c r="F12" s="29" t="e">
        <f>VLOOKUP(E10,追加AD申請可能枚数!C3:H85,4)</f>
        <v>#N/A</v>
      </c>
      <c r="G12" s="29"/>
      <c r="H12" s="6" t="s">
        <v>214</v>
      </c>
      <c r="I12" s="6" t="s">
        <v>215</v>
      </c>
      <c r="J12" s="29" t="e">
        <f>VLOOKUP(E10,追加AD申請可能枚数!C3:H85,5)</f>
        <v>#N/A</v>
      </c>
      <c r="K12" s="29"/>
      <c r="L12" s="6" t="s">
        <v>214</v>
      </c>
      <c r="M12" s="34" t="s">
        <v>216</v>
      </c>
      <c r="N12" s="29"/>
      <c r="O12" s="29" t="e">
        <f>VLOOKUP(E10,追加AD申請可能枚数!C3:K85,9)</f>
        <v>#N/A</v>
      </c>
      <c r="P12" s="29"/>
      <c r="Q12" s="6" t="s">
        <v>214</v>
      </c>
      <c r="R12" s="6" t="s">
        <v>15</v>
      </c>
      <c r="S12" s="29" t="e">
        <f>+F12+J12+O12</f>
        <v>#N/A</v>
      </c>
      <c r="T12" s="29"/>
      <c r="U12" s="6" t="s">
        <v>214</v>
      </c>
    </row>
    <row r="13" spans="1:26" ht="27.75" customHeight="1">
      <c r="A13" s="29" t="s">
        <v>217</v>
      </c>
      <c r="B13" s="29"/>
      <c r="C13" s="29"/>
      <c r="D13" s="29"/>
      <c r="E13" s="7" t="s">
        <v>218</v>
      </c>
      <c r="F13" s="8" t="s">
        <v>219</v>
      </c>
      <c r="G13" s="8"/>
      <c r="H13" s="31" t="e">
        <f>+S12</f>
        <v>#N/A</v>
      </c>
      <c r="I13" s="35"/>
      <c r="J13" s="8" t="s">
        <v>220</v>
      </c>
      <c r="K13" s="8"/>
      <c r="L13" s="8"/>
      <c r="M13" s="8"/>
      <c r="N13" s="8"/>
      <c r="O13" s="31" t="e">
        <f>+ROUNDUP(H13/5,0)</f>
        <v>#N/A</v>
      </c>
      <c r="P13" s="35"/>
      <c r="Q13" s="9" t="s">
        <v>221</v>
      </c>
      <c r="R13" s="9"/>
      <c r="S13" s="9"/>
      <c r="T13" s="9"/>
      <c r="U13" s="10"/>
    </row>
    <row r="14" spans="1:26" ht="27.75" customHeight="1">
      <c r="A14" s="29"/>
      <c r="B14" s="29"/>
      <c r="C14" s="29"/>
      <c r="D14" s="31"/>
      <c r="E14" s="11"/>
      <c r="G14" s="3" t="s">
        <v>222</v>
      </c>
      <c r="I14" s="12"/>
      <c r="J14" s="12"/>
      <c r="K14" s="12"/>
      <c r="U14" s="13"/>
    </row>
    <row r="15" spans="1:26" ht="27.75" customHeight="1">
      <c r="A15" s="29"/>
      <c r="B15" s="29"/>
      <c r="C15" s="29"/>
      <c r="D15" s="29"/>
      <c r="E15" s="15" t="s">
        <v>223</v>
      </c>
      <c r="F15" s="32" t="s">
        <v>224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6" ht="27.75" customHeight="1">
      <c r="A16" s="29" t="s">
        <v>225</v>
      </c>
      <c r="B16" s="29"/>
      <c r="C16" s="29"/>
      <c r="D16" s="29"/>
      <c r="E16" s="39"/>
      <c r="F16" s="39"/>
      <c r="G16" s="39"/>
      <c r="H16" s="39"/>
      <c r="I16" s="39"/>
      <c r="J16" s="29" t="s">
        <v>226</v>
      </c>
      <c r="K16" s="29"/>
      <c r="L16" s="29"/>
      <c r="M16" s="29"/>
      <c r="N16" s="29"/>
      <c r="O16" s="39"/>
      <c r="P16" s="39"/>
      <c r="Q16" s="39"/>
      <c r="R16" s="39"/>
      <c r="S16" s="39"/>
      <c r="T16" s="39"/>
      <c r="U16" s="39"/>
    </row>
    <row r="17" spans="1:20" ht="20.25" customHeight="1">
      <c r="A17" s="4"/>
      <c r="B17" s="4"/>
      <c r="C17" s="4"/>
      <c r="D17" s="4"/>
      <c r="I17" s="3"/>
      <c r="J17" s="3"/>
      <c r="K17" s="3"/>
      <c r="L17" s="3"/>
      <c r="M17" s="3"/>
      <c r="N17" s="3"/>
      <c r="O17" s="3"/>
    </row>
    <row r="18" spans="1:20" ht="20.25" customHeight="1">
      <c r="A18" s="14" t="s">
        <v>223</v>
      </c>
      <c r="B18" s="2" t="s">
        <v>227</v>
      </c>
    </row>
    <row r="19" spans="1:20" ht="20.25" customHeight="1" thickBot="1">
      <c r="A19" s="14" t="s">
        <v>223</v>
      </c>
      <c r="B19" s="2" t="s">
        <v>228</v>
      </c>
    </row>
    <row r="20" spans="1:20" ht="20.25" customHeight="1" thickBot="1">
      <c r="A20" s="4"/>
      <c r="C20" s="2" t="s">
        <v>229</v>
      </c>
      <c r="G20" s="40"/>
      <c r="H20" s="41"/>
      <c r="I20" s="41"/>
      <c r="J20" s="42"/>
      <c r="K20" s="2" t="s">
        <v>230</v>
      </c>
      <c r="M20" s="2" t="s">
        <v>231</v>
      </c>
      <c r="O20" s="43">
        <f>+G20*2000</f>
        <v>0</v>
      </c>
      <c r="P20" s="44"/>
      <c r="Q20" s="44"/>
      <c r="R20" s="45"/>
      <c r="S20" s="2" t="s">
        <v>232</v>
      </c>
    </row>
    <row r="21" spans="1:20" ht="20.25" customHeight="1">
      <c r="A21" s="4"/>
    </row>
    <row r="22" spans="1:20" ht="20.25" customHeight="1">
      <c r="B22" s="5" t="s">
        <v>233</v>
      </c>
    </row>
    <row r="23" spans="1:20" ht="20.25" customHeight="1">
      <c r="B23" s="29" t="s">
        <v>234</v>
      </c>
      <c r="C23" s="29"/>
      <c r="D23" s="30" t="s">
        <v>235</v>
      </c>
      <c r="E23" s="30"/>
      <c r="F23" s="30"/>
      <c r="G23" s="30"/>
      <c r="H23" s="30" t="s">
        <v>236</v>
      </c>
      <c r="I23" s="30"/>
      <c r="J23" s="30"/>
      <c r="K23" s="30"/>
      <c r="L23" s="30"/>
      <c r="M23" s="29" t="s">
        <v>237</v>
      </c>
      <c r="N23" s="29"/>
      <c r="O23" s="29"/>
      <c r="P23" s="29"/>
      <c r="Q23" s="29"/>
      <c r="R23" s="29"/>
      <c r="S23" s="29"/>
      <c r="T23" s="29"/>
    </row>
    <row r="24" spans="1:20" ht="20.25" customHeight="1">
      <c r="B24" s="29">
        <v>1</v>
      </c>
      <c r="C24" s="29"/>
      <c r="D24" s="39"/>
      <c r="E24" s="39"/>
      <c r="F24" s="39"/>
      <c r="G24" s="39"/>
      <c r="H24" s="39" t="e">
        <f>VLOOKUP(D24,追加AD申請可能枚数!$C$3:$E$85,3)</f>
        <v>#N/A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0" ht="20.25" customHeight="1">
      <c r="B25" s="29">
        <v>2</v>
      </c>
      <c r="C25" s="29"/>
      <c r="D25" s="39"/>
      <c r="E25" s="39"/>
      <c r="F25" s="39"/>
      <c r="G25" s="39"/>
      <c r="H25" s="39" t="e">
        <f>VLOOKUP(D25,追加AD申請可能枚数!$C$3:$E$85,3)</f>
        <v>#N/A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 ht="20.25" customHeight="1">
      <c r="B26" s="29">
        <v>3</v>
      </c>
      <c r="C26" s="29"/>
      <c r="D26" s="39"/>
      <c r="E26" s="39"/>
      <c r="F26" s="39"/>
      <c r="G26" s="39"/>
      <c r="H26" s="39" t="e">
        <f>VLOOKUP(D26,追加AD申請可能枚数!$C$3:$E$85,3)</f>
        <v>#N/A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20" ht="20.25" customHeight="1">
      <c r="B27" s="29">
        <v>4</v>
      </c>
      <c r="C27" s="29"/>
      <c r="D27" s="39"/>
      <c r="E27" s="39"/>
      <c r="F27" s="39"/>
      <c r="G27" s="39"/>
      <c r="H27" s="39" t="e">
        <f>VLOOKUP(D27,追加AD申請可能枚数!$C$3:$E$85,3)</f>
        <v>#N/A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 ht="20.25" customHeight="1">
      <c r="B28" s="29">
        <v>5</v>
      </c>
      <c r="C28" s="29"/>
      <c r="D28" s="39"/>
      <c r="E28" s="39"/>
      <c r="F28" s="39"/>
      <c r="G28" s="39"/>
      <c r="H28" s="39" t="e">
        <f>VLOOKUP(D28,追加AD申請可能枚数!$C$3:$E$85,3)</f>
        <v>#N/A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</row>
    <row r="29" spans="1:20" ht="20.25" customHeight="1">
      <c r="B29" s="29">
        <v>6</v>
      </c>
      <c r="C29" s="29"/>
      <c r="D29" s="39"/>
      <c r="E29" s="39"/>
      <c r="F29" s="39"/>
      <c r="G29" s="39"/>
      <c r="H29" s="39" t="e">
        <f>VLOOKUP(D29,追加AD申請可能枚数!$C$3:$E$85,3)</f>
        <v>#N/A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0.25" customHeight="1">
      <c r="B30" s="29">
        <v>7</v>
      </c>
      <c r="C30" s="29"/>
      <c r="D30" s="39"/>
      <c r="E30" s="39"/>
      <c r="F30" s="39"/>
      <c r="G30" s="39"/>
      <c r="H30" s="39" t="e">
        <f>VLOOKUP(D30,追加AD申請可能枚数!$C$3:$E$85,3)</f>
        <v>#N/A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</row>
    <row r="31" spans="1:20" ht="20.25" customHeight="1">
      <c r="B31" s="29">
        <v>8</v>
      </c>
      <c r="C31" s="29"/>
      <c r="D31" s="39"/>
      <c r="E31" s="39"/>
      <c r="F31" s="39"/>
      <c r="G31" s="39"/>
      <c r="H31" s="39" t="e">
        <f>VLOOKUP(D31,追加AD申請可能枚数!$C$3:$E$85,3)</f>
        <v>#N/A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</row>
    <row r="32" spans="1:20" ht="20.25" customHeight="1">
      <c r="B32" s="29">
        <v>9</v>
      </c>
      <c r="C32" s="29"/>
      <c r="D32" s="39"/>
      <c r="E32" s="39"/>
      <c r="F32" s="39"/>
      <c r="G32" s="39"/>
      <c r="H32" s="39" t="e">
        <f>VLOOKUP(D32,追加AD申請可能枚数!$C$3:$E$85,3)</f>
        <v>#N/A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</row>
    <row r="33" spans="2:20" ht="20.25" customHeight="1">
      <c r="B33" s="29">
        <v>10</v>
      </c>
      <c r="C33" s="29"/>
      <c r="D33" s="39"/>
      <c r="E33" s="39"/>
      <c r="F33" s="39"/>
      <c r="G33" s="39"/>
      <c r="H33" s="39" t="e">
        <f>VLOOKUP(D33,追加AD申請可能枚数!$C$3:$E$85,3)</f>
        <v>#N/A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2:20" ht="20.25" customHeight="1">
      <c r="B34" s="3" t="s">
        <v>238</v>
      </c>
    </row>
    <row r="35" spans="2:20" ht="20.25" customHeight="1">
      <c r="B35" s="3" t="s">
        <v>239</v>
      </c>
    </row>
  </sheetData>
  <sheetProtection sheet="1" objects="1" scenarios="1"/>
  <mergeCells count="70">
    <mergeCell ref="B33:C33"/>
    <mergeCell ref="D33:G33"/>
    <mergeCell ref="H33:L33"/>
    <mergeCell ref="M33:T33"/>
    <mergeCell ref="E10:I10"/>
    <mergeCell ref="F12:G12"/>
    <mergeCell ref="J12:K12"/>
    <mergeCell ref="O12:P12"/>
    <mergeCell ref="S12:T12"/>
    <mergeCell ref="A12:D12"/>
    <mergeCell ref="B31:C31"/>
    <mergeCell ref="D31:G31"/>
    <mergeCell ref="H31:L31"/>
    <mergeCell ref="M31:T31"/>
    <mergeCell ref="B32:C32"/>
    <mergeCell ref="D32:G32"/>
    <mergeCell ref="H32:L32"/>
    <mergeCell ref="M32:T32"/>
    <mergeCell ref="B29:C29"/>
    <mergeCell ref="D29:G29"/>
    <mergeCell ref="H29:L29"/>
    <mergeCell ref="M29:T29"/>
    <mergeCell ref="B30:C30"/>
    <mergeCell ref="D30:G30"/>
    <mergeCell ref="H30:L30"/>
    <mergeCell ref="M30:T30"/>
    <mergeCell ref="B27:C27"/>
    <mergeCell ref="D27:G27"/>
    <mergeCell ref="H27:L27"/>
    <mergeCell ref="M27:T27"/>
    <mergeCell ref="B28:C28"/>
    <mergeCell ref="D28:G28"/>
    <mergeCell ref="H28:L28"/>
    <mergeCell ref="M28:T28"/>
    <mergeCell ref="B25:C25"/>
    <mergeCell ref="D25:G25"/>
    <mergeCell ref="H25:L25"/>
    <mergeCell ref="M25:T25"/>
    <mergeCell ref="B26:C26"/>
    <mergeCell ref="D26:G26"/>
    <mergeCell ref="H26:L26"/>
    <mergeCell ref="M26:T26"/>
    <mergeCell ref="B23:C23"/>
    <mergeCell ref="D23:G23"/>
    <mergeCell ref="H23:L23"/>
    <mergeCell ref="M23:T23"/>
    <mergeCell ref="B24:C24"/>
    <mergeCell ref="D24:G24"/>
    <mergeCell ref="H24:L24"/>
    <mergeCell ref="M24:T24"/>
    <mergeCell ref="A16:D16"/>
    <mergeCell ref="E16:I16"/>
    <mergeCell ref="J16:N16"/>
    <mergeCell ref="O16:U16"/>
    <mergeCell ref="G20:J20"/>
    <mergeCell ref="O20:R20"/>
    <mergeCell ref="P1:Q1"/>
    <mergeCell ref="A11:D11"/>
    <mergeCell ref="E11:U11"/>
    <mergeCell ref="A13:D15"/>
    <mergeCell ref="F15:U15"/>
    <mergeCell ref="M12:N12"/>
    <mergeCell ref="H13:I13"/>
    <mergeCell ref="O13:P13"/>
    <mergeCell ref="A5:U5"/>
    <mergeCell ref="A6:U6"/>
    <mergeCell ref="A10:D10"/>
    <mergeCell ref="J10:N10"/>
    <mergeCell ref="O10:S10"/>
    <mergeCell ref="T10:U10"/>
  </mergeCells>
  <phoneticPr fontId="2"/>
  <dataValidations count="2">
    <dataValidation type="list" allowBlank="1" showInputMessage="1" showErrorMessage="1" sqref="E13 E15 A18:A19" xr:uid="{00000000-0002-0000-0100-000000000000}">
      <formula1>"□,☑"</formula1>
    </dataValidation>
    <dataValidation type="list" allowBlank="1" showInputMessage="1" showErrorMessage="1" sqref="D24:G33" xr:uid="{00000000-0002-0000-0100-000001000000}">
      <formula1>$E$10</formula1>
    </dataValidation>
  </dataValidations>
  <printOptions horizontalCentered="1"/>
  <pageMargins left="0.70866141732283472" right="0.70866141732283472" top="0.71" bottom="0.35" header="0.31496062992125984" footer="0.31496062992125984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追加AD申請可能枚数!$C$3:$C$85</xm:f>
          </x14:formula1>
          <xm:sqref>E10:I10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6CA498CEA03946B0F60D6D0B765699" ma:contentTypeVersion="14" ma:contentTypeDescription="新しいドキュメントを作成します。" ma:contentTypeScope="" ma:versionID="d61d6984b1115d51ba856f2cdc358d98">
  <xsd:schema xmlns:xsd="http://www.w3.org/2001/XMLSchema" xmlns:xs="http://www.w3.org/2001/XMLSchema" xmlns:p="http://schemas.microsoft.com/office/2006/metadata/properties" xmlns:ns2="d9806f6b-2bb9-4233-b7af-baa662576e0d" xmlns:ns3="42d86db9-da0b-4c4f-844f-c04249f7490d" targetNamespace="http://schemas.microsoft.com/office/2006/metadata/properties" ma:root="true" ma:fieldsID="c8238a98c7b53f7871988f21cf7d6735" ns2:_="" ns3:_="">
    <xsd:import namespace="d9806f6b-2bb9-4233-b7af-baa662576e0d"/>
    <xsd:import namespace="42d86db9-da0b-4c4f-844f-c04249f749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06f6b-2bb9-4233-b7af-baa662576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b928aae1-de36-4bf3-aa83-8ec72f0ca8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86db9-da0b-4c4f-844f-c04249f7490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08708ed-aa23-4696-8ea9-7ad5d7fe1ff0}" ma:internalName="TaxCatchAll" ma:showField="CatchAllData" ma:web="42d86db9-da0b-4c4f-844f-c04249f749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06f6b-2bb9-4233-b7af-baa662576e0d">
      <Terms xmlns="http://schemas.microsoft.com/office/infopath/2007/PartnerControls"/>
    </lcf76f155ced4ddcb4097134ff3c332f>
    <TaxCatchAll xmlns="42d86db9-da0b-4c4f-844f-c04249f7490d" xsi:nil="true"/>
  </documentManagement>
</p:properties>
</file>

<file path=customXml/itemProps1.xml><?xml version="1.0" encoding="utf-8"?>
<ds:datastoreItem xmlns:ds="http://schemas.openxmlformats.org/officeDocument/2006/customXml" ds:itemID="{9EE5FDF4-7A79-471D-8D2E-869D0AA95999}"/>
</file>

<file path=customXml/itemProps2.xml><?xml version="1.0" encoding="utf-8"?>
<ds:datastoreItem xmlns:ds="http://schemas.openxmlformats.org/officeDocument/2006/customXml" ds:itemID="{3750427C-B486-4D81-B136-9FE120E88643}"/>
</file>

<file path=customXml/itemProps3.xml><?xml version="1.0" encoding="utf-8"?>
<ds:datastoreItem xmlns:ds="http://schemas.openxmlformats.org/officeDocument/2006/customXml" ds:itemID="{E1365255-340D-4930-93D5-CE4125C324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広島修道大学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友定　麻紀</cp:lastModifiedBy>
  <cp:revision/>
  <dcterms:created xsi:type="dcterms:W3CDTF">2022-07-17T04:28:12Z</dcterms:created>
  <dcterms:modified xsi:type="dcterms:W3CDTF">2022-07-22T04:20:09Z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0x010100D86CA498CEA03946B0F60D6D0B765699</vt:lpwstr>
  </property>
  <property fmtid="{D5CDD505-2E9C-101B-9397-08002B2CF9AE}" pid="3" name="MediaServiceImageTags">
    <vt:lpwstr/>
  </property>
</Properties>
</file>