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ate1904="1" codeName="ThisWorkbook" defaultThemeVersion="124226"/>
  <mc:AlternateContent xmlns:mc="http://schemas.openxmlformats.org/markup-compatibility/2006">
    <mc:Choice Requires="x15">
      <x15ac:absPath xmlns:x15ac="http://schemas.microsoft.com/office/spreadsheetml/2010/11/ac" url="C:\Users\kk-go\Documents\AS2023\1315SD_NT2023\申込書類\"/>
    </mc:Choice>
  </mc:AlternateContent>
  <xr:revisionPtr revIDLastSave="0" documentId="13_ncr:1_{68E67138-F024-4BFD-8238-ECCE27282A35}" xr6:coauthVersionLast="47" xr6:coauthVersionMax="47" xr10:uidLastSave="{00000000-0000-0000-0000-000000000000}"/>
  <bookViews>
    <workbookView xWindow="-120" yWindow="-120" windowWidth="20730" windowHeight="11160" tabRatio="872" xr2:uid="{00000000-000D-0000-FFFF-FFFF00000000}"/>
  </bookViews>
  <sheets>
    <sheet name="入力マニュアル" sheetId="4" r:id="rId1"/>
    <sheet name="記入例" sheetId="22" r:id="rId2"/>
    <sheet name="入力シート" sheetId="1" r:id="rId3"/>
    <sheet name="確認シート（印刷版）" sheetId="11" r:id="rId4"/>
    <sheet name="出場資格確認書（印刷版）" sheetId="12" r:id="rId5"/>
    <sheet name="FREE（人数分増やす）" sheetId="20" r:id="rId6"/>
    <sheet name="FGSheet（人数分増やす）" sheetId="24" r:id="rId7"/>
    <sheet name="WORK" sheetId="23" state="hidden" r:id="rId8"/>
  </sheets>
  <definedNames>
    <definedName name="_xlnm.Print_Area" localSheetId="5">'FREE（人数分増やす）'!$A$1:$N$42</definedName>
    <definedName name="_xlnm.Print_Area" localSheetId="1">記入例!$A$1:$CC$55</definedName>
    <definedName name="_xlnm.Print_Area" localSheetId="2">入力シート!$A$1:$BQ$55</definedName>
    <definedName name="_xlnm.Print_Area" localSheetId="0">入力マニュアル!$A$1:$BC$202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9" i="12" l="1"/>
  <c r="R9" i="12"/>
  <c r="F9" i="11"/>
  <c r="R9" i="11"/>
  <c r="F18" i="11"/>
  <c r="F17" i="11"/>
  <c r="F16" i="11"/>
  <c r="F15" i="11"/>
  <c r="F14" i="11"/>
  <c r="F13" i="11"/>
  <c r="F12" i="11"/>
  <c r="F11" i="11"/>
  <c r="F10" i="11"/>
  <c r="F8" i="11"/>
  <c r="F7" i="11"/>
  <c r="F6" i="11"/>
  <c r="F18" i="12"/>
  <c r="F7" i="12"/>
  <c r="F8" i="12"/>
  <c r="F10" i="12"/>
  <c r="F11" i="12"/>
  <c r="F12" i="12"/>
  <c r="F13" i="12"/>
  <c r="F14" i="12"/>
  <c r="F15" i="12"/>
  <c r="F16" i="12"/>
  <c r="F17" i="12"/>
  <c r="F6" i="12"/>
  <c r="B4" i="23"/>
  <c r="B5" i="23"/>
  <c r="B6" i="23"/>
  <c r="B7" i="23"/>
  <c r="B8" i="23"/>
  <c r="B9" i="23"/>
  <c r="B10" i="23"/>
  <c r="B11" i="23"/>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G4" i="23"/>
  <c r="G5" i="23"/>
  <c r="G6" i="23"/>
  <c r="G7" i="23"/>
  <c r="G8" i="23"/>
  <c r="G9" i="23"/>
  <c r="G10" i="23"/>
  <c r="G11"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G53" i="23"/>
  <c r="G54" i="23"/>
  <c r="G55" i="23"/>
  <c r="G56" i="23"/>
  <c r="G57" i="23"/>
  <c r="G58" i="23"/>
  <c r="G59" i="23"/>
  <c r="G60" i="23"/>
  <c r="G61" i="23"/>
  <c r="G62" i="23"/>
  <c r="G63" i="23"/>
  <c r="G64" i="23"/>
  <c r="G65" i="23"/>
  <c r="G66" i="23"/>
  <c r="G67" i="23"/>
  <c r="G68" i="23"/>
  <c r="G69" i="23"/>
  <c r="G70" i="23"/>
  <c r="G71" i="23"/>
  <c r="G72" i="23"/>
  <c r="L4" i="23"/>
  <c r="L5" i="23"/>
  <c r="L6" i="23"/>
  <c r="L7" i="23"/>
  <c r="L8" i="23"/>
  <c r="L9" i="23"/>
  <c r="L10" i="23"/>
  <c r="L11" i="23"/>
  <c r="L12" i="23"/>
  <c r="L13" i="23"/>
  <c r="L14" i="23"/>
  <c r="L15" i="23"/>
  <c r="L16" i="23"/>
  <c r="L17" i="23"/>
  <c r="L18" i="23"/>
  <c r="L19" i="23"/>
  <c r="L20" i="23"/>
  <c r="L21" i="23"/>
  <c r="L22" i="23"/>
  <c r="L23" i="23"/>
  <c r="L24" i="23"/>
  <c r="L25" i="23"/>
  <c r="L26" i="23"/>
  <c r="L27" i="23"/>
  <c r="L28" i="23"/>
  <c r="L29" i="23"/>
  <c r="L30" i="23"/>
  <c r="L31" i="23"/>
  <c r="L32" i="23"/>
  <c r="L33" i="23"/>
  <c r="L34" i="23"/>
  <c r="L35" i="23"/>
  <c r="L36" i="23"/>
  <c r="L37" i="23"/>
  <c r="L38" i="23"/>
  <c r="L39" i="23"/>
  <c r="L40" i="23"/>
  <c r="L41" i="23"/>
  <c r="L42" i="23"/>
  <c r="L43" i="23"/>
  <c r="L44" i="23"/>
  <c r="L45" i="23"/>
  <c r="L46" i="23"/>
  <c r="L47" i="23"/>
  <c r="L48" i="23"/>
  <c r="L49" i="23"/>
  <c r="L50" i="23"/>
  <c r="L51" i="23"/>
  <c r="L52" i="23"/>
  <c r="L53" i="23"/>
  <c r="L54" i="23"/>
  <c r="L55" i="23"/>
  <c r="L56" i="23"/>
  <c r="L57" i="23"/>
  <c r="L58" i="23"/>
  <c r="L59" i="23"/>
  <c r="L60" i="23"/>
  <c r="L61" i="23"/>
  <c r="L62" i="23"/>
  <c r="L63" i="23"/>
  <c r="L64" i="23"/>
  <c r="L65" i="23"/>
  <c r="L66" i="23"/>
  <c r="L67" i="23"/>
  <c r="L68" i="23"/>
  <c r="L69" i="23"/>
  <c r="L70" i="23"/>
  <c r="L71" i="23"/>
  <c r="L72" i="23"/>
  <c r="Q5" i="23"/>
  <c r="Q6" i="23"/>
  <c r="Q7" i="23"/>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Q37" i="23"/>
  <c r="Q38" i="23"/>
  <c r="Q39" i="23"/>
  <c r="Q40" i="23"/>
  <c r="Q41" i="23"/>
  <c r="Q42" i="23"/>
  <c r="Q43" i="23"/>
  <c r="Q44" i="23"/>
  <c r="Q45" i="23"/>
  <c r="Q46" i="23"/>
  <c r="Q47" i="23"/>
  <c r="Q48" i="23"/>
  <c r="Q49" i="23"/>
  <c r="Q50" i="23"/>
  <c r="Q51" i="23"/>
  <c r="Q52" i="23"/>
  <c r="Q53" i="23"/>
  <c r="Q54" i="23"/>
  <c r="Q55" i="23"/>
  <c r="Q56" i="23"/>
  <c r="Q57" i="23"/>
  <c r="Q58" i="23"/>
  <c r="Q59" i="23"/>
  <c r="Q60" i="23"/>
  <c r="Q61" i="23"/>
  <c r="Q62" i="23"/>
  <c r="Q63" i="23"/>
  <c r="Q64" i="23"/>
  <c r="Q65" i="23"/>
  <c r="Q66" i="23"/>
  <c r="Q67" i="23"/>
  <c r="Q68" i="23"/>
  <c r="Q69" i="23"/>
  <c r="Q70" i="23"/>
  <c r="Q71" i="23"/>
  <c r="Q72" i="23"/>
  <c r="Q4" i="23"/>
  <c r="Q3" i="23"/>
  <c r="I3" i="23"/>
  <c r="L3" i="23"/>
  <c r="G3" i="23"/>
  <c r="B3" i="23"/>
  <c r="A3" i="23"/>
  <c r="O72" i="23"/>
  <c r="N72" i="23"/>
  <c r="J72" i="23"/>
  <c r="I72" i="23"/>
  <c r="E72" i="23"/>
  <c r="D72" i="23"/>
  <c r="A72" i="23"/>
  <c r="O71" i="23"/>
  <c r="N71" i="23"/>
  <c r="J71" i="23"/>
  <c r="I71" i="23"/>
  <c r="E71" i="23"/>
  <c r="D71" i="23"/>
  <c r="A71" i="23"/>
  <c r="O70" i="23"/>
  <c r="N70" i="23"/>
  <c r="J70" i="23"/>
  <c r="I70" i="23"/>
  <c r="E70" i="23"/>
  <c r="D70" i="23"/>
  <c r="A70" i="23"/>
  <c r="O69" i="23"/>
  <c r="N69" i="23"/>
  <c r="J69" i="23"/>
  <c r="I69" i="23"/>
  <c r="E69" i="23"/>
  <c r="D69" i="23"/>
  <c r="A69" i="23"/>
  <c r="O68" i="23"/>
  <c r="N68" i="23"/>
  <c r="J68" i="23"/>
  <c r="I68" i="23"/>
  <c r="E68" i="23"/>
  <c r="D68" i="23"/>
  <c r="A68" i="23"/>
  <c r="O67" i="23"/>
  <c r="N67" i="23"/>
  <c r="J67" i="23"/>
  <c r="I67" i="23"/>
  <c r="E67" i="23"/>
  <c r="D67" i="23"/>
  <c r="A67" i="23"/>
  <c r="O66" i="23"/>
  <c r="N66" i="23"/>
  <c r="J66" i="23"/>
  <c r="I66" i="23"/>
  <c r="E66" i="23"/>
  <c r="D66" i="23"/>
  <c r="A66" i="23"/>
  <c r="O65" i="23"/>
  <c r="N65" i="23"/>
  <c r="J65" i="23"/>
  <c r="I65" i="23"/>
  <c r="E65" i="23"/>
  <c r="D65" i="23"/>
  <c r="A65" i="23"/>
  <c r="O64" i="23"/>
  <c r="N64" i="23"/>
  <c r="J64" i="23"/>
  <c r="I64" i="23"/>
  <c r="E64" i="23"/>
  <c r="D64" i="23"/>
  <c r="A64" i="23"/>
  <c r="O63" i="23"/>
  <c r="N63" i="23"/>
  <c r="J63" i="23"/>
  <c r="I63" i="23"/>
  <c r="E63" i="23"/>
  <c r="D63" i="23"/>
  <c r="A63" i="23"/>
  <c r="O62" i="23"/>
  <c r="N62" i="23"/>
  <c r="J62" i="23"/>
  <c r="I62" i="23"/>
  <c r="E62" i="23"/>
  <c r="D62" i="23"/>
  <c r="A62" i="23"/>
  <c r="O61" i="23"/>
  <c r="N61" i="23"/>
  <c r="J61" i="23"/>
  <c r="I61" i="23"/>
  <c r="E61" i="23"/>
  <c r="D61" i="23"/>
  <c r="A61" i="23"/>
  <c r="O60" i="23"/>
  <c r="N60" i="23"/>
  <c r="J60" i="23"/>
  <c r="I60" i="23"/>
  <c r="E60" i="23"/>
  <c r="D60" i="23"/>
  <c r="A60" i="23"/>
  <c r="O59" i="23"/>
  <c r="N59" i="23"/>
  <c r="J59" i="23"/>
  <c r="I59" i="23"/>
  <c r="E59" i="23"/>
  <c r="D59" i="23"/>
  <c r="A59" i="23"/>
  <c r="O58" i="23"/>
  <c r="N58" i="23"/>
  <c r="J58" i="23"/>
  <c r="I58" i="23"/>
  <c r="E58" i="23"/>
  <c r="D58" i="23"/>
  <c r="A58" i="23"/>
  <c r="O57" i="23"/>
  <c r="N57" i="23"/>
  <c r="J57" i="23"/>
  <c r="I57" i="23"/>
  <c r="E57" i="23"/>
  <c r="D57" i="23"/>
  <c r="A57" i="23"/>
  <c r="O56" i="23"/>
  <c r="N56" i="23"/>
  <c r="J56" i="23"/>
  <c r="I56" i="23"/>
  <c r="E56" i="23"/>
  <c r="D56" i="23"/>
  <c r="A56" i="23"/>
  <c r="O55" i="23"/>
  <c r="N55" i="23"/>
  <c r="J55" i="23"/>
  <c r="I55" i="23"/>
  <c r="E55" i="23"/>
  <c r="D55" i="23"/>
  <c r="A55" i="23"/>
  <c r="O54" i="23"/>
  <c r="N54" i="23"/>
  <c r="J54" i="23"/>
  <c r="I54" i="23"/>
  <c r="E54" i="23"/>
  <c r="D54" i="23"/>
  <c r="A54" i="23"/>
  <c r="O53" i="23"/>
  <c r="N53" i="23"/>
  <c r="J53" i="23"/>
  <c r="I53" i="23"/>
  <c r="E53" i="23"/>
  <c r="D53" i="23"/>
  <c r="A53" i="23"/>
  <c r="O52" i="23"/>
  <c r="N52" i="23"/>
  <c r="J52" i="23"/>
  <c r="I52" i="23"/>
  <c r="E52" i="23"/>
  <c r="D52" i="23"/>
  <c r="A52" i="23"/>
  <c r="O51" i="23"/>
  <c r="N51" i="23"/>
  <c r="J51" i="23"/>
  <c r="I51" i="23"/>
  <c r="E51" i="23"/>
  <c r="D51" i="23"/>
  <c r="A51" i="23"/>
  <c r="O50" i="23"/>
  <c r="N50" i="23"/>
  <c r="J50" i="23"/>
  <c r="I50" i="23"/>
  <c r="E50" i="23"/>
  <c r="D50" i="23"/>
  <c r="A50" i="23"/>
  <c r="O49" i="23"/>
  <c r="N49" i="23"/>
  <c r="J49" i="23"/>
  <c r="I49" i="23"/>
  <c r="E49" i="23"/>
  <c r="D49" i="23"/>
  <c r="A49" i="23"/>
  <c r="O48" i="23"/>
  <c r="N48" i="23"/>
  <c r="J48" i="23"/>
  <c r="I48" i="23"/>
  <c r="E48" i="23"/>
  <c r="D48" i="23"/>
  <c r="A48" i="23"/>
  <c r="O47" i="23"/>
  <c r="N47" i="23"/>
  <c r="J47" i="23"/>
  <c r="I47" i="23"/>
  <c r="E47" i="23"/>
  <c r="D47" i="23"/>
  <c r="A47" i="23"/>
  <c r="O46" i="23"/>
  <c r="N46" i="23"/>
  <c r="J46" i="23"/>
  <c r="I46" i="23"/>
  <c r="E46" i="23"/>
  <c r="D46" i="23"/>
  <c r="A46" i="23"/>
  <c r="O45" i="23"/>
  <c r="N45" i="23"/>
  <c r="J45" i="23"/>
  <c r="I45" i="23"/>
  <c r="E45" i="23"/>
  <c r="D45" i="23"/>
  <c r="A45" i="23"/>
  <c r="O44" i="23"/>
  <c r="N44" i="23"/>
  <c r="J44" i="23"/>
  <c r="I44" i="23"/>
  <c r="E44" i="23"/>
  <c r="D44" i="23"/>
  <c r="A44" i="23"/>
  <c r="O43" i="23"/>
  <c r="N43" i="23"/>
  <c r="J43" i="23"/>
  <c r="I43" i="23"/>
  <c r="E43" i="23"/>
  <c r="D43" i="23"/>
  <c r="A43" i="23"/>
  <c r="O42" i="23"/>
  <c r="N42" i="23"/>
  <c r="J42" i="23"/>
  <c r="I42" i="23"/>
  <c r="E42" i="23"/>
  <c r="D42" i="23"/>
  <c r="A42" i="23"/>
  <c r="O41" i="23"/>
  <c r="N41" i="23"/>
  <c r="J41" i="23"/>
  <c r="I41" i="23"/>
  <c r="E41" i="23"/>
  <c r="D41" i="23"/>
  <c r="A41" i="23"/>
  <c r="O40" i="23"/>
  <c r="N40" i="23"/>
  <c r="J40" i="23"/>
  <c r="I40" i="23"/>
  <c r="E40" i="23"/>
  <c r="D40" i="23"/>
  <c r="A40" i="23"/>
  <c r="O39" i="23"/>
  <c r="N39" i="23"/>
  <c r="J39" i="23"/>
  <c r="I39" i="23"/>
  <c r="E39" i="23"/>
  <c r="D39" i="23"/>
  <c r="A39" i="23"/>
  <c r="O38" i="23"/>
  <c r="N38" i="23"/>
  <c r="J38" i="23"/>
  <c r="I38" i="23"/>
  <c r="E38" i="23"/>
  <c r="D38" i="23"/>
  <c r="A38" i="23"/>
  <c r="O37" i="23"/>
  <c r="N37" i="23"/>
  <c r="J37" i="23"/>
  <c r="I37" i="23"/>
  <c r="E37" i="23"/>
  <c r="D37" i="23"/>
  <c r="A37" i="23"/>
  <c r="O36" i="23"/>
  <c r="N36" i="23"/>
  <c r="J36" i="23"/>
  <c r="I36" i="23"/>
  <c r="E36" i="23"/>
  <c r="D36" i="23"/>
  <c r="A36" i="23"/>
  <c r="O35" i="23"/>
  <c r="N35" i="23"/>
  <c r="J35" i="23"/>
  <c r="I35" i="23"/>
  <c r="E35" i="23"/>
  <c r="D35" i="23"/>
  <c r="A35" i="23"/>
  <c r="O34" i="23"/>
  <c r="N34" i="23"/>
  <c r="J34" i="23"/>
  <c r="I34" i="23"/>
  <c r="E34" i="23"/>
  <c r="D34" i="23"/>
  <c r="A34" i="23"/>
  <c r="O33" i="23"/>
  <c r="N33" i="23"/>
  <c r="J33" i="23"/>
  <c r="I33" i="23"/>
  <c r="E33" i="23"/>
  <c r="D33" i="23"/>
  <c r="A33" i="23"/>
  <c r="O32" i="23"/>
  <c r="N32" i="23"/>
  <c r="J32" i="23"/>
  <c r="I32" i="23"/>
  <c r="E32" i="23"/>
  <c r="D32" i="23"/>
  <c r="A32" i="23"/>
  <c r="O31" i="23"/>
  <c r="N31" i="23"/>
  <c r="J31" i="23"/>
  <c r="I31" i="23"/>
  <c r="E31" i="23"/>
  <c r="D31" i="23"/>
  <c r="A31" i="23"/>
  <c r="O30" i="23"/>
  <c r="N30" i="23"/>
  <c r="J30" i="23"/>
  <c r="I30" i="23"/>
  <c r="E30" i="23"/>
  <c r="D30" i="23"/>
  <c r="A30" i="23"/>
  <c r="O29" i="23"/>
  <c r="N29" i="23"/>
  <c r="J29" i="23"/>
  <c r="I29" i="23"/>
  <c r="E29" i="23"/>
  <c r="D29" i="23"/>
  <c r="A29" i="23"/>
  <c r="O28" i="23"/>
  <c r="N28" i="23"/>
  <c r="J28" i="23"/>
  <c r="I28" i="23"/>
  <c r="E28" i="23"/>
  <c r="D28" i="23"/>
  <c r="A28" i="23"/>
  <c r="O27" i="23"/>
  <c r="N27" i="23"/>
  <c r="J27" i="23"/>
  <c r="I27" i="23"/>
  <c r="E27" i="23"/>
  <c r="D27" i="23"/>
  <c r="A27" i="23"/>
  <c r="O26" i="23"/>
  <c r="N26" i="23"/>
  <c r="J26" i="23"/>
  <c r="I26" i="23"/>
  <c r="E26" i="23"/>
  <c r="D26" i="23"/>
  <c r="A26" i="23"/>
  <c r="O25" i="23"/>
  <c r="N25" i="23"/>
  <c r="J25" i="23"/>
  <c r="I25" i="23"/>
  <c r="E25" i="23"/>
  <c r="D25" i="23"/>
  <c r="A25" i="23"/>
  <c r="O24" i="23"/>
  <c r="N24" i="23"/>
  <c r="J24" i="23"/>
  <c r="I24" i="23"/>
  <c r="E24" i="23"/>
  <c r="D24" i="23"/>
  <c r="A24" i="23"/>
  <c r="O23" i="23"/>
  <c r="N23" i="23"/>
  <c r="J23" i="23"/>
  <c r="I23" i="23"/>
  <c r="E23" i="23"/>
  <c r="D23" i="23"/>
  <c r="A23" i="23"/>
  <c r="O22" i="23"/>
  <c r="N22" i="23"/>
  <c r="J22" i="23"/>
  <c r="I22" i="23"/>
  <c r="E22" i="23"/>
  <c r="D22" i="23"/>
  <c r="A22" i="23"/>
  <c r="O21" i="23"/>
  <c r="N21" i="23"/>
  <c r="J21" i="23"/>
  <c r="I21" i="23"/>
  <c r="E21" i="23"/>
  <c r="D21" i="23"/>
  <c r="A21" i="23"/>
  <c r="O20" i="23"/>
  <c r="N20" i="23"/>
  <c r="J20" i="23"/>
  <c r="I20" i="23"/>
  <c r="E20" i="23"/>
  <c r="D20" i="23"/>
  <c r="A20" i="23"/>
  <c r="O19" i="23"/>
  <c r="N19" i="23"/>
  <c r="J19" i="23"/>
  <c r="I19" i="23"/>
  <c r="E19" i="23"/>
  <c r="D19" i="23"/>
  <c r="A19" i="23"/>
  <c r="O18" i="23"/>
  <c r="N18" i="23"/>
  <c r="J18" i="23"/>
  <c r="I18" i="23"/>
  <c r="E18" i="23"/>
  <c r="D18" i="23"/>
  <c r="A18" i="23"/>
  <c r="O17" i="23"/>
  <c r="N17" i="23"/>
  <c r="J17" i="23"/>
  <c r="I17" i="23"/>
  <c r="E17" i="23"/>
  <c r="D17" i="23"/>
  <c r="A17" i="23"/>
  <c r="O16" i="23"/>
  <c r="N16" i="23"/>
  <c r="J16" i="23"/>
  <c r="I16" i="23"/>
  <c r="E16" i="23"/>
  <c r="D16" i="23"/>
  <c r="A16" i="23"/>
  <c r="O15" i="23"/>
  <c r="N15" i="23"/>
  <c r="J15" i="23"/>
  <c r="I15" i="23"/>
  <c r="E15" i="23"/>
  <c r="D15" i="23"/>
  <c r="A15" i="23"/>
  <c r="O14" i="23"/>
  <c r="N14" i="23"/>
  <c r="J14" i="23"/>
  <c r="I14" i="23"/>
  <c r="E14" i="23"/>
  <c r="D14" i="23"/>
  <c r="A14" i="23"/>
  <c r="O13" i="23"/>
  <c r="N13" i="23"/>
  <c r="J13" i="23"/>
  <c r="I13" i="23"/>
  <c r="E13" i="23"/>
  <c r="D13" i="23"/>
  <c r="A13" i="23"/>
  <c r="O12" i="23"/>
  <c r="N12" i="23"/>
  <c r="J12" i="23"/>
  <c r="I12" i="23"/>
  <c r="E12" i="23"/>
  <c r="D12" i="23"/>
  <c r="A12" i="23"/>
  <c r="O11" i="23"/>
  <c r="N11" i="23"/>
  <c r="J11" i="23"/>
  <c r="I11" i="23"/>
  <c r="E11" i="23"/>
  <c r="D11" i="23"/>
  <c r="A11" i="23"/>
  <c r="O10" i="23"/>
  <c r="N10" i="23"/>
  <c r="J10" i="23"/>
  <c r="I10" i="23"/>
  <c r="E10" i="23"/>
  <c r="D10" i="23"/>
  <c r="A10" i="23"/>
  <c r="O9" i="23"/>
  <c r="N9" i="23"/>
  <c r="J9" i="23"/>
  <c r="I9" i="23"/>
  <c r="E9" i="23"/>
  <c r="D9" i="23"/>
  <c r="A9" i="23"/>
  <c r="O8" i="23"/>
  <c r="N8" i="23"/>
  <c r="J8" i="23"/>
  <c r="I8" i="23"/>
  <c r="E8" i="23"/>
  <c r="D8" i="23"/>
  <c r="A8" i="23"/>
  <c r="O7" i="23"/>
  <c r="N7" i="23"/>
  <c r="J7" i="23"/>
  <c r="I7" i="23"/>
  <c r="E7" i="23"/>
  <c r="D7" i="23"/>
  <c r="A7" i="23"/>
  <c r="O6" i="23"/>
  <c r="N6" i="23"/>
  <c r="J6" i="23"/>
  <c r="I6" i="23"/>
  <c r="E6" i="23"/>
  <c r="D6" i="23"/>
  <c r="A6" i="23"/>
  <c r="O5" i="23"/>
  <c r="N5" i="23"/>
  <c r="J5" i="23"/>
  <c r="I5" i="23"/>
  <c r="E5" i="23"/>
  <c r="D5" i="23"/>
  <c r="A5" i="23"/>
  <c r="O4" i="23"/>
  <c r="N4" i="23"/>
  <c r="J4" i="23"/>
  <c r="I4" i="23"/>
  <c r="E4" i="23"/>
  <c r="D4" i="23"/>
  <c r="A4" i="23"/>
  <c r="O3" i="23"/>
  <c r="N3" i="23"/>
  <c r="J3" i="23"/>
  <c r="E3" i="23"/>
  <c r="D3" i="23"/>
  <c r="BP53" i="12"/>
  <c r="BN53" i="12"/>
  <c r="BJ53" i="12"/>
  <c r="BH53" i="12"/>
  <c r="BF53" i="12"/>
  <c r="BD53" i="12"/>
  <c r="BB53" i="12"/>
  <c r="AZ53" i="12"/>
  <c r="AX53" i="12"/>
  <c r="AV53" i="12"/>
  <c r="AT53" i="12"/>
  <c r="AQ53" i="12"/>
  <c r="AO53" i="12"/>
  <c r="AF53" i="12"/>
  <c r="W53" i="12"/>
  <c r="P53" i="12"/>
  <c r="K53" i="12"/>
  <c r="G53" i="12"/>
  <c r="C53" i="12"/>
  <c r="BP52" i="12"/>
  <c r="BN52" i="12"/>
  <c r="BJ52" i="12"/>
  <c r="BH52" i="12"/>
  <c r="BF52" i="12"/>
  <c r="BD52" i="12"/>
  <c r="BB52" i="12"/>
  <c r="AZ52" i="12"/>
  <c r="AX52" i="12"/>
  <c r="AV52" i="12"/>
  <c r="AT52" i="12"/>
  <c r="AQ52" i="12"/>
  <c r="AO52" i="12"/>
  <c r="AF52" i="12"/>
  <c r="W52" i="12"/>
  <c r="P52" i="12"/>
  <c r="K52" i="12"/>
  <c r="G52" i="12"/>
  <c r="C52" i="12"/>
  <c r="BP51" i="12"/>
  <c r="BN51" i="12"/>
  <c r="BJ51" i="12"/>
  <c r="BH51" i="12"/>
  <c r="BF51" i="12"/>
  <c r="BD51" i="12"/>
  <c r="BB51" i="12"/>
  <c r="AZ51" i="12"/>
  <c r="AX51" i="12"/>
  <c r="AV51" i="12"/>
  <c r="AT51" i="12"/>
  <c r="AQ51" i="12"/>
  <c r="AO51" i="12"/>
  <c r="AF51" i="12"/>
  <c r="W51" i="12"/>
  <c r="P51" i="12"/>
  <c r="K51" i="12"/>
  <c r="G51" i="12"/>
  <c r="C51" i="12"/>
  <c r="BP50" i="12"/>
  <c r="BN50" i="12"/>
  <c r="BJ50" i="12"/>
  <c r="BH50" i="12"/>
  <c r="BF50" i="12"/>
  <c r="BD50" i="12"/>
  <c r="BB50" i="12"/>
  <c r="AZ50" i="12"/>
  <c r="AX50" i="12"/>
  <c r="AV50" i="12"/>
  <c r="AT50" i="12"/>
  <c r="AQ50" i="12"/>
  <c r="AO50" i="12"/>
  <c r="AF50" i="12"/>
  <c r="W50" i="12"/>
  <c r="P50" i="12"/>
  <c r="K50" i="12"/>
  <c r="G50" i="12"/>
  <c r="C50" i="12"/>
  <c r="BP49" i="12"/>
  <c r="BN49" i="12"/>
  <c r="BJ49" i="12"/>
  <c r="BH49" i="12"/>
  <c r="BF49" i="12"/>
  <c r="BD49" i="12"/>
  <c r="BB49" i="12"/>
  <c r="AZ49" i="12"/>
  <c r="AX49" i="12"/>
  <c r="AV49" i="12"/>
  <c r="AT49" i="12"/>
  <c r="AQ49" i="12"/>
  <c r="AO49" i="12"/>
  <c r="AF49" i="12"/>
  <c r="W49" i="12"/>
  <c r="P49" i="12"/>
  <c r="K49" i="12"/>
  <c r="G49" i="12"/>
  <c r="C49" i="12"/>
  <c r="BP48" i="12"/>
  <c r="BN48" i="12"/>
  <c r="BJ48" i="12"/>
  <c r="BH48" i="12"/>
  <c r="BF48" i="12"/>
  <c r="BD48" i="12"/>
  <c r="BB48" i="12"/>
  <c r="AZ48" i="12"/>
  <c r="AX48" i="12"/>
  <c r="AV48" i="12"/>
  <c r="AT48" i="12"/>
  <c r="AQ48" i="12"/>
  <c r="AO48" i="12"/>
  <c r="AF48" i="12"/>
  <c r="W48" i="12"/>
  <c r="P48" i="12"/>
  <c r="K48" i="12"/>
  <c r="G48" i="12"/>
  <c r="C48" i="12"/>
  <c r="BP47" i="12"/>
  <c r="BN47" i="12"/>
  <c r="BJ47" i="12"/>
  <c r="BH47" i="12"/>
  <c r="BF47" i="12"/>
  <c r="BD47" i="12"/>
  <c r="BB47" i="12"/>
  <c r="AZ47" i="12"/>
  <c r="AX47" i="12"/>
  <c r="AV47" i="12"/>
  <c r="AT47" i="12"/>
  <c r="AQ47" i="12"/>
  <c r="AO47" i="12"/>
  <c r="AF47" i="12"/>
  <c r="W47" i="12"/>
  <c r="P47" i="12"/>
  <c r="K47" i="12"/>
  <c r="G47" i="12"/>
  <c r="C47" i="12"/>
  <c r="BP46" i="12"/>
  <c r="BN46" i="12"/>
  <c r="BJ46" i="12"/>
  <c r="BH46" i="12"/>
  <c r="BF46" i="12"/>
  <c r="BD46" i="12"/>
  <c r="BB46" i="12"/>
  <c r="AZ46" i="12"/>
  <c r="AX46" i="12"/>
  <c r="AV46" i="12"/>
  <c r="AT46" i="12"/>
  <c r="AQ46" i="12"/>
  <c r="AO46" i="12"/>
  <c r="AF46" i="12"/>
  <c r="W46" i="12"/>
  <c r="P46" i="12"/>
  <c r="K46" i="12"/>
  <c r="G46" i="12"/>
  <c r="C46" i="12"/>
  <c r="BP45" i="12"/>
  <c r="BN45" i="12"/>
  <c r="BJ45" i="12"/>
  <c r="BH45" i="12"/>
  <c r="BF45" i="12"/>
  <c r="BD45" i="12"/>
  <c r="BB45" i="12"/>
  <c r="AZ45" i="12"/>
  <c r="AX45" i="12"/>
  <c r="AV45" i="12"/>
  <c r="AT45" i="12"/>
  <c r="AQ45" i="12"/>
  <c r="AO45" i="12"/>
  <c r="AF45" i="12"/>
  <c r="W45" i="12"/>
  <c r="P45" i="12"/>
  <c r="K45" i="12"/>
  <c r="G45" i="12"/>
  <c r="C45" i="12"/>
  <c r="BP44" i="12"/>
  <c r="BN44" i="12"/>
  <c r="BJ44" i="12"/>
  <c r="BH44" i="12"/>
  <c r="BF44" i="12"/>
  <c r="BD44" i="12"/>
  <c r="BB44" i="12"/>
  <c r="AZ44" i="12"/>
  <c r="AX44" i="12"/>
  <c r="AV44" i="12"/>
  <c r="AT44" i="12"/>
  <c r="AQ44" i="12"/>
  <c r="AO44" i="12"/>
  <c r="AF44" i="12"/>
  <c r="W44" i="12"/>
  <c r="P44" i="12"/>
  <c r="K44" i="12"/>
  <c r="G44" i="12"/>
  <c r="C44" i="12"/>
  <c r="BP43" i="12"/>
  <c r="BN43" i="12"/>
  <c r="BJ43" i="12"/>
  <c r="BH43" i="12"/>
  <c r="BF43" i="12"/>
  <c r="BD43" i="12"/>
  <c r="BB43" i="12"/>
  <c r="AZ43" i="12"/>
  <c r="AX43" i="12"/>
  <c r="AV43" i="12"/>
  <c r="AT43" i="12"/>
  <c r="AQ43" i="12"/>
  <c r="AO43" i="12"/>
  <c r="AF43" i="12"/>
  <c r="W43" i="12"/>
  <c r="P43" i="12"/>
  <c r="K43" i="12"/>
  <c r="G43" i="12"/>
  <c r="C43" i="12"/>
  <c r="BP42" i="12"/>
  <c r="BN42" i="12"/>
  <c r="BJ42" i="12"/>
  <c r="BH42" i="12"/>
  <c r="BF42" i="12"/>
  <c r="BD42" i="12"/>
  <c r="BB42" i="12"/>
  <c r="AZ42" i="12"/>
  <c r="AX42" i="12"/>
  <c r="AV42" i="12"/>
  <c r="AT42" i="12"/>
  <c r="AQ42" i="12"/>
  <c r="AO42" i="12"/>
  <c r="AF42" i="12"/>
  <c r="W42" i="12"/>
  <c r="P42" i="12"/>
  <c r="K42" i="12"/>
  <c r="G42" i="12"/>
  <c r="C42" i="12"/>
  <c r="BP41" i="12"/>
  <c r="BN41" i="12"/>
  <c r="BJ41" i="12"/>
  <c r="BH41" i="12"/>
  <c r="BF41" i="12"/>
  <c r="BD41" i="12"/>
  <c r="BB41" i="12"/>
  <c r="AZ41" i="12"/>
  <c r="AX41" i="12"/>
  <c r="AV41" i="12"/>
  <c r="AT41" i="12"/>
  <c r="AQ41" i="12"/>
  <c r="AO41" i="12"/>
  <c r="AF41" i="12"/>
  <c r="W41" i="12"/>
  <c r="P41" i="12"/>
  <c r="K41" i="12"/>
  <c r="G41" i="12"/>
  <c r="C41" i="12"/>
  <c r="BP40" i="12"/>
  <c r="BN40" i="12"/>
  <c r="BJ40" i="12"/>
  <c r="BH40" i="12"/>
  <c r="BF40" i="12"/>
  <c r="BD40" i="12"/>
  <c r="BB40" i="12"/>
  <c r="AZ40" i="12"/>
  <c r="AX40" i="12"/>
  <c r="AV40" i="12"/>
  <c r="AT40" i="12"/>
  <c r="AQ40" i="12"/>
  <c r="AO40" i="12"/>
  <c r="AF40" i="12"/>
  <c r="W40" i="12"/>
  <c r="P40" i="12"/>
  <c r="K40" i="12"/>
  <c r="G40" i="12"/>
  <c r="C40" i="12"/>
  <c r="BP39" i="12"/>
  <c r="BN39" i="12"/>
  <c r="BJ39" i="12"/>
  <c r="BH39" i="12"/>
  <c r="BF39" i="12"/>
  <c r="BD39" i="12"/>
  <c r="BB39" i="12"/>
  <c r="AZ39" i="12"/>
  <c r="AX39" i="12"/>
  <c r="AV39" i="12"/>
  <c r="AT39" i="12"/>
  <c r="AQ39" i="12"/>
  <c r="AO39" i="12"/>
  <c r="AF39" i="12"/>
  <c r="W39" i="12"/>
  <c r="P39" i="12"/>
  <c r="K39" i="12"/>
  <c r="G39" i="12"/>
  <c r="C39" i="12"/>
  <c r="BP38" i="12"/>
  <c r="BN38" i="12"/>
  <c r="BJ38" i="12"/>
  <c r="BH38" i="12"/>
  <c r="BF38" i="12"/>
  <c r="BD38" i="12"/>
  <c r="BB38" i="12"/>
  <c r="AZ38" i="12"/>
  <c r="AX38" i="12"/>
  <c r="AV38" i="12"/>
  <c r="AT38" i="12"/>
  <c r="AQ38" i="12"/>
  <c r="AO38" i="12"/>
  <c r="AF38" i="12"/>
  <c r="W38" i="12"/>
  <c r="P38" i="12"/>
  <c r="K38" i="12"/>
  <c r="G38" i="12"/>
  <c r="C38" i="12"/>
  <c r="BP37" i="12"/>
  <c r="BN37" i="12"/>
  <c r="BJ37" i="12"/>
  <c r="BH37" i="12"/>
  <c r="BF37" i="12"/>
  <c r="BD37" i="12"/>
  <c r="BB37" i="12"/>
  <c r="AZ37" i="12"/>
  <c r="AX37" i="12"/>
  <c r="AV37" i="12"/>
  <c r="AT37" i="12"/>
  <c r="AQ37" i="12"/>
  <c r="AO37" i="12"/>
  <c r="AF37" i="12"/>
  <c r="W37" i="12"/>
  <c r="P37" i="12"/>
  <c r="K37" i="12"/>
  <c r="G37" i="12"/>
  <c r="C37" i="12"/>
  <c r="BP36" i="12"/>
  <c r="BN36" i="12"/>
  <c r="BJ36" i="12"/>
  <c r="BH36" i="12"/>
  <c r="BF36" i="12"/>
  <c r="BD36" i="12"/>
  <c r="BB36" i="12"/>
  <c r="AZ36" i="12"/>
  <c r="AX36" i="12"/>
  <c r="AV36" i="12"/>
  <c r="AT36" i="12"/>
  <c r="AQ36" i="12"/>
  <c r="AO36" i="12"/>
  <c r="AF36" i="12"/>
  <c r="W36" i="12"/>
  <c r="P36" i="12"/>
  <c r="K36" i="12"/>
  <c r="G36" i="12"/>
  <c r="C36" i="12"/>
  <c r="BP35" i="12"/>
  <c r="BN35" i="12"/>
  <c r="BJ35" i="12"/>
  <c r="BH35" i="12"/>
  <c r="BF35" i="12"/>
  <c r="BD35" i="12"/>
  <c r="BB35" i="12"/>
  <c r="AZ35" i="12"/>
  <c r="AX35" i="12"/>
  <c r="AV35" i="12"/>
  <c r="AT35" i="12"/>
  <c r="AQ35" i="12"/>
  <c r="AO35" i="12"/>
  <c r="AF35" i="12"/>
  <c r="W35" i="12"/>
  <c r="P35" i="12"/>
  <c r="K35" i="12"/>
  <c r="G35" i="12"/>
  <c r="C35" i="12"/>
  <c r="BP34" i="12"/>
  <c r="BN34" i="12"/>
  <c r="BJ34" i="12"/>
  <c r="BH34" i="12"/>
  <c r="BF34" i="12"/>
  <c r="BD34" i="12"/>
  <c r="BB34" i="12"/>
  <c r="AZ34" i="12"/>
  <c r="AX34" i="12"/>
  <c r="AV34" i="12"/>
  <c r="AT34" i="12"/>
  <c r="AQ34" i="12"/>
  <c r="AO34" i="12"/>
  <c r="AF34" i="12"/>
  <c r="W34" i="12"/>
  <c r="P34" i="12"/>
  <c r="K34" i="12"/>
  <c r="G34" i="12"/>
  <c r="C34" i="12"/>
  <c r="BP33" i="12"/>
  <c r="BN33" i="12"/>
  <c r="BJ33" i="12"/>
  <c r="BH33" i="12"/>
  <c r="BF33" i="12"/>
  <c r="BD33" i="12"/>
  <c r="BB33" i="12"/>
  <c r="AZ33" i="12"/>
  <c r="AX33" i="12"/>
  <c r="AV33" i="12"/>
  <c r="AT33" i="12"/>
  <c r="AQ33" i="12"/>
  <c r="AO33" i="12"/>
  <c r="AF33" i="12"/>
  <c r="W33" i="12"/>
  <c r="P33" i="12"/>
  <c r="K33" i="12"/>
  <c r="G33" i="12"/>
  <c r="C33" i="12"/>
  <c r="BP32" i="12"/>
  <c r="BN32" i="12"/>
  <c r="BJ32" i="12"/>
  <c r="BH32" i="12"/>
  <c r="BF32" i="12"/>
  <c r="BD32" i="12"/>
  <c r="BB32" i="12"/>
  <c r="AZ32" i="12"/>
  <c r="AX32" i="12"/>
  <c r="AV32" i="12"/>
  <c r="AT32" i="12"/>
  <c r="AQ32" i="12"/>
  <c r="AO32" i="12"/>
  <c r="AF32" i="12"/>
  <c r="W32" i="12"/>
  <c r="P32" i="12"/>
  <c r="K32" i="12"/>
  <c r="G32" i="12"/>
  <c r="C32" i="12"/>
  <c r="BP31" i="12"/>
  <c r="BN31" i="12"/>
  <c r="BJ31" i="12"/>
  <c r="BH31" i="12"/>
  <c r="BF31" i="12"/>
  <c r="BD31" i="12"/>
  <c r="BB31" i="12"/>
  <c r="AZ31" i="12"/>
  <c r="AX31" i="12"/>
  <c r="AV31" i="12"/>
  <c r="AT31" i="12"/>
  <c r="AQ31" i="12"/>
  <c r="AO31" i="12"/>
  <c r="AF31" i="12"/>
  <c r="W31" i="12"/>
  <c r="P31" i="12"/>
  <c r="K31" i="12"/>
  <c r="G31" i="12"/>
  <c r="C31" i="12"/>
  <c r="BP30" i="12"/>
  <c r="BN30" i="12"/>
  <c r="BJ30" i="12"/>
  <c r="BH30" i="12"/>
  <c r="BF30" i="12"/>
  <c r="BD30" i="12"/>
  <c r="BB30" i="12"/>
  <c r="AZ30" i="12"/>
  <c r="AX30" i="12"/>
  <c r="AV30" i="12"/>
  <c r="AT30" i="12"/>
  <c r="AQ30" i="12"/>
  <c r="AO30" i="12"/>
  <c r="AF30" i="12"/>
  <c r="W30" i="12"/>
  <c r="P30" i="12"/>
  <c r="K30" i="12"/>
  <c r="G30" i="12"/>
  <c r="C30" i="12"/>
  <c r="BP29" i="12"/>
  <c r="BN29" i="12"/>
  <c r="BJ29" i="12"/>
  <c r="BH29" i="12"/>
  <c r="BF29" i="12"/>
  <c r="BD29" i="12"/>
  <c r="BB29" i="12"/>
  <c r="AZ29" i="12"/>
  <c r="AX29" i="12"/>
  <c r="AV29" i="12"/>
  <c r="AT29" i="12"/>
  <c r="AQ29" i="12"/>
  <c r="AO29" i="12"/>
  <c r="AF29" i="12"/>
  <c r="W29" i="12"/>
  <c r="P29" i="12"/>
  <c r="K29" i="12"/>
  <c r="G29" i="12"/>
  <c r="C29" i="12"/>
  <c r="BP28" i="12"/>
  <c r="BN28" i="12"/>
  <c r="BJ28" i="12"/>
  <c r="BH28" i="12"/>
  <c r="BF28" i="12"/>
  <c r="BD28" i="12"/>
  <c r="BB28" i="12"/>
  <c r="AZ28" i="12"/>
  <c r="AX28" i="12"/>
  <c r="AV28" i="12"/>
  <c r="AT28" i="12"/>
  <c r="AQ28" i="12"/>
  <c r="AO28" i="12"/>
  <c r="AF28" i="12"/>
  <c r="W28" i="12"/>
  <c r="P28" i="12"/>
  <c r="K28" i="12"/>
  <c r="G28" i="12"/>
  <c r="C28" i="12"/>
  <c r="BP27" i="12"/>
  <c r="BN27" i="12"/>
  <c r="BJ27" i="12"/>
  <c r="BH27" i="12"/>
  <c r="BF27" i="12"/>
  <c r="BD27" i="12"/>
  <c r="BB27" i="12"/>
  <c r="AZ27" i="12"/>
  <c r="AX27" i="12"/>
  <c r="AV27" i="12"/>
  <c r="AT27" i="12"/>
  <c r="AQ27" i="12"/>
  <c r="AO27" i="12"/>
  <c r="AF27" i="12"/>
  <c r="W27" i="12"/>
  <c r="P27" i="12"/>
  <c r="K27" i="12"/>
  <c r="G27" i="12"/>
  <c r="C27" i="12"/>
  <c r="BP26" i="12"/>
  <c r="BN26" i="12"/>
  <c r="BJ26" i="12"/>
  <c r="BH26" i="12"/>
  <c r="BF26" i="12"/>
  <c r="BD26" i="12"/>
  <c r="BB26" i="12"/>
  <c r="AZ26" i="12"/>
  <c r="AX26" i="12"/>
  <c r="AV26" i="12"/>
  <c r="AT26" i="12"/>
  <c r="AQ26" i="12"/>
  <c r="AO26" i="12"/>
  <c r="AF26" i="12"/>
  <c r="W26" i="12"/>
  <c r="P26" i="12"/>
  <c r="K26" i="12"/>
  <c r="G26" i="12"/>
  <c r="C26" i="12"/>
  <c r="BP25" i="12"/>
  <c r="BN25" i="12"/>
  <c r="BJ25" i="12"/>
  <c r="BH25" i="12"/>
  <c r="BF25" i="12"/>
  <c r="BD25" i="12"/>
  <c r="BB25" i="12"/>
  <c r="AZ25" i="12"/>
  <c r="AX25" i="12"/>
  <c r="AV25" i="12"/>
  <c r="AT25" i="12"/>
  <c r="AQ25" i="12"/>
  <c r="AO25" i="12"/>
  <c r="AF25" i="12"/>
  <c r="W25" i="12"/>
  <c r="P25" i="12"/>
  <c r="K25" i="12"/>
  <c r="G25" i="12"/>
  <c r="C25" i="12"/>
  <c r="AX24" i="12"/>
  <c r="AV24" i="12"/>
  <c r="AT24" i="12"/>
  <c r="AQ24" i="12"/>
  <c r="AO24" i="12"/>
  <c r="AF24" i="12"/>
  <c r="W24" i="12"/>
  <c r="P24" i="12"/>
  <c r="K24" i="12"/>
  <c r="G24" i="12"/>
  <c r="C24" i="12"/>
  <c r="BH55" i="11"/>
  <c r="BF55" i="11"/>
  <c r="BD55" i="11"/>
  <c r="BB55" i="11"/>
  <c r="AZ55" i="11"/>
  <c r="AX55" i="11"/>
  <c r="AV55" i="11"/>
  <c r="AT55" i="11"/>
  <c r="AQ55" i="11"/>
  <c r="AO55" i="11"/>
  <c r="AF55" i="11"/>
  <c r="W55" i="11"/>
  <c r="P55" i="11"/>
  <c r="K55" i="11"/>
  <c r="G55" i="11"/>
  <c r="C55" i="11"/>
  <c r="BH54" i="11"/>
  <c r="BF54" i="11"/>
  <c r="BD54" i="11"/>
  <c r="BB54" i="11"/>
  <c r="AZ54" i="11"/>
  <c r="AX54" i="11"/>
  <c r="AV54" i="11"/>
  <c r="AT54" i="11"/>
  <c r="AQ54" i="11"/>
  <c r="AO54" i="11"/>
  <c r="AF54" i="11"/>
  <c r="W54" i="11"/>
  <c r="P54" i="11"/>
  <c r="K54" i="11"/>
  <c r="G54" i="11"/>
  <c r="C54" i="11"/>
  <c r="BH53" i="11"/>
  <c r="BF53" i="11"/>
  <c r="BD53" i="11"/>
  <c r="BB53" i="11"/>
  <c r="AZ53" i="11"/>
  <c r="AX53" i="11"/>
  <c r="AV53" i="11"/>
  <c r="AT53" i="11"/>
  <c r="AQ53" i="11"/>
  <c r="AO53" i="11"/>
  <c r="AF53" i="11"/>
  <c r="W53" i="11"/>
  <c r="P53" i="11"/>
  <c r="K53" i="11"/>
  <c r="G53" i="11"/>
  <c r="C53" i="11"/>
  <c r="BH52" i="11"/>
  <c r="BF52" i="11"/>
  <c r="BD52" i="11"/>
  <c r="BB52" i="11"/>
  <c r="AZ52" i="11"/>
  <c r="AX52" i="11"/>
  <c r="AV52" i="11"/>
  <c r="AT52" i="11"/>
  <c r="AQ52" i="11"/>
  <c r="AO52" i="11"/>
  <c r="AF52" i="11"/>
  <c r="W52" i="11"/>
  <c r="P52" i="11"/>
  <c r="K52" i="11"/>
  <c r="G52" i="11"/>
  <c r="C52" i="11"/>
  <c r="BH51" i="11"/>
  <c r="BF51" i="11"/>
  <c r="BD51" i="11"/>
  <c r="BB51" i="11"/>
  <c r="AZ51" i="11"/>
  <c r="AX51" i="11"/>
  <c r="AV51" i="11"/>
  <c r="AT51" i="11"/>
  <c r="AQ51" i="11"/>
  <c r="AO51" i="11"/>
  <c r="AF51" i="11"/>
  <c r="W51" i="11"/>
  <c r="P51" i="11"/>
  <c r="K51" i="11"/>
  <c r="G51" i="11"/>
  <c r="C51" i="11"/>
  <c r="BH50" i="11"/>
  <c r="BF50" i="11"/>
  <c r="BD50" i="11"/>
  <c r="BB50" i="11"/>
  <c r="AZ50" i="11"/>
  <c r="AX50" i="11"/>
  <c r="AV50" i="11"/>
  <c r="AT50" i="11"/>
  <c r="AQ50" i="11"/>
  <c r="AO50" i="11"/>
  <c r="AF50" i="11"/>
  <c r="W50" i="11"/>
  <c r="P50" i="11"/>
  <c r="K50" i="11"/>
  <c r="G50" i="11"/>
  <c r="C50" i="11"/>
  <c r="BH49" i="11"/>
  <c r="BF49" i="11"/>
  <c r="BD49" i="11"/>
  <c r="BB49" i="11"/>
  <c r="AZ49" i="11"/>
  <c r="AX49" i="11"/>
  <c r="AV49" i="11"/>
  <c r="AT49" i="11"/>
  <c r="AQ49" i="11"/>
  <c r="AO49" i="11"/>
  <c r="AF49" i="11"/>
  <c r="W49" i="11"/>
  <c r="P49" i="11"/>
  <c r="K49" i="11"/>
  <c r="G49" i="11"/>
  <c r="C49" i="11"/>
  <c r="BH48" i="11"/>
  <c r="BF48" i="11"/>
  <c r="BD48" i="11"/>
  <c r="BB48" i="11"/>
  <c r="AZ48" i="11"/>
  <c r="AX48" i="11"/>
  <c r="AV48" i="11"/>
  <c r="AT48" i="11"/>
  <c r="AQ48" i="11"/>
  <c r="AO48" i="11"/>
  <c r="AF48" i="11"/>
  <c r="W48" i="11"/>
  <c r="P48" i="11"/>
  <c r="K48" i="11"/>
  <c r="G48" i="11"/>
  <c r="C48" i="11"/>
  <c r="BH47" i="11"/>
  <c r="BF47" i="11"/>
  <c r="BD47" i="11"/>
  <c r="BB47" i="11"/>
  <c r="AZ47" i="11"/>
  <c r="AX47" i="11"/>
  <c r="AV47" i="11"/>
  <c r="AT47" i="11"/>
  <c r="AQ47" i="11"/>
  <c r="AO47" i="11"/>
  <c r="AF47" i="11"/>
  <c r="W47" i="11"/>
  <c r="P47" i="11"/>
  <c r="K47" i="11"/>
  <c r="G47" i="11"/>
  <c r="C47" i="11"/>
  <c r="BH46" i="11"/>
  <c r="BF46" i="11"/>
  <c r="BD46" i="11"/>
  <c r="BB46" i="11"/>
  <c r="AZ46" i="11"/>
  <c r="AX46" i="11"/>
  <c r="AV46" i="11"/>
  <c r="AT46" i="11"/>
  <c r="AQ46" i="11"/>
  <c r="AO46" i="11"/>
  <c r="AF46" i="11"/>
  <c r="W46" i="11"/>
  <c r="P46" i="11"/>
  <c r="K46" i="11"/>
  <c r="G46" i="11"/>
  <c r="C46" i="11"/>
  <c r="BH45" i="11"/>
  <c r="BF45" i="11"/>
  <c r="BD45" i="11"/>
  <c r="BB45" i="11"/>
  <c r="AZ45" i="11"/>
  <c r="AX45" i="11"/>
  <c r="AV45" i="11"/>
  <c r="AT45" i="11"/>
  <c r="AQ45" i="11"/>
  <c r="AO45" i="11"/>
  <c r="AF45" i="11"/>
  <c r="W45" i="11"/>
  <c r="P45" i="11"/>
  <c r="K45" i="11"/>
  <c r="G45" i="11"/>
  <c r="C45" i="11"/>
  <c r="BH44" i="11"/>
  <c r="BF44" i="11"/>
  <c r="BD44" i="11"/>
  <c r="BB44" i="11"/>
  <c r="AZ44" i="11"/>
  <c r="AX44" i="11"/>
  <c r="AV44" i="11"/>
  <c r="AT44" i="11"/>
  <c r="AQ44" i="11"/>
  <c r="AO44" i="11"/>
  <c r="AF44" i="11"/>
  <c r="W44" i="11"/>
  <c r="P44" i="11"/>
  <c r="K44" i="11"/>
  <c r="G44" i="11"/>
  <c r="C44" i="11"/>
  <c r="BH43" i="11"/>
  <c r="BF43" i="11"/>
  <c r="BD43" i="11"/>
  <c r="BB43" i="11"/>
  <c r="AZ43" i="11"/>
  <c r="AX43" i="11"/>
  <c r="AV43" i="11"/>
  <c r="AT43" i="11"/>
  <c r="AQ43" i="11"/>
  <c r="AO43" i="11"/>
  <c r="AF43" i="11"/>
  <c r="W43" i="11"/>
  <c r="P43" i="11"/>
  <c r="K43" i="11"/>
  <c r="G43" i="11"/>
  <c r="C43" i="11"/>
  <c r="BH42" i="11"/>
  <c r="BF42" i="11"/>
  <c r="BD42" i="11"/>
  <c r="BB42" i="11"/>
  <c r="AZ42" i="11"/>
  <c r="AX42" i="11"/>
  <c r="AV42" i="11"/>
  <c r="AT42" i="11"/>
  <c r="AQ42" i="11"/>
  <c r="AO42" i="11"/>
  <c r="AF42" i="11"/>
  <c r="W42" i="11"/>
  <c r="P42" i="11"/>
  <c r="K42" i="11"/>
  <c r="G42" i="11"/>
  <c r="C42" i="11"/>
  <c r="BH41" i="11"/>
  <c r="BF41" i="11"/>
  <c r="BD41" i="11"/>
  <c r="BB41" i="11"/>
  <c r="AZ41" i="11"/>
  <c r="AX41" i="11"/>
  <c r="AV41" i="11"/>
  <c r="AT41" i="11"/>
  <c r="AQ41" i="11"/>
  <c r="AO41" i="11"/>
  <c r="AF41" i="11"/>
  <c r="W41" i="11"/>
  <c r="P41" i="11"/>
  <c r="K41" i="11"/>
  <c r="G41" i="11"/>
  <c r="C41" i="11"/>
  <c r="BH40" i="11"/>
  <c r="BF40" i="11"/>
  <c r="BD40" i="11"/>
  <c r="BB40" i="11"/>
  <c r="AZ40" i="11"/>
  <c r="AX40" i="11"/>
  <c r="AV40" i="11"/>
  <c r="AT40" i="11"/>
  <c r="AQ40" i="11"/>
  <c r="AO40" i="11"/>
  <c r="AF40" i="11"/>
  <c r="W40" i="11"/>
  <c r="P40" i="11"/>
  <c r="K40" i="11"/>
  <c r="G40" i="11"/>
  <c r="C40" i="11"/>
  <c r="BH39" i="11"/>
  <c r="BF39" i="11"/>
  <c r="BD39" i="11"/>
  <c r="BB39" i="11"/>
  <c r="AZ39" i="11"/>
  <c r="AX39" i="11"/>
  <c r="AV39" i="11"/>
  <c r="AT39" i="11"/>
  <c r="AQ39" i="11"/>
  <c r="AO39" i="11"/>
  <c r="AF39" i="11"/>
  <c r="W39" i="11"/>
  <c r="P39" i="11"/>
  <c r="K39" i="11"/>
  <c r="G39" i="11"/>
  <c r="C39" i="11"/>
  <c r="BH38" i="11"/>
  <c r="BF38" i="11"/>
  <c r="BD38" i="11"/>
  <c r="BB38" i="11"/>
  <c r="AZ38" i="11"/>
  <c r="AX38" i="11"/>
  <c r="AV38" i="11"/>
  <c r="AT38" i="11"/>
  <c r="AQ38" i="11"/>
  <c r="AO38" i="11"/>
  <c r="AF38" i="11"/>
  <c r="W38" i="11"/>
  <c r="P38" i="11"/>
  <c r="K38" i="11"/>
  <c r="G38" i="11"/>
  <c r="C38" i="11"/>
  <c r="BH37" i="11"/>
  <c r="BF37" i="11"/>
  <c r="BD37" i="11"/>
  <c r="BB37" i="11"/>
  <c r="AZ37" i="11"/>
  <c r="AX37" i="11"/>
  <c r="AV37" i="11"/>
  <c r="AT37" i="11"/>
  <c r="AQ37" i="11"/>
  <c r="AO37" i="11"/>
  <c r="AF37" i="11"/>
  <c r="W37" i="11"/>
  <c r="P37" i="11"/>
  <c r="K37" i="11"/>
  <c r="G37" i="11"/>
  <c r="C37" i="11"/>
  <c r="BH36" i="11"/>
  <c r="BF36" i="11"/>
  <c r="BD36" i="11"/>
  <c r="BB36" i="11"/>
  <c r="AZ36" i="11"/>
  <c r="AX36" i="11"/>
  <c r="AV36" i="11"/>
  <c r="AT36" i="11"/>
  <c r="AQ36" i="11"/>
  <c r="AO36" i="11"/>
  <c r="AF36" i="11"/>
  <c r="W36" i="11"/>
  <c r="P36" i="11"/>
  <c r="K36" i="11"/>
  <c r="G36" i="11"/>
  <c r="C36" i="11"/>
  <c r="BH35" i="11"/>
  <c r="BF35" i="11"/>
  <c r="BD35" i="11"/>
  <c r="BB35" i="11"/>
  <c r="AZ35" i="11"/>
  <c r="AX35" i="11"/>
  <c r="AV35" i="11"/>
  <c r="AT35" i="11"/>
  <c r="AQ35" i="11"/>
  <c r="AO35" i="11"/>
  <c r="AF35" i="11"/>
  <c r="W35" i="11"/>
  <c r="P35" i="11"/>
  <c r="K35" i="11"/>
  <c r="G35" i="11"/>
  <c r="C35" i="11"/>
  <c r="BH34" i="11"/>
  <c r="BF34" i="11"/>
  <c r="BD34" i="11"/>
  <c r="BB34" i="11"/>
  <c r="AZ34" i="11"/>
  <c r="AX34" i="11"/>
  <c r="AV34" i="11"/>
  <c r="AT34" i="11"/>
  <c r="AQ34" i="11"/>
  <c r="AO34" i="11"/>
  <c r="AF34" i="11"/>
  <c r="W34" i="11"/>
  <c r="P34" i="11"/>
  <c r="K34" i="11"/>
  <c r="G34" i="11"/>
  <c r="C34" i="11"/>
  <c r="BH33" i="11"/>
  <c r="BF33" i="11"/>
  <c r="BD33" i="11"/>
  <c r="BB33" i="11"/>
  <c r="AZ33" i="11"/>
  <c r="AX33" i="11"/>
  <c r="AV33" i="11"/>
  <c r="AT33" i="11"/>
  <c r="AQ33" i="11"/>
  <c r="AO33" i="11"/>
  <c r="AF33" i="11"/>
  <c r="W33" i="11"/>
  <c r="P33" i="11"/>
  <c r="K33" i="11"/>
  <c r="G33" i="11"/>
  <c r="C33" i="11"/>
  <c r="BH32" i="11"/>
  <c r="BF32" i="11"/>
  <c r="BD32" i="11"/>
  <c r="BB32" i="11"/>
  <c r="AZ32" i="11"/>
  <c r="AX32" i="11"/>
  <c r="AV32" i="11"/>
  <c r="AT32" i="11"/>
  <c r="AQ32" i="11"/>
  <c r="AO32" i="11"/>
  <c r="AF32" i="11"/>
  <c r="W32" i="11"/>
  <c r="P32" i="11"/>
  <c r="K32" i="11"/>
  <c r="G32" i="11"/>
  <c r="C32" i="11"/>
  <c r="BH31" i="11"/>
  <c r="BF31" i="11"/>
  <c r="BD31" i="11"/>
  <c r="BB31" i="11"/>
  <c r="AZ31" i="11"/>
  <c r="AX31" i="11"/>
  <c r="AV31" i="11"/>
  <c r="AT31" i="11"/>
  <c r="AQ31" i="11"/>
  <c r="AO31" i="11"/>
  <c r="AF31" i="11"/>
  <c r="W31" i="11"/>
  <c r="P31" i="11"/>
  <c r="K31" i="11"/>
  <c r="G31" i="11"/>
  <c r="C31" i="11"/>
  <c r="BH30" i="11"/>
  <c r="BF30" i="11"/>
  <c r="BD30" i="11"/>
  <c r="BB30" i="11"/>
  <c r="AZ30" i="11"/>
  <c r="AX30" i="11"/>
  <c r="AV30" i="11"/>
  <c r="AT30" i="11"/>
  <c r="AQ30" i="11"/>
  <c r="AO30" i="11"/>
  <c r="AF30" i="11"/>
  <c r="W30" i="11"/>
  <c r="P30" i="11"/>
  <c r="K30" i="11"/>
  <c r="G30" i="11"/>
  <c r="C30" i="11"/>
  <c r="BH29" i="11"/>
  <c r="BF29" i="11"/>
  <c r="BD29" i="11"/>
  <c r="BB29" i="11"/>
  <c r="AZ29" i="11"/>
  <c r="AX29" i="11"/>
  <c r="AV29" i="11"/>
  <c r="AT29" i="11"/>
  <c r="AQ29" i="11"/>
  <c r="AO29" i="11"/>
  <c r="AF29" i="11"/>
  <c r="W29" i="11"/>
  <c r="P29" i="11"/>
  <c r="K29" i="11"/>
  <c r="G29" i="11"/>
  <c r="C29" i="11"/>
  <c r="BH28" i="11"/>
  <c r="BF28" i="11"/>
  <c r="BD28" i="11"/>
  <c r="BB28" i="11"/>
  <c r="AZ28" i="11"/>
  <c r="AX28" i="11"/>
  <c r="AV28" i="11"/>
  <c r="AT28" i="11"/>
  <c r="AQ28" i="11"/>
  <c r="AO28" i="11"/>
  <c r="AF28" i="11"/>
  <c r="W28" i="11"/>
  <c r="P28" i="11"/>
  <c r="K28" i="11"/>
  <c r="G28" i="11"/>
  <c r="C28" i="11"/>
  <c r="BH27" i="11"/>
  <c r="BF27" i="11"/>
  <c r="BD27" i="11"/>
  <c r="BB27" i="11"/>
  <c r="AZ27" i="11"/>
  <c r="AX27" i="11"/>
  <c r="AV27" i="11"/>
  <c r="AT27" i="11"/>
  <c r="AQ27" i="11"/>
  <c r="AO27" i="11"/>
  <c r="AF27" i="11"/>
  <c r="W27" i="11"/>
  <c r="P27" i="11"/>
  <c r="K27" i="11"/>
  <c r="G27" i="11"/>
  <c r="C27" i="11"/>
  <c r="AV26" i="11"/>
  <c r="AT26" i="11"/>
  <c r="AQ26" i="11"/>
  <c r="AO26" i="11"/>
  <c r="AF26" i="11"/>
  <c r="W26" i="11"/>
  <c r="P26" i="11"/>
  <c r="K26" i="11"/>
  <c r="G26" i="11"/>
  <c r="C26" i="11"/>
  <c r="AX26" i="11"/>
  <c r="K3" i="23" l="1"/>
  <c r="F65" i="23"/>
  <c r="K67" i="23"/>
  <c r="K8" i="23"/>
  <c r="P10" i="23"/>
  <c r="F14" i="23"/>
  <c r="K16" i="23"/>
  <c r="P18" i="23"/>
  <c r="K24" i="23"/>
  <c r="K32" i="23"/>
  <c r="K40" i="23"/>
  <c r="F12" i="23"/>
  <c r="F20" i="23"/>
  <c r="K22" i="23"/>
  <c r="P24" i="23"/>
  <c r="F28" i="23"/>
  <c r="K30" i="23"/>
  <c r="P32" i="23"/>
  <c r="F36" i="23"/>
  <c r="K38" i="23"/>
  <c r="P40" i="23"/>
  <c r="F44" i="23"/>
  <c r="K46" i="23"/>
  <c r="P48" i="23"/>
  <c r="F52" i="23"/>
  <c r="K54" i="23"/>
  <c r="P56" i="23"/>
  <c r="F60" i="23"/>
  <c r="K62" i="23"/>
  <c r="K63" i="23"/>
  <c r="P64" i="23"/>
  <c r="P65" i="23"/>
  <c r="F68" i="23"/>
  <c r="F69" i="23"/>
  <c r="K70" i="23"/>
  <c r="K71" i="23"/>
  <c r="P72" i="23"/>
  <c r="K61" i="23"/>
  <c r="K69" i="23"/>
  <c r="K4" i="23"/>
  <c r="P5" i="23"/>
  <c r="P6" i="23"/>
  <c r="F10" i="23"/>
  <c r="K12" i="23"/>
  <c r="P14" i="23"/>
  <c r="F18" i="23"/>
  <c r="K20" i="23"/>
  <c r="K36" i="23"/>
  <c r="K52" i="23"/>
  <c r="K18" i="23"/>
  <c r="P20" i="23"/>
  <c r="F24" i="23"/>
  <c r="K26" i="23"/>
  <c r="P28" i="23"/>
  <c r="F32" i="23"/>
  <c r="K34" i="23"/>
  <c r="P36" i="23"/>
  <c r="F40" i="23"/>
  <c r="K42" i="23"/>
  <c r="P44" i="23"/>
  <c r="F48" i="23"/>
  <c r="K50" i="23"/>
  <c r="P52" i="23"/>
  <c r="F56" i="23"/>
  <c r="K58" i="23"/>
  <c r="P60" i="23"/>
  <c r="F64" i="23"/>
  <c r="K66" i="23"/>
  <c r="P68" i="23"/>
  <c r="P69" i="23"/>
  <c r="F72" i="23"/>
  <c r="K49" i="23"/>
  <c r="K65" i="23"/>
  <c r="P3" i="23"/>
  <c r="CF17" i="11" s="1"/>
  <c r="P4" i="23"/>
  <c r="F7" i="23"/>
  <c r="K9" i="23"/>
  <c r="K10" i="23"/>
  <c r="P11" i="23"/>
  <c r="P12" i="23"/>
  <c r="F15" i="23"/>
  <c r="F16" i="23"/>
  <c r="K17" i="23"/>
  <c r="P19" i="23"/>
  <c r="F23" i="23"/>
  <c r="K25" i="23"/>
  <c r="P27" i="23"/>
  <c r="F31" i="23"/>
  <c r="K33" i="23"/>
  <c r="P35" i="23"/>
  <c r="F39" i="23"/>
  <c r="K41" i="23"/>
  <c r="P43" i="23"/>
  <c r="F47" i="23"/>
  <c r="P51" i="23"/>
  <c r="F55" i="23"/>
  <c r="K57" i="23"/>
  <c r="P59" i="23"/>
  <c r="F63" i="23"/>
  <c r="P67" i="23"/>
  <c r="F71" i="23"/>
  <c r="F22" i="23"/>
  <c r="P26" i="23"/>
  <c r="F30" i="23"/>
  <c r="P34" i="23"/>
  <c r="F38" i="23"/>
  <c r="P42" i="23"/>
  <c r="F46" i="23"/>
  <c r="K48" i="23"/>
  <c r="P50" i="23"/>
  <c r="F54" i="23"/>
  <c r="K56" i="23"/>
  <c r="P58" i="23"/>
  <c r="F62" i="23"/>
  <c r="K64" i="23"/>
  <c r="P66" i="23"/>
  <c r="F70" i="23"/>
  <c r="K72" i="23"/>
  <c r="BN13" i="11"/>
  <c r="K7" i="23"/>
  <c r="P9" i="23"/>
  <c r="F13" i="23"/>
  <c r="K15" i="23"/>
  <c r="P17" i="23"/>
  <c r="F21" i="23"/>
  <c r="K23" i="23"/>
  <c r="P25" i="23"/>
  <c r="F29" i="23"/>
  <c r="K31" i="23"/>
  <c r="P33" i="23"/>
  <c r="F37" i="23"/>
  <c r="K39" i="23"/>
  <c r="P41" i="23"/>
  <c r="F45" i="23"/>
  <c r="K47" i="23"/>
  <c r="P49" i="23"/>
  <c r="F53" i="23"/>
  <c r="K55" i="23"/>
  <c r="P57" i="23"/>
  <c r="F61" i="23"/>
  <c r="F3" i="23"/>
  <c r="K5" i="23"/>
  <c r="K6" i="23"/>
  <c r="P7" i="23"/>
  <c r="P8" i="23"/>
  <c r="F11" i="23"/>
  <c r="K13" i="23"/>
  <c r="K14" i="23"/>
  <c r="P15" i="23"/>
  <c r="P16" i="23"/>
  <c r="F19" i="23"/>
  <c r="K21" i="23"/>
  <c r="P23" i="23"/>
  <c r="F27" i="23"/>
  <c r="K29" i="23"/>
  <c r="P31" i="23"/>
  <c r="F35" i="23"/>
  <c r="K37" i="23"/>
  <c r="P39" i="23"/>
  <c r="F43" i="23"/>
  <c r="K45" i="23"/>
  <c r="P47" i="23"/>
  <c r="F51" i="23"/>
  <c r="K53" i="23"/>
  <c r="P55" i="23"/>
  <c r="F59" i="23"/>
  <c r="P63" i="23"/>
  <c r="F67" i="23"/>
  <c r="P71" i="23"/>
  <c r="P22" i="23"/>
  <c r="F26" i="23"/>
  <c r="K28" i="23"/>
  <c r="P30" i="23"/>
  <c r="F34" i="23"/>
  <c r="P38" i="23"/>
  <c r="F42" i="23"/>
  <c r="K44" i="23"/>
  <c r="P46" i="23"/>
  <c r="F50" i="23"/>
  <c r="P54" i="23"/>
  <c r="F58" i="23"/>
  <c r="K60" i="23"/>
  <c r="P62" i="23"/>
  <c r="F66" i="23"/>
  <c r="K68" i="23"/>
  <c r="P70" i="23"/>
  <c r="BN29" i="11"/>
  <c r="F9" i="23"/>
  <c r="K11" i="23"/>
  <c r="P13" i="23"/>
  <c r="F17" i="23"/>
  <c r="K19" i="23"/>
  <c r="P21" i="23"/>
  <c r="F25" i="23"/>
  <c r="K27" i="23"/>
  <c r="P29" i="23"/>
  <c r="F33" i="23"/>
  <c r="K35" i="23"/>
  <c r="P37" i="23"/>
  <c r="F41" i="23"/>
  <c r="K43" i="23"/>
  <c r="P45" i="23"/>
  <c r="F49" i="23"/>
  <c r="K51" i="23"/>
  <c r="P53" i="23"/>
  <c r="F57" i="23"/>
  <c r="K59" i="23"/>
  <c r="P61" i="23"/>
  <c r="BN6" i="11"/>
  <c r="BN14" i="11"/>
  <c r="BN22" i="11"/>
  <c r="BN30" i="11"/>
  <c r="F5" i="23"/>
  <c r="F6" i="23"/>
  <c r="BN7" i="11"/>
  <c r="BN15" i="11"/>
  <c r="BN23" i="11"/>
  <c r="BN31" i="11"/>
  <c r="BN8" i="11"/>
  <c r="BN16" i="11"/>
  <c r="BN24" i="11"/>
  <c r="BN32" i="11"/>
  <c r="F4" i="23"/>
  <c r="BN9" i="11"/>
  <c r="BN17" i="11"/>
  <c r="BN25" i="11"/>
  <c r="BN33" i="11"/>
  <c r="BN10" i="11"/>
  <c r="BN18" i="11"/>
  <c r="BN26" i="11"/>
  <c r="BN11" i="11"/>
  <c r="BN19" i="11"/>
  <c r="BN27" i="11"/>
  <c r="F8" i="23"/>
  <c r="BW12" i="11" s="1"/>
  <c r="BN5" i="11"/>
  <c r="BN12" i="11"/>
  <c r="BN20" i="11"/>
  <c r="BN28" i="11"/>
  <c r="BN4" i="11"/>
  <c r="BN21" i="11"/>
  <c r="BP24" i="12"/>
  <c r="BN24" i="12"/>
  <c r="BJ24" i="12"/>
  <c r="BW6" i="11" l="1"/>
  <c r="CF26" i="11"/>
  <c r="CF21" i="11"/>
  <c r="BW23" i="11"/>
  <c r="BW15" i="11"/>
  <c r="CF22" i="11"/>
  <c r="BW26" i="11"/>
  <c r="BW13" i="11"/>
  <c r="BW14" i="11"/>
  <c r="BW5" i="11"/>
  <c r="CF7" i="11"/>
  <c r="BW7" i="11"/>
  <c r="CF9" i="11"/>
  <c r="CF24" i="11"/>
  <c r="BW27" i="11"/>
  <c r="CF23" i="11"/>
  <c r="CF32" i="11"/>
  <c r="CF30" i="11"/>
  <c r="CF20" i="11"/>
  <c r="CF5" i="11"/>
  <c r="CF16" i="11"/>
  <c r="CF14" i="11"/>
  <c r="CF27" i="11"/>
  <c r="BW4" i="11"/>
  <c r="CF13" i="11"/>
  <c r="CF6" i="11"/>
  <c r="CF19" i="11"/>
  <c r="BW21" i="11"/>
  <c r="BW31" i="11"/>
  <c r="CF25" i="11"/>
  <c r="CF31" i="11"/>
  <c r="CF29" i="11"/>
  <c r="CF11" i="11"/>
  <c r="CF10" i="11"/>
  <c r="CF15" i="11"/>
  <c r="CF8" i="11"/>
  <c r="CF18" i="11"/>
  <c r="CF4" i="11"/>
  <c r="CF12" i="11"/>
  <c r="CF28" i="11"/>
  <c r="CF33" i="11"/>
  <c r="BW30" i="11"/>
  <c r="BW22" i="11"/>
  <c r="BW29" i="11"/>
  <c r="BW20" i="11"/>
  <c r="BW11" i="11"/>
  <c r="BW10" i="11"/>
  <c r="BW9" i="11"/>
  <c r="BW24" i="11"/>
  <c r="BW16" i="11"/>
  <c r="BW8" i="11"/>
  <c r="BW33" i="11"/>
  <c r="BW25" i="11"/>
  <c r="BW28" i="11"/>
  <c r="BW19" i="11"/>
  <c r="BW18" i="11"/>
  <c r="BW17" i="11"/>
  <c r="BW32" i="11"/>
  <c r="F4" i="11"/>
  <c r="BH26" i="11"/>
  <c r="BB26" i="11"/>
  <c r="AJ15" i="11" s="1"/>
  <c r="AZ26" i="11"/>
  <c r="AJ14" i="11" s="1"/>
  <c r="BD26" i="11"/>
  <c r="F3" i="11"/>
  <c r="F5" i="11"/>
  <c r="BF26" i="11"/>
  <c r="F3" i="12"/>
  <c r="F4" i="12"/>
  <c r="F5" i="12"/>
  <c r="AZ24" i="12"/>
  <c r="BD24" i="12"/>
  <c r="BB24" i="12"/>
  <c r="BH24" i="12"/>
  <c r="BF24" i="12"/>
  <c r="AE16" i="11" l="1"/>
  <c r="AE15" i="11"/>
  <c r="AJ16" i="11"/>
  <c r="AJ17" i="11" s="1"/>
  <c r="AN15" i="11"/>
  <c r="AE14" i="11"/>
  <c r="AN14" i="11" l="1"/>
  <c r="AN17" i="11" s="1"/>
  <c r="AE17" i="11"/>
</calcChain>
</file>

<file path=xl/sharedStrings.xml><?xml version="1.0" encoding="utf-8"?>
<sst xmlns="http://schemas.openxmlformats.org/spreadsheetml/2006/main" count="958" uniqueCount="486">
  <si>
    <t>SOLO_ENTRY</t>
    <phoneticPr fontId="3"/>
  </si>
  <si>
    <t>DUET_Entry</t>
    <phoneticPr fontId="3"/>
  </si>
  <si>
    <t>組＋表示順</t>
    <rPh sb="0" eb="1">
      <t>クミ</t>
    </rPh>
    <rPh sb="2" eb="5">
      <t>ヒョウジジュン</t>
    </rPh>
    <phoneticPr fontId="3"/>
  </si>
  <si>
    <t>TEAM_Entry</t>
    <phoneticPr fontId="3"/>
  </si>
  <si>
    <t>氏　　名</t>
    <rPh sb="0" eb="4">
      <t>シメイ</t>
    </rPh>
    <phoneticPr fontId="3"/>
  </si>
  <si>
    <t>※記入上の注意</t>
    <rPh sb="1" eb="4">
      <t>キニュウジョウ</t>
    </rPh>
    <rPh sb="5" eb="7">
      <t>チュウイ</t>
    </rPh>
    <phoneticPr fontId="3"/>
  </si>
  <si>
    <t>1．入力シートのみ記入すること。（印刷シートは確認のためだけのものです）</t>
    <rPh sb="2" eb="4">
      <t>ニュウリョク</t>
    </rPh>
    <rPh sb="9" eb="11">
      <t>キニュウ</t>
    </rPh>
    <rPh sb="17" eb="19">
      <t>インサツ</t>
    </rPh>
    <rPh sb="23" eb="25">
      <t>カクニン</t>
    </rPh>
    <phoneticPr fontId="3"/>
  </si>
  <si>
    <t>3．記入後，必ず印刷シートを印刷して控えを残しておくこと。</t>
    <rPh sb="2" eb="5">
      <t>キニュウゴ</t>
    </rPh>
    <rPh sb="6" eb="7">
      <t>カナラ</t>
    </rPh>
    <rPh sb="8" eb="10">
      <t>インサツ</t>
    </rPh>
    <rPh sb="14" eb="16">
      <t>インサツ</t>
    </rPh>
    <rPh sb="18" eb="19">
      <t>ヒカ</t>
    </rPh>
    <rPh sb="21" eb="22">
      <t>ノコ</t>
    </rPh>
    <phoneticPr fontId="3"/>
  </si>
  <si>
    <t>エントリー記入シート</t>
    <rPh sb="5" eb="7">
      <t>キニュウラン</t>
    </rPh>
    <phoneticPr fontId="3"/>
  </si>
  <si>
    <r>
      <t>2．記入のミスなどの修正は</t>
    </r>
    <r>
      <rPr>
        <b/>
        <u/>
        <sz val="11"/>
        <rFont val="ＭＳ Ｐゴシック"/>
        <family val="3"/>
        <charset val="128"/>
      </rPr>
      <t>必ず</t>
    </r>
    <r>
      <rPr>
        <sz val="11"/>
        <rFont val="ＭＳ Ｐゴシック"/>
        <family val="3"/>
        <charset val="128"/>
      </rPr>
      <t>入力シートの該当箇所を変更すること。</t>
    </r>
    <rPh sb="2" eb="4">
      <t>キニュウ</t>
    </rPh>
    <rPh sb="10" eb="12">
      <t>シュウセイ</t>
    </rPh>
    <rPh sb="13" eb="14">
      <t>カナラ</t>
    </rPh>
    <rPh sb="15" eb="17">
      <t>ニュウリョク</t>
    </rPh>
    <rPh sb="21" eb="25">
      <t>ガイトウカショ</t>
    </rPh>
    <rPh sb="26" eb="28">
      <t>ヘンコウ</t>
    </rPh>
    <phoneticPr fontId="3"/>
  </si>
  <si>
    <t>人　数</t>
    <rPh sb="0" eb="3">
      <t>ニンズウ</t>
    </rPh>
    <phoneticPr fontId="3"/>
  </si>
  <si>
    <t>合計（円）</t>
    <rPh sb="0" eb="2">
      <t>ゴウケイ</t>
    </rPh>
    <rPh sb="3" eb="4">
      <t>エン</t>
    </rPh>
    <phoneticPr fontId="3"/>
  </si>
  <si>
    <t>合　計</t>
    <rPh sb="0" eb="3">
      <t>ゴウケイ</t>
    </rPh>
    <phoneticPr fontId="3"/>
  </si>
  <si>
    <t>R</t>
    <phoneticPr fontId="3"/>
  </si>
  <si>
    <t>大　会　名</t>
    <rPh sb="0" eb="5">
      <t>タイカイメイ</t>
    </rPh>
    <phoneticPr fontId="3"/>
  </si>
  <si>
    <t>期　　　日</t>
    <rPh sb="0" eb="5">
      <t>キジツ</t>
    </rPh>
    <phoneticPr fontId="3"/>
  </si>
  <si>
    <t>場　　　所</t>
    <rPh sb="0" eb="5">
      <t>バショ</t>
    </rPh>
    <phoneticPr fontId="3"/>
  </si>
  <si>
    <t>表示順</t>
    <rPh sb="0" eb="3">
      <t>ヒョウジジュン</t>
    </rPh>
    <phoneticPr fontId="3"/>
  </si>
  <si>
    <t>ソロ</t>
    <phoneticPr fontId="3"/>
  </si>
  <si>
    <t>デュエット</t>
    <phoneticPr fontId="3"/>
  </si>
  <si>
    <t>組</t>
    <rPh sb="0" eb="1">
      <t>クミ</t>
    </rPh>
    <phoneticPr fontId="3"/>
  </si>
  <si>
    <t>エントリー</t>
    <phoneticPr fontId="3"/>
  </si>
  <si>
    <t>確認シート（印刷版）</t>
    <rPh sb="0" eb="2">
      <t>カクニン</t>
    </rPh>
    <rPh sb="6" eb="8">
      <t>インサツバン</t>
    </rPh>
    <rPh sb="8" eb="9">
      <t>バン</t>
    </rPh>
    <phoneticPr fontId="3"/>
  </si>
  <si>
    <t>大  会  名</t>
    <rPh sb="0" eb="7">
      <t>タイカイメイ</t>
    </rPh>
    <phoneticPr fontId="3"/>
  </si>
  <si>
    <t>期      日</t>
    <rPh sb="0" eb="8">
      <t>キジツ</t>
    </rPh>
    <phoneticPr fontId="3"/>
  </si>
  <si>
    <t>場      所</t>
    <rPh sb="0" eb="8">
      <t>バショ</t>
    </rPh>
    <phoneticPr fontId="3"/>
  </si>
  <si>
    <t>種　目</t>
    <rPh sb="0" eb="3">
      <t>シュモク</t>
    </rPh>
    <phoneticPr fontId="3"/>
  </si>
  <si>
    <t>エントリー数</t>
    <rPh sb="5" eb="6">
      <t>スウ</t>
    </rPh>
    <phoneticPr fontId="3"/>
  </si>
  <si>
    <t>登録団体名</t>
    <rPh sb="0" eb="5">
      <t>トウロクダンタイメイ</t>
    </rPh>
    <phoneticPr fontId="3"/>
  </si>
  <si>
    <t>代表者名</t>
    <rPh sb="0" eb="3">
      <t>ダイヒョウシャ</t>
    </rPh>
    <rPh sb="3" eb="4">
      <t>メイ</t>
    </rPh>
    <phoneticPr fontId="3"/>
  </si>
  <si>
    <t>団体番号</t>
    <rPh sb="0" eb="4">
      <t>トウロクダンタイバンゴウ</t>
    </rPh>
    <phoneticPr fontId="3"/>
  </si>
  <si>
    <t>登録団体住所</t>
    <rPh sb="0" eb="2">
      <t>トウロク</t>
    </rPh>
    <rPh sb="2" eb="4">
      <t>ダンタイ</t>
    </rPh>
    <rPh sb="4" eb="6">
      <t>ジュウショ</t>
    </rPh>
    <phoneticPr fontId="3"/>
  </si>
  <si>
    <t>登録団体Tel</t>
    <rPh sb="0" eb="2">
      <t>トウロク</t>
    </rPh>
    <rPh sb="2" eb="4">
      <t>ダンタイ</t>
    </rPh>
    <phoneticPr fontId="3"/>
  </si>
  <si>
    <t>登録団体Fax</t>
    <rPh sb="0" eb="2">
      <t>トウロク</t>
    </rPh>
    <rPh sb="2" eb="4">
      <t>ダンタイ</t>
    </rPh>
    <phoneticPr fontId="3"/>
  </si>
  <si>
    <t>連絡責任者</t>
    <rPh sb="0" eb="5">
      <t>レンラクセキニンシャ</t>
    </rPh>
    <phoneticPr fontId="3"/>
  </si>
  <si>
    <t>連絡先住所</t>
    <rPh sb="0" eb="3">
      <t>レンラクサキ</t>
    </rPh>
    <rPh sb="3" eb="5">
      <t>ジュウショ</t>
    </rPh>
    <phoneticPr fontId="3"/>
  </si>
  <si>
    <t>携帯</t>
    <rPh sb="0" eb="2">
      <t>ケイタイ</t>
    </rPh>
    <phoneticPr fontId="3"/>
  </si>
  <si>
    <t>加盟団体名</t>
    <rPh sb="0" eb="2">
      <t>カメイ</t>
    </rPh>
    <rPh sb="2" eb="4">
      <t>ダンタイ</t>
    </rPh>
    <rPh sb="4" eb="5">
      <t>メイ</t>
    </rPh>
    <phoneticPr fontId="3"/>
  </si>
  <si>
    <t>会長名</t>
    <rPh sb="0" eb="2">
      <t>カイチョウ</t>
    </rPh>
    <rPh sb="2" eb="3">
      <t>メイ</t>
    </rPh>
    <phoneticPr fontId="3"/>
  </si>
  <si>
    <t>番号</t>
    <rPh sb="0" eb="2">
      <t>バンゴウ</t>
    </rPh>
    <phoneticPr fontId="3"/>
  </si>
  <si>
    <t>加盟団体</t>
    <rPh sb="0" eb="4">
      <t>カメイダンタイ</t>
    </rPh>
    <phoneticPr fontId="3"/>
  </si>
  <si>
    <t>登録団体</t>
    <rPh sb="0" eb="4">
      <t>トウロクダンタイ</t>
    </rPh>
    <phoneticPr fontId="3"/>
  </si>
  <si>
    <t>競技者番号</t>
    <rPh sb="0" eb="5">
      <t>キョウギシャバンゴウ</t>
    </rPh>
    <phoneticPr fontId="3"/>
  </si>
  <si>
    <t>氏　　　名</t>
    <rPh sb="0" eb="5">
      <t>シメイ</t>
    </rPh>
    <phoneticPr fontId="3"/>
  </si>
  <si>
    <t>学　　　校</t>
    <rPh sb="0" eb="5">
      <t>ガッコウ</t>
    </rPh>
    <phoneticPr fontId="3"/>
  </si>
  <si>
    <t>学年</t>
    <rPh sb="0" eb="2">
      <t>ガクネン</t>
    </rPh>
    <phoneticPr fontId="3"/>
  </si>
  <si>
    <t>生年月日</t>
    <rPh sb="0" eb="4">
      <t>セイネンガッピ</t>
    </rPh>
    <phoneticPr fontId="3"/>
  </si>
  <si>
    <t>西暦</t>
    <rPh sb="0" eb="2">
      <t>セイレキ</t>
    </rPh>
    <phoneticPr fontId="3"/>
  </si>
  <si>
    <t>月</t>
    <rPh sb="0" eb="1">
      <t>ツキ</t>
    </rPh>
    <phoneticPr fontId="3"/>
  </si>
  <si>
    <t>日</t>
    <rPh sb="0" eb="1">
      <t>ヒ</t>
    </rPh>
    <phoneticPr fontId="3"/>
  </si>
  <si>
    <t>【処理手順】</t>
    <rPh sb="1" eb="3">
      <t>ショリ</t>
    </rPh>
    <rPh sb="3" eb="5">
      <t>テジュン</t>
    </rPh>
    <phoneticPr fontId="3"/>
  </si>
  <si>
    <t>入力された情報は、該当競技会に於いて下記の目的で利用されます。</t>
    <rPh sb="0" eb="2">
      <t>ニュウリョク</t>
    </rPh>
    <rPh sb="5" eb="7">
      <t>ジョウホウ</t>
    </rPh>
    <rPh sb="9" eb="11">
      <t>ガイトウ</t>
    </rPh>
    <rPh sb="15" eb="16">
      <t>オ</t>
    </rPh>
    <rPh sb="18" eb="20">
      <t>カキ</t>
    </rPh>
    <rPh sb="21" eb="23">
      <t>モクテキ</t>
    </rPh>
    <rPh sb="24" eb="26">
      <t>リヨウ</t>
    </rPh>
    <phoneticPr fontId="3"/>
  </si>
  <si>
    <t>プログラム、発刊物制作の為の広告代理店、印刷業者への提供</t>
    <rPh sb="6" eb="8">
      <t>ハッカン</t>
    </rPh>
    <rPh sb="8" eb="9">
      <t>ブツ</t>
    </rPh>
    <rPh sb="9" eb="11">
      <t>セイサク</t>
    </rPh>
    <rPh sb="12" eb="13">
      <t>タメ</t>
    </rPh>
    <rPh sb="14" eb="16">
      <t>コウコク</t>
    </rPh>
    <rPh sb="16" eb="19">
      <t>ダイリテン</t>
    </rPh>
    <rPh sb="20" eb="22">
      <t>インサツ</t>
    </rPh>
    <rPh sb="22" eb="24">
      <t>ギョウシャ</t>
    </rPh>
    <rPh sb="26" eb="28">
      <t>テイキョウ</t>
    </rPh>
    <phoneticPr fontId="3"/>
  </si>
  <si>
    <t>公式記録、データ入力、記録確認の為の記録協力業者への提供</t>
    <rPh sb="0" eb="2">
      <t>コウシキ</t>
    </rPh>
    <rPh sb="2" eb="4">
      <t>キロク</t>
    </rPh>
    <rPh sb="8" eb="10">
      <t>ニュウリョク</t>
    </rPh>
    <rPh sb="11" eb="13">
      <t>キロク</t>
    </rPh>
    <rPh sb="13" eb="15">
      <t>カクニン</t>
    </rPh>
    <rPh sb="16" eb="17">
      <t>タメ</t>
    </rPh>
    <rPh sb="18" eb="20">
      <t>キロク</t>
    </rPh>
    <rPh sb="20" eb="22">
      <t>キョウリョク</t>
    </rPh>
    <rPh sb="22" eb="24">
      <t>ギョウシャ</t>
    </rPh>
    <rPh sb="26" eb="28">
      <t>テイキョウ</t>
    </rPh>
    <phoneticPr fontId="3"/>
  </si>
  <si>
    <t>報道関係への公式記録、大会情報の提供</t>
    <rPh sb="0" eb="2">
      <t>ホウドウ</t>
    </rPh>
    <rPh sb="2" eb="4">
      <t>カンケイ</t>
    </rPh>
    <rPh sb="6" eb="8">
      <t>コウシキ</t>
    </rPh>
    <rPh sb="8" eb="10">
      <t>キロク</t>
    </rPh>
    <rPh sb="11" eb="13">
      <t>タイカイ</t>
    </rPh>
    <rPh sb="13" eb="15">
      <t>ジョウホウ</t>
    </rPh>
    <rPh sb="16" eb="18">
      <t>テイキョウ</t>
    </rPh>
    <phoneticPr fontId="3"/>
  </si>
  <si>
    <t>英数字は半角で入力すること。</t>
    <rPh sb="0" eb="1">
      <t>エイ</t>
    </rPh>
    <rPh sb="1" eb="3">
      <t>スウジ</t>
    </rPh>
    <rPh sb="4" eb="6">
      <t>ハンカク</t>
    </rPh>
    <rPh sb="7" eb="9">
      <t>ニュウリョク</t>
    </rPh>
    <phoneticPr fontId="3"/>
  </si>
  <si>
    <t>入力欄に「計算式」「関数」は入力しないこと。</t>
    <rPh sb="0" eb="2">
      <t>ニュウリョク</t>
    </rPh>
    <rPh sb="2" eb="3">
      <t>ラン</t>
    </rPh>
    <rPh sb="5" eb="7">
      <t>ケイサン</t>
    </rPh>
    <rPh sb="7" eb="8">
      <t>シキ</t>
    </rPh>
    <rPh sb="10" eb="12">
      <t>カンスウ</t>
    </rPh>
    <rPh sb="14" eb="16">
      <t>ニュウリョク</t>
    </rPh>
    <phoneticPr fontId="3"/>
  </si>
  <si>
    <t>記号など、下記の様な、機種依存文字は使用できません。</t>
    <rPh sb="0" eb="2">
      <t>キゴウ</t>
    </rPh>
    <rPh sb="5" eb="7">
      <t>カキ</t>
    </rPh>
    <rPh sb="8" eb="9">
      <t>サマ</t>
    </rPh>
    <rPh sb="11" eb="13">
      <t>キシュ</t>
    </rPh>
    <rPh sb="13" eb="15">
      <t>イゾン</t>
    </rPh>
    <rPh sb="15" eb="17">
      <t>モジ</t>
    </rPh>
    <rPh sb="18" eb="20">
      <t>シヨウ</t>
    </rPh>
    <phoneticPr fontId="3"/>
  </si>
  <si>
    <t>ご利用のPCでは正しく印刷されていても、データ上反映されない場合があります。</t>
    <rPh sb="1" eb="3">
      <t>リヨウ</t>
    </rPh>
    <rPh sb="8" eb="9">
      <t>タダ</t>
    </rPh>
    <rPh sb="11" eb="13">
      <t>インサツ</t>
    </rPh>
    <rPh sb="23" eb="24">
      <t>ジョウ</t>
    </rPh>
    <rPh sb="24" eb="26">
      <t>ハンエイ</t>
    </rPh>
    <rPh sb="30" eb="32">
      <t>バアイ</t>
    </rPh>
    <phoneticPr fontId="3"/>
  </si>
  <si>
    <t>機種依存文字　例）</t>
    <rPh sb="0" eb="2">
      <t>キシュ</t>
    </rPh>
    <rPh sb="2" eb="4">
      <t>イゾン</t>
    </rPh>
    <rPh sb="4" eb="6">
      <t>モジ</t>
    </rPh>
    <rPh sb="7" eb="8">
      <t>レイ</t>
    </rPh>
    <phoneticPr fontId="3"/>
  </si>
  <si>
    <t>１．大会基本情報について</t>
    <rPh sb="2" eb="4">
      <t>タイカイ</t>
    </rPh>
    <rPh sb="4" eb="6">
      <t>キホン</t>
    </rPh>
    <rPh sb="6" eb="8">
      <t>ジョウホウ</t>
    </rPh>
    <phoneticPr fontId="3"/>
  </si>
  <si>
    <t>入力されている「大会基本情報」を確認してください。</t>
    <rPh sb="0" eb="2">
      <t>ニュウリョク</t>
    </rPh>
    <rPh sb="8" eb="10">
      <t>タイカイ</t>
    </rPh>
    <rPh sb="10" eb="12">
      <t>キホン</t>
    </rPh>
    <rPh sb="12" eb="14">
      <t>ジョウホウ</t>
    </rPh>
    <rPh sb="16" eb="18">
      <t>カクニン</t>
    </rPh>
    <phoneticPr fontId="3"/>
  </si>
  <si>
    <t>記入済例）</t>
    <rPh sb="0" eb="2">
      <t>キニュウ</t>
    </rPh>
    <rPh sb="2" eb="3">
      <t>ス</t>
    </rPh>
    <rPh sb="3" eb="4">
      <t>レイ</t>
    </rPh>
    <phoneticPr fontId="3"/>
  </si>
  <si>
    <t>大会名</t>
    <rPh sb="0" eb="3">
      <t>タイカイメイ</t>
    </rPh>
    <phoneticPr fontId="3"/>
  </si>
  <si>
    <t>期日</t>
    <rPh sb="0" eb="2">
      <t>キジツ</t>
    </rPh>
    <phoneticPr fontId="3"/>
  </si>
  <si>
    <t>場所</t>
    <rPh sb="0" eb="2">
      <t>バショ</t>
    </rPh>
    <phoneticPr fontId="3"/>
  </si>
  <si>
    <t>２．登録団体情報について</t>
    <rPh sb="2" eb="4">
      <t>トウロク</t>
    </rPh>
    <rPh sb="4" eb="6">
      <t>ダンタイ</t>
    </rPh>
    <rPh sb="6" eb="8">
      <t>ジョウホウ</t>
    </rPh>
    <phoneticPr fontId="3"/>
  </si>
  <si>
    <t>「エントリーシート記入欄」の登録団体情報、加盟団体情報は漏れがない様、全て入力してください。</t>
    <rPh sb="9" eb="12">
      <t>キニュウラン</t>
    </rPh>
    <rPh sb="14" eb="16">
      <t>トウロク</t>
    </rPh>
    <rPh sb="16" eb="18">
      <t>ダンタイ</t>
    </rPh>
    <rPh sb="18" eb="20">
      <t>ジョウホウ</t>
    </rPh>
    <rPh sb="21" eb="23">
      <t>カメイ</t>
    </rPh>
    <rPh sb="23" eb="25">
      <t>ダンタイ</t>
    </rPh>
    <rPh sb="25" eb="27">
      <t>ジョウホウ</t>
    </rPh>
    <rPh sb="28" eb="29">
      <t>モ</t>
    </rPh>
    <rPh sb="33" eb="34">
      <t>ヨウ</t>
    </rPh>
    <rPh sb="35" eb="36">
      <t>スベ</t>
    </rPh>
    <rPh sb="37" eb="39">
      <t>ニュウリョク</t>
    </rPh>
    <phoneticPr fontId="3"/>
  </si>
  <si>
    <t>入力例）</t>
    <rPh sb="0" eb="2">
      <t>ニュウリョク</t>
    </rPh>
    <rPh sb="2" eb="3">
      <t>レイ</t>
    </rPh>
    <phoneticPr fontId="3"/>
  </si>
  <si>
    <t>正式名称を入力すること。</t>
    <rPh sb="0" eb="2">
      <t>セイシキ</t>
    </rPh>
    <rPh sb="2" eb="4">
      <t>メイショウ</t>
    </rPh>
    <rPh sb="5" eb="7">
      <t>ニュウリョク</t>
    </rPh>
    <phoneticPr fontId="3"/>
  </si>
  <si>
    <t>田中まり子</t>
    <rPh sb="0" eb="2">
      <t>タナカ</t>
    </rPh>
    <rPh sb="4" eb="5">
      <t>コ</t>
    </rPh>
    <phoneticPr fontId="3"/>
  </si>
  <si>
    <t>登録団体番号を半角5文字で入力すること。</t>
    <rPh sb="0" eb="2">
      <t>トウロク</t>
    </rPh>
    <rPh sb="2" eb="4">
      <t>ダンタイ</t>
    </rPh>
    <rPh sb="4" eb="6">
      <t>バンゴウ</t>
    </rPh>
    <rPh sb="7" eb="9">
      <t>ハンカク</t>
    </rPh>
    <rPh sb="10" eb="12">
      <t>モジ</t>
    </rPh>
    <rPh sb="13" eb="15">
      <t>ニュウリョク</t>
    </rPh>
    <phoneticPr fontId="3"/>
  </si>
  <si>
    <t>東京都世田谷区桜上水1-2-34</t>
    <rPh sb="0" eb="7">
      <t>トウキョウトセタガヤク</t>
    </rPh>
    <rPh sb="7" eb="10">
      <t>サクラジョウスイ</t>
    </rPh>
    <phoneticPr fontId="3"/>
  </si>
  <si>
    <t>鈴木ゆう子</t>
    <rPh sb="0" eb="2">
      <t>スズキ</t>
    </rPh>
    <rPh sb="4" eb="5">
      <t>コ</t>
    </rPh>
    <phoneticPr fontId="3"/>
  </si>
  <si>
    <t>東京都世田谷区桜上水5-67-89</t>
    <rPh sb="0" eb="7">
      <t>トウキョウトセタガヤク</t>
    </rPh>
    <rPh sb="7" eb="10">
      <t>サクラジョウスイ</t>
    </rPh>
    <phoneticPr fontId="3"/>
  </si>
  <si>
    <t>該当する入力項目がない場合、空欄にせず「-」と入力すること。</t>
    <rPh sb="0" eb="2">
      <t>ガイトウ</t>
    </rPh>
    <rPh sb="4" eb="6">
      <t>ニュウリョク</t>
    </rPh>
    <rPh sb="6" eb="8">
      <t>コウモク</t>
    </rPh>
    <rPh sb="11" eb="13">
      <t>バアイ</t>
    </rPh>
    <rPh sb="14" eb="16">
      <t>クウラン</t>
    </rPh>
    <rPh sb="23" eb="25">
      <t>ニュウリョク</t>
    </rPh>
    <phoneticPr fontId="3"/>
  </si>
  <si>
    <t>03-5555-6667</t>
  </si>
  <si>
    <t>３．競技者情報について</t>
    <rPh sb="2" eb="5">
      <t>キョウギシャ</t>
    </rPh>
    <rPh sb="5" eb="7">
      <t>ジョウホウ</t>
    </rPh>
    <phoneticPr fontId="3"/>
  </si>
  <si>
    <t>競技者番号１から順に、間を空けずに詰めて入力してください。</t>
    <rPh sb="0" eb="3">
      <t>キョウギシャ</t>
    </rPh>
    <rPh sb="3" eb="5">
      <t>バンゴウ</t>
    </rPh>
    <rPh sb="8" eb="9">
      <t>ジュン</t>
    </rPh>
    <rPh sb="11" eb="12">
      <t>アイダ</t>
    </rPh>
    <rPh sb="13" eb="14">
      <t>ア</t>
    </rPh>
    <rPh sb="17" eb="18">
      <t>ツ</t>
    </rPh>
    <rPh sb="20" eb="22">
      <t>ニュウリョク</t>
    </rPh>
    <phoneticPr fontId="3"/>
  </si>
  <si>
    <t>あらかじめ別シートに自クラブの競技者リストを作成しておくと便利です。１回作成するだけで、複数の大会にコピー&amp;貼り付けで対応できます。</t>
    <rPh sb="5" eb="6">
      <t>ベツ</t>
    </rPh>
    <rPh sb="10" eb="11">
      <t>ジ</t>
    </rPh>
    <rPh sb="15" eb="18">
      <t>キョウギシャ</t>
    </rPh>
    <rPh sb="22" eb="24">
      <t>サクセイ</t>
    </rPh>
    <rPh sb="29" eb="31">
      <t>ベンリ</t>
    </rPh>
    <rPh sb="35" eb="36">
      <t>カイ</t>
    </rPh>
    <rPh sb="36" eb="38">
      <t>サクセイ</t>
    </rPh>
    <rPh sb="44" eb="46">
      <t>フクスウ</t>
    </rPh>
    <rPh sb="47" eb="49">
      <t>タイカイ</t>
    </rPh>
    <rPh sb="54" eb="55">
      <t>ハ</t>
    </rPh>
    <rPh sb="56" eb="57">
      <t>ツ</t>
    </rPh>
    <rPh sb="59" eb="61">
      <t>タイオウ</t>
    </rPh>
    <phoneticPr fontId="3"/>
  </si>
  <si>
    <t>登録団体の番号を確認すること。</t>
    <rPh sb="0" eb="2">
      <t>トウロク</t>
    </rPh>
    <rPh sb="2" eb="4">
      <t>ダンタイ</t>
    </rPh>
    <rPh sb="5" eb="7">
      <t>バンゴウ</t>
    </rPh>
    <rPh sb="8" eb="10">
      <t>カクニン</t>
    </rPh>
    <phoneticPr fontId="3"/>
  </si>
  <si>
    <t>「学校」</t>
    <rPh sb="1" eb="3">
      <t>ガッコウ</t>
    </rPh>
    <phoneticPr fontId="3"/>
  </si>
  <si>
    <t>大会初日現在の学種を入力すること。</t>
    <rPh sb="0" eb="2">
      <t>タイカイ</t>
    </rPh>
    <rPh sb="2" eb="4">
      <t>ショニチ</t>
    </rPh>
    <rPh sb="4" eb="6">
      <t>ゲンザイ</t>
    </rPh>
    <rPh sb="7" eb="8">
      <t>ガク</t>
    </rPh>
    <rPh sb="8" eb="9">
      <t>タネ</t>
    </rPh>
    <rPh sb="10" eb="12">
      <t>ニュウリョク</t>
    </rPh>
    <phoneticPr fontId="3"/>
  </si>
  <si>
    <t>例）　○○小学校→小、中学校→中、高校→高、大学→大、専門学校→名称</t>
    <rPh sb="0" eb="1">
      <t>レイ</t>
    </rPh>
    <phoneticPr fontId="3"/>
  </si>
  <si>
    <t>「学年」</t>
    <rPh sb="1" eb="3">
      <t>ガクネン</t>
    </rPh>
    <phoneticPr fontId="3"/>
  </si>
  <si>
    <t>大会初日現在の学年を入力すること。学年は必ず確認。</t>
    <rPh sb="0" eb="2">
      <t>タイカイ</t>
    </rPh>
    <rPh sb="2" eb="4">
      <t>ショニチ</t>
    </rPh>
    <rPh sb="4" eb="6">
      <t>ゲンザイ</t>
    </rPh>
    <rPh sb="7" eb="9">
      <t>ガクネン</t>
    </rPh>
    <rPh sb="10" eb="12">
      <t>ニュウリョク</t>
    </rPh>
    <rPh sb="17" eb="19">
      <t>ガクネン</t>
    </rPh>
    <rPh sb="20" eb="21">
      <t>カナラ</t>
    </rPh>
    <rPh sb="22" eb="24">
      <t>カクニン</t>
    </rPh>
    <phoneticPr fontId="3"/>
  </si>
  <si>
    <t>「生年月日」</t>
    <rPh sb="1" eb="3">
      <t>セイネン</t>
    </rPh>
    <rPh sb="3" eb="5">
      <t>ガッピ</t>
    </rPh>
    <phoneticPr fontId="3"/>
  </si>
  <si>
    <t>西暦で入力のこと。</t>
    <rPh sb="0" eb="2">
      <t>セイレキ</t>
    </rPh>
    <rPh sb="3" eb="5">
      <t>ニュウリョク</t>
    </rPh>
    <phoneticPr fontId="3"/>
  </si>
  <si>
    <t>高橋　花子</t>
    <rPh sb="0" eb="2">
      <t>タカハシ</t>
    </rPh>
    <rPh sb="3" eb="5">
      <t>ハナコ</t>
    </rPh>
    <phoneticPr fontId="3"/>
  </si>
  <si>
    <t>伊藤　咲子</t>
    <rPh sb="0" eb="2">
      <t>イトウ</t>
    </rPh>
    <rPh sb="3" eb="5">
      <t>サキコ</t>
    </rPh>
    <phoneticPr fontId="3"/>
  </si>
  <si>
    <t>高寄　優子</t>
    <rPh sb="0" eb="2">
      <t>タカヨセ</t>
    </rPh>
    <rPh sb="3" eb="5">
      <t>ユウコ</t>
    </rPh>
    <phoneticPr fontId="3"/>
  </si>
  <si>
    <t>3</t>
  </si>
  <si>
    <t>小沢　さくら</t>
    <rPh sb="0" eb="2">
      <t>オザワ</t>
    </rPh>
    <phoneticPr fontId="3"/>
  </si>
  <si>
    <t>安住　かすみ</t>
    <rPh sb="0" eb="2">
      <t>アズミ</t>
    </rPh>
    <phoneticPr fontId="3"/>
  </si>
  <si>
    <t>飯塚　ひとみ</t>
    <rPh sb="0" eb="2">
      <t>イイヅカ</t>
    </rPh>
    <phoneticPr fontId="3"/>
  </si>
  <si>
    <t>6</t>
  </si>
  <si>
    <t>芦塚　智子</t>
    <rPh sb="0" eb="2">
      <t>アシヅカ</t>
    </rPh>
    <rPh sb="3" eb="5">
      <t>トモコ</t>
    </rPh>
    <phoneticPr fontId="3"/>
  </si>
  <si>
    <t>7</t>
  </si>
  <si>
    <t>健康　良子</t>
    <rPh sb="0" eb="2">
      <t>ケンコウ</t>
    </rPh>
    <rPh sb="3" eb="5">
      <t>ヨシコ</t>
    </rPh>
    <phoneticPr fontId="3"/>
  </si>
  <si>
    <t>8</t>
  </si>
  <si>
    <t>佐藤　みさき</t>
    <rPh sb="0" eb="2">
      <t>サトウ</t>
    </rPh>
    <phoneticPr fontId="3"/>
  </si>
  <si>
    <t>9</t>
  </si>
  <si>
    <t>10</t>
  </si>
  <si>
    <t>原則的に、下記の順でプログラムへ記載します。ただし、記録システム上、一部、反映できない場合があります。あらかじめご了承ください。</t>
    <rPh sb="0" eb="3">
      <t>ゲンソクテキ</t>
    </rPh>
    <rPh sb="5" eb="7">
      <t>カキ</t>
    </rPh>
    <rPh sb="8" eb="9">
      <t>ジュン</t>
    </rPh>
    <rPh sb="16" eb="18">
      <t>キサイ</t>
    </rPh>
    <rPh sb="26" eb="28">
      <t>キロク</t>
    </rPh>
    <rPh sb="32" eb="33">
      <t>ウエ</t>
    </rPh>
    <rPh sb="34" eb="36">
      <t>イチブ</t>
    </rPh>
    <rPh sb="37" eb="39">
      <t>ハンエイ</t>
    </rPh>
    <rPh sb="43" eb="45">
      <t>バアイ</t>
    </rPh>
    <phoneticPr fontId="3"/>
  </si>
  <si>
    <t>「ソロ」「デュエット」は、組「1」から順に、プログラムへ記載します。</t>
    <rPh sb="13" eb="14">
      <t>ク</t>
    </rPh>
    <rPh sb="19" eb="20">
      <t>ジュン</t>
    </rPh>
    <rPh sb="28" eb="30">
      <t>キサイ</t>
    </rPh>
    <phoneticPr fontId="3"/>
  </si>
  <si>
    <t>表示順</t>
    <rPh sb="0" eb="2">
      <t>ヒョウジ</t>
    </rPh>
    <rPh sb="2" eb="3">
      <t>ジュン</t>
    </rPh>
    <phoneticPr fontId="3"/>
  </si>
  <si>
    <t>A</t>
    <phoneticPr fontId="3"/>
  </si>
  <si>
    <t>←補欠（例</t>
    <rPh sb="4" eb="5">
      <t>レイ</t>
    </rPh>
    <phoneticPr fontId="3"/>
  </si>
  <si>
    <t>―以上―</t>
    <rPh sb="1" eb="3">
      <t>イジョウ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</si>
  <si>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</si>
  <si>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</si>
  <si>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</si>
  <si>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</si>
  <si>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</si>
  <si>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</si>
  <si>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</si>
  <si>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</si>
  <si>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</si>
  <si>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その他、旧字体の漢字などの一部にも使用できない文字があります。</t>
    <phoneticPr fontId="3"/>
  </si>
  <si>
    <t>□</t>
    <phoneticPr fontId="3"/>
  </si>
  <si>
    <t>・・・</t>
    <phoneticPr fontId="3"/>
  </si>
  <si>
    <t>13579</t>
    <phoneticPr fontId="3"/>
  </si>
  <si>
    <t>・・・</t>
    <phoneticPr fontId="3"/>
  </si>
  <si>
    <t>03-3333-4444</t>
    <phoneticPr fontId="3"/>
  </si>
  <si>
    <t>03-3333-4445</t>
    <phoneticPr fontId="3"/>
  </si>
  <si>
    <t>・・・</t>
    <phoneticPr fontId="3"/>
  </si>
  <si>
    <t>Tel</t>
    <phoneticPr fontId="3"/>
  </si>
  <si>
    <t>03-5555-6666</t>
    <phoneticPr fontId="3"/>
  </si>
  <si>
    <t>Fax</t>
    <phoneticPr fontId="3"/>
  </si>
  <si>
    <t>090-9999-9999</t>
    <phoneticPr fontId="3"/>
  </si>
  <si>
    <t>E-mail</t>
    <phoneticPr fontId="3"/>
  </si>
  <si>
    <t>aiueo@kakikunet.ne.jp</t>
    <phoneticPr fontId="3"/>
  </si>
  <si>
    <t>□</t>
    <phoneticPr fontId="3"/>
  </si>
  <si>
    <t>*</t>
    <phoneticPr fontId="3"/>
  </si>
  <si>
    <t>「加盟団体番号」「登録団体番号」</t>
    <phoneticPr fontId="3"/>
  </si>
  <si>
    <t>・・・</t>
    <phoneticPr fontId="3"/>
  </si>
  <si>
    <t>*</t>
    <phoneticPr fontId="3"/>
  </si>
  <si>
    <t>「競技者番号」</t>
    <phoneticPr fontId="3"/>
  </si>
  <si>
    <t>*</t>
    <phoneticPr fontId="3"/>
  </si>
  <si>
    <t>・・・</t>
    <phoneticPr fontId="3"/>
  </si>
  <si>
    <t>*</t>
    <phoneticPr fontId="3"/>
  </si>
  <si>
    <t>*</t>
    <phoneticPr fontId="3"/>
  </si>
  <si>
    <t>・・・</t>
    <phoneticPr fontId="3"/>
  </si>
  <si>
    <t>13</t>
    <phoneticPr fontId="3"/>
  </si>
  <si>
    <t>579</t>
    <phoneticPr fontId="3"/>
  </si>
  <si>
    <t>3</t>
    <phoneticPr fontId="3"/>
  </si>
  <si>
    <t>13</t>
    <phoneticPr fontId="3"/>
  </si>
  <si>
    <t>579</t>
    <phoneticPr fontId="3"/>
  </si>
  <si>
    <t>2</t>
    <phoneticPr fontId="3"/>
  </si>
  <si>
    <t>1</t>
    <phoneticPr fontId="3"/>
  </si>
  <si>
    <t>13</t>
    <phoneticPr fontId="3"/>
  </si>
  <si>
    <t>579</t>
    <phoneticPr fontId="3"/>
  </si>
  <si>
    <t>3</t>
    <phoneticPr fontId="3"/>
  </si>
  <si>
    <t>13</t>
    <phoneticPr fontId="3"/>
  </si>
  <si>
    <t>579</t>
    <phoneticPr fontId="3"/>
  </si>
  <si>
    <t>2</t>
    <phoneticPr fontId="3"/>
  </si>
  <si>
    <t>1</t>
    <phoneticPr fontId="3"/>
  </si>
  <si>
    <t>8</t>
    <phoneticPr fontId="3"/>
  </si>
  <si>
    <t>9</t>
    <phoneticPr fontId="3"/>
  </si>
  <si>
    <t>13</t>
    <phoneticPr fontId="3"/>
  </si>
  <si>
    <t>579</t>
    <phoneticPr fontId="3"/>
  </si>
  <si>
    <t>2</t>
    <phoneticPr fontId="3"/>
  </si>
  <si>
    <t>7</t>
    <phoneticPr fontId="3"/>
  </si>
  <si>
    <t>13</t>
    <phoneticPr fontId="3"/>
  </si>
  <si>
    <t>579</t>
    <phoneticPr fontId="3"/>
  </si>
  <si>
    <t>1</t>
    <phoneticPr fontId="3"/>
  </si>
  <si>
    <t>13</t>
    <phoneticPr fontId="3"/>
  </si>
  <si>
    <t>579</t>
    <phoneticPr fontId="3"/>
  </si>
  <si>
    <t>４．エントリーについて</t>
    <phoneticPr fontId="3"/>
  </si>
  <si>
    <t>エントリー</t>
    <phoneticPr fontId="3"/>
  </si>
  <si>
    <t>ソロ</t>
    <phoneticPr fontId="3"/>
  </si>
  <si>
    <t>デュエット</t>
    <phoneticPr fontId="3"/>
  </si>
  <si>
    <t>A</t>
    <phoneticPr fontId="3"/>
  </si>
  <si>
    <t>A</t>
    <phoneticPr fontId="3"/>
  </si>
  <si>
    <t>A</t>
    <phoneticPr fontId="3"/>
  </si>
  <si>
    <t>ソ　ロ</t>
    <phoneticPr fontId="3"/>
  </si>
  <si>
    <t>デュエット</t>
    <phoneticPr fontId="3"/>
  </si>
  <si>
    <t>Ａ</t>
    <phoneticPr fontId="3"/>
  </si>
  <si>
    <t>R</t>
    <phoneticPr fontId="3"/>
  </si>
  <si>
    <t>R</t>
    <phoneticPr fontId="3"/>
  </si>
  <si>
    <t>１．ファイルのダウンロード</t>
    <phoneticPr fontId="3"/>
  </si>
  <si>
    <t>ファイルを開き、入力シートの必要事項を漏れなく全て入力してください。</t>
    <rPh sb="5" eb="6">
      <t>ヒラ</t>
    </rPh>
    <rPh sb="8" eb="10">
      <t>ニュウリョク</t>
    </rPh>
    <rPh sb="14" eb="16">
      <t>ヒツヨウ</t>
    </rPh>
    <rPh sb="16" eb="18">
      <t>ジコウ</t>
    </rPh>
    <rPh sb="19" eb="20">
      <t>モ</t>
    </rPh>
    <rPh sb="23" eb="24">
      <t>スベ</t>
    </rPh>
    <rPh sb="25" eb="27">
      <t>ニュウリョク</t>
    </rPh>
    <phoneticPr fontId="3"/>
  </si>
  <si>
    <t>３．提出用ファイルの作成</t>
    <rPh sb="2" eb="5">
      <t>テイシュツヨウ</t>
    </rPh>
    <rPh sb="10" eb="12">
      <t>サクセイ</t>
    </rPh>
    <phoneticPr fontId="3"/>
  </si>
  <si>
    <t>大会、競技会の申込み、参加に関する諸連絡、運営上必要な諸事項での利用</t>
    <rPh sb="0" eb="2">
      <t>タイカイ</t>
    </rPh>
    <rPh sb="3" eb="6">
      <t>キョウギカイ</t>
    </rPh>
    <rPh sb="7" eb="9">
      <t>モウシコ</t>
    </rPh>
    <rPh sb="11" eb="13">
      <t>サンカ</t>
    </rPh>
    <rPh sb="14" eb="15">
      <t>カン</t>
    </rPh>
    <rPh sb="17" eb="18">
      <t>ショ</t>
    </rPh>
    <rPh sb="18" eb="20">
      <t>レンラク</t>
    </rPh>
    <rPh sb="21" eb="23">
      <t>ウンエイ</t>
    </rPh>
    <rPh sb="23" eb="24">
      <t>ジョウ</t>
    </rPh>
    <rPh sb="24" eb="26">
      <t>ヒツヨウ</t>
    </rPh>
    <rPh sb="27" eb="29">
      <t>ショジ</t>
    </rPh>
    <rPh sb="29" eb="30">
      <t>コウ</t>
    </rPh>
    <rPh sb="32" eb="34">
      <t>リヨウ</t>
    </rPh>
    <phoneticPr fontId="3"/>
  </si>
  <si>
    <t>３．確認シート（印刷版）の印刷</t>
    <rPh sb="2" eb="4">
      <t>カクニン</t>
    </rPh>
    <rPh sb="8" eb="10">
      <t>インサツ</t>
    </rPh>
    <rPh sb="10" eb="11">
      <t>バン</t>
    </rPh>
    <rPh sb="13" eb="15">
      <t>インサツ</t>
    </rPh>
    <phoneticPr fontId="3"/>
  </si>
  <si>
    <t>誤りがあった場合、入力シートで入力内容を変更し、再印刷してください。</t>
    <rPh sb="0" eb="1">
      <t>アヤマ</t>
    </rPh>
    <rPh sb="6" eb="8">
      <t>バアイ</t>
    </rPh>
    <rPh sb="9" eb="11">
      <t>ニュウリョク</t>
    </rPh>
    <rPh sb="15" eb="17">
      <t>ニュウリョク</t>
    </rPh>
    <rPh sb="17" eb="19">
      <t>ナイヨウ</t>
    </rPh>
    <rPh sb="20" eb="22">
      <t>ヘンコウ</t>
    </rPh>
    <rPh sb="24" eb="27">
      <t>サイインサツ</t>
    </rPh>
    <phoneticPr fontId="3"/>
  </si>
  <si>
    <t>自動計算された「申込金欄」を確認してください。</t>
    <rPh sb="0" eb="1">
      <t>ジ</t>
    </rPh>
    <rPh sb="1" eb="2">
      <t>ドウ</t>
    </rPh>
    <rPh sb="2" eb="4">
      <t>ケイサン</t>
    </rPh>
    <phoneticPr fontId="3"/>
  </si>
  <si>
    <r>
      <t>ダウンロードしたエントリーフォームを</t>
    </r>
    <r>
      <rPr>
        <sz val="11"/>
        <rFont val="ＭＳ Ｐゴシック"/>
        <family val="3"/>
        <charset val="128"/>
      </rPr>
      <t>使用しているPCへ保存してください。</t>
    </r>
    <rPh sb="18" eb="20">
      <t>シヨウ</t>
    </rPh>
    <rPh sb="27" eb="29">
      <t>ホゾン</t>
    </rPh>
    <phoneticPr fontId="3"/>
  </si>
  <si>
    <t>内容確認および作成されたファイルのタイムスタンプが作業日時とほぼ一致することを確認してください。</t>
    <rPh sb="0" eb="2">
      <t>ナイヨウ</t>
    </rPh>
    <rPh sb="2" eb="4">
      <t>カクニン</t>
    </rPh>
    <rPh sb="7" eb="9">
      <t>サクセイ</t>
    </rPh>
    <rPh sb="25" eb="27">
      <t>サギョウ</t>
    </rPh>
    <rPh sb="27" eb="29">
      <t>ニチジ</t>
    </rPh>
    <rPh sb="32" eb="34">
      <t>イッチ</t>
    </rPh>
    <rPh sb="39" eb="41">
      <t>カクニン</t>
    </rPh>
    <phoneticPr fontId="3"/>
  </si>
  <si>
    <t>２．大会申込書に入力して提出された個人情報の利用目的</t>
    <rPh sb="2" eb="4">
      <t>タイカイ</t>
    </rPh>
    <rPh sb="4" eb="7">
      <t>モウシコミショ</t>
    </rPh>
    <rPh sb="8" eb="10">
      <t>ニュウリョク</t>
    </rPh>
    <rPh sb="12" eb="14">
      <t>テイシュツ</t>
    </rPh>
    <rPh sb="17" eb="19">
      <t>コジン</t>
    </rPh>
    <rPh sb="19" eb="21">
      <t>ジョウホウ</t>
    </rPh>
    <rPh sb="22" eb="24">
      <t>リヨウ</t>
    </rPh>
    <rPh sb="24" eb="26">
      <t>モクテキ</t>
    </rPh>
    <phoneticPr fontId="3"/>
  </si>
  <si>
    <t>【エントリーフォーム入力手順】</t>
    <rPh sb="10" eb="12">
      <t>ニュウリョク</t>
    </rPh>
    <rPh sb="12" eb="14">
      <t>テジュン</t>
    </rPh>
    <phoneticPr fontId="3"/>
  </si>
  <si>
    <t>各加盟団体は、印刷の控えをとっておいてください。</t>
    <rPh sb="0" eb="1">
      <t>カク</t>
    </rPh>
    <rPh sb="1" eb="3">
      <t>カメイ</t>
    </rPh>
    <rPh sb="3" eb="5">
      <t>ダンタイ</t>
    </rPh>
    <rPh sb="7" eb="9">
      <t>インサツ</t>
    </rPh>
    <rPh sb="10" eb="11">
      <t>ヒカ</t>
    </rPh>
    <phoneticPr fontId="3"/>
  </si>
  <si>
    <t>出場順</t>
    <rPh sb="0" eb="2">
      <t>シュツジョウ</t>
    </rPh>
    <rPh sb="2" eb="3">
      <t>ジュン</t>
    </rPh>
    <phoneticPr fontId="3"/>
  </si>
  <si>
    <t>競技会名</t>
    <rPh sb="0" eb="3">
      <t>キョウギカイ</t>
    </rPh>
    <rPh sb="3" eb="4">
      <t>メイ</t>
    </rPh>
    <phoneticPr fontId="3"/>
  </si>
  <si>
    <t>日付</t>
    <rPh sb="0" eb="2">
      <t>ヒヅケ</t>
    </rPh>
    <phoneticPr fontId="3"/>
  </si>
  <si>
    <t>氏名</t>
    <rPh sb="0" eb="2">
      <t>シメイ</t>
    </rPh>
    <phoneticPr fontId="3"/>
  </si>
  <si>
    <t>順位</t>
    <rPh sb="0" eb="2">
      <t>ジュンイ</t>
    </rPh>
    <phoneticPr fontId="3"/>
  </si>
  <si>
    <t>ソ　ロ</t>
    <phoneticPr fontId="3"/>
  </si>
  <si>
    <t>デュエット</t>
    <phoneticPr fontId="3"/>
  </si>
  <si>
    <t>Ａ</t>
    <phoneticPr fontId="3"/>
  </si>
  <si>
    <t>R</t>
    <phoneticPr fontId="3"/>
  </si>
  <si>
    <t>R</t>
    <phoneticPr fontId="3"/>
  </si>
  <si>
    <t>R</t>
    <phoneticPr fontId="3"/>
  </si>
  <si>
    <t>ソ　　　　ロ</t>
    <phoneticPr fontId="3"/>
  </si>
  <si>
    <t>Tel</t>
    <phoneticPr fontId="3"/>
  </si>
  <si>
    <t>デュエット</t>
    <phoneticPr fontId="3"/>
  </si>
  <si>
    <t>R</t>
    <phoneticPr fontId="3"/>
  </si>
  <si>
    <t>Fax</t>
    <phoneticPr fontId="3"/>
  </si>
  <si>
    <t>E-mail</t>
    <phoneticPr fontId="3"/>
  </si>
  <si>
    <t>R</t>
    <phoneticPr fontId="3"/>
  </si>
  <si>
    <t>エントリー</t>
    <phoneticPr fontId="3"/>
  </si>
  <si>
    <t>R</t>
    <phoneticPr fontId="3"/>
  </si>
  <si>
    <t>ソロ</t>
    <phoneticPr fontId="3"/>
  </si>
  <si>
    <t>デュエット</t>
    <phoneticPr fontId="3"/>
  </si>
  <si>
    <t>R</t>
    <phoneticPr fontId="3"/>
  </si>
  <si>
    <t>Tel</t>
    <phoneticPr fontId="3"/>
  </si>
  <si>
    <t>Fax</t>
    <phoneticPr fontId="3"/>
  </si>
  <si>
    <t>E-mail</t>
    <phoneticPr fontId="3"/>
  </si>
  <si>
    <t>エントリー</t>
    <phoneticPr fontId="3"/>
  </si>
  <si>
    <t>ソロ</t>
    <phoneticPr fontId="3"/>
  </si>
  <si>
    <t>デュエット</t>
    <phoneticPr fontId="3"/>
  </si>
  <si>
    <t>出場資格確認書（印刷版）</t>
    <rPh sb="0" eb="2">
      <t>シュツジョウ</t>
    </rPh>
    <rPh sb="2" eb="4">
      <t>シカク</t>
    </rPh>
    <rPh sb="4" eb="7">
      <t>カクニンショ</t>
    </rPh>
    <rPh sb="8" eb="10">
      <t>インサツバン</t>
    </rPh>
    <rPh sb="10" eb="11">
      <t>バン</t>
    </rPh>
    <phoneticPr fontId="3"/>
  </si>
  <si>
    <t>年度</t>
    <rPh sb="0" eb="2">
      <t>ネンド</t>
    </rPh>
    <phoneticPr fontId="3"/>
  </si>
  <si>
    <t>ステージ</t>
    <phoneticPr fontId="3"/>
  </si>
  <si>
    <t>バッジテスト資格</t>
    <rPh sb="6" eb="8">
      <t>シカク</t>
    </rPh>
    <phoneticPr fontId="3"/>
  </si>
  <si>
    <t>□</t>
    <phoneticPr fontId="3"/>
  </si>
  <si>
    <t>取得</t>
    <rPh sb="0" eb="2">
      <t>シュトク</t>
    </rPh>
    <phoneticPr fontId="3"/>
  </si>
  <si>
    <t>東京</t>
    <rPh sb="0" eb="2">
      <t>トウキョウ</t>
    </rPh>
    <phoneticPr fontId="3"/>
  </si>
  <si>
    <t>小計</t>
    <rPh sb="0" eb="2">
      <t>ショウケイ</t>
    </rPh>
    <phoneticPr fontId="3"/>
  </si>
  <si>
    <t>□</t>
    <phoneticPr fontId="3"/>
  </si>
  <si>
    <t>大会エントリーの為のデータを入れる提出用CDを作成。</t>
    <rPh sb="0" eb="2">
      <t>タイカイ</t>
    </rPh>
    <rPh sb="8" eb="9">
      <t>タメ</t>
    </rPh>
    <rPh sb="14" eb="15">
      <t>イ</t>
    </rPh>
    <rPh sb="17" eb="20">
      <t>テイシュツヨウ</t>
    </rPh>
    <rPh sb="23" eb="25">
      <t>サクセイ</t>
    </rPh>
    <phoneticPr fontId="3"/>
  </si>
  <si>
    <t>CDが入ったドライブを指定して、保存。</t>
    <rPh sb="3" eb="4">
      <t>ハイ</t>
    </rPh>
    <rPh sb="11" eb="13">
      <t>シテイ</t>
    </rPh>
    <rPh sb="16" eb="18">
      <t>ホゾン</t>
    </rPh>
    <phoneticPr fontId="3"/>
  </si>
  <si>
    <t>CDは予め、フォーマット（何も記録されていない状態）してから使用すること。</t>
    <rPh sb="3" eb="4">
      <t>アラカジ</t>
    </rPh>
    <rPh sb="13" eb="14">
      <t>ナニ</t>
    </rPh>
    <rPh sb="15" eb="17">
      <t>キロク</t>
    </rPh>
    <rPh sb="23" eb="25">
      <t>ジョウタイ</t>
    </rPh>
    <rPh sb="30" eb="32">
      <t>シヨウ</t>
    </rPh>
    <phoneticPr fontId="3"/>
  </si>
  <si>
    <t>□</t>
    <phoneticPr fontId="3"/>
  </si>
  <si>
    <r>
      <t>入力済みのエントリーフォームファイル名を</t>
    </r>
    <r>
      <rPr>
        <b/>
        <sz val="11"/>
        <rFont val="ＭＳ Ｐゴシック"/>
        <family val="3"/>
        <charset val="128"/>
      </rPr>
      <t>「加盟団体＋登録団体番号」＋「登録団体名（略称）」＋「大会名（略称）」</t>
    </r>
    <r>
      <rPr>
        <sz val="11"/>
        <rFont val="ＭＳ Ｐゴシック"/>
        <family val="3"/>
        <charset val="128"/>
      </rPr>
      <t>としてCDへ保存すること。</t>
    </r>
    <rPh sb="0" eb="2">
      <t>ニュウリョク</t>
    </rPh>
    <rPh sb="2" eb="3">
      <t>ス</t>
    </rPh>
    <rPh sb="18" eb="19">
      <t>メイ</t>
    </rPh>
    <rPh sb="21" eb="23">
      <t>カメイ</t>
    </rPh>
    <rPh sb="23" eb="25">
      <t>ダンタイ</t>
    </rPh>
    <rPh sb="26" eb="28">
      <t>トウロク</t>
    </rPh>
    <rPh sb="28" eb="30">
      <t>ダンタイ</t>
    </rPh>
    <rPh sb="30" eb="32">
      <t>バンゴウ</t>
    </rPh>
    <rPh sb="35" eb="37">
      <t>トウロク</t>
    </rPh>
    <rPh sb="37" eb="39">
      <t>ダンタイ</t>
    </rPh>
    <rPh sb="39" eb="40">
      <t>メイ</t>
    </rPh>
    <rPh sb="41" eb="43">
      <t>リャクショウ</t>
    </rPh>
    <rPh sb="47" eb="49">
      <t>タイカイ</t>
    </rPh>
    <rPh sb="49" eb="50">
      <t>メイ</t>
    </rPh>
    <rPh sb="51" eb="53">
      <t>リャクショウ</t>
    </rPh>
    <rPh sb="61" eb="63">
      <t>ホゾン</t>
    </rPh>
    <phoneticPr fontId="3"/>
  </si>
  <si>
    <t>□</t>
    <phoneticPr fontId="3"/>
  </si>
  <si>
    <t>□</t>
    <phoneticPr fontId="3"/>
  </si>
  <si>
    <r>
      <t>CDには、下記のように</t>
    </r>
    <r>
      <rPr>
        <b/>
        <sz val="11"/>
        <rFont val="ＭＳ Ｐゴシック"/>
        <family val="3"/>
        <charset val="128"/>
      </rPr>
      <t>「大会名（略称）」「加盟団体＋登録団体番号」＋「登録団体名（略称）」</t>
    </r>
    <r>
      <rPr>
        <sz val="11"/>
        <rFont val="ＭＳ Ｐゴシック"/>
        <family val="3"/>
        <charset val="128"/>
      </rPr>
      <t>を記入すること。</t>
    </r>
    <rPh sb="5" eb="7">
      <t>カキ</t>
    </rPh>
    <rPh sb="21" eb="23">
      <t>カメイ</t>
    </rPh>
    <rPh sb="23" eb="25">
      <t>ダンタイ</t>
    </rPh>
    <rPh sb="26" eb="28">
      <t>トウロク</t>
    </rPh>
    <rPh sb="28" eb="30">
      <t>ダンタイ</t>
    </rPh>
    <rPh sb="30" eb="32">
      <t>バンゴウ</t>
    </rPh>
    <rPh sb="35" eb="37">
      <t>トウロク</t>
    </rPh>
    <rPh sb="37" eb="39">
      <t>ダンタイ</t>
    </rPh>
    <rPh sb="39" eb="40">
      <t>メイ</t>
    </rPh>
    <rPh sb="41" eb="43">
      <t>リャクショウ</t>
    </rPh>
    <rPh sb="46" eb="48">
      <t>キニュウ</t>
    </rPh>
    <phoneticPr fontId="3"/>
  </si>
  <si>
    <t>４．提出用CDの作成</t>
    <rPh sb="2" eb="5">
      <t>テイシュツヨウ</t>
    </rPh>
    <rPh sb="8" eb="10">
      <t>サクセイ</t>
    </rPh>
    <phoneticPr fontId="3"/>
  </si>
  <si>
    <t>フィギュア</t>
    <phoneticPr fontId="3"/>
  </si>
  <si>
    <t>【フリールーティン用紙・フィギュア用紙について】</t>
    <rPh sb="9" eb="11">
      <t>ヨウシ</t>
    </rPh>
    <rPh sb="17" eb="19">
      <t>ヨウシ</t>
    </rPh>
    <phoneticPr fontId="3"/>
  </si>
  <si>
    <t>フィギュア</t>
    <phoneticPr fontId="3"/>
  </si>
  <si>
    <t>Solo</t>
    <phoneticPr fontId="3"/>
  </si>
  <si>
    <t>生年</t>
    <rPh sb="0" eb="2">
      <t>セイネン</t>
    </rPh>
    <phoneticPr fontId="3"/>
  </si>
  <si>
    <t>出場種目</t>
    <rPh sb="0" eb="2">
      <t>シュツジョウ</t>
    </rPh>
    <rPh sb="2" eb="4">
      <t>シュモク</t>
    </rPh>
    <phoneticPr fontId="3"/>
  </si>
  <si>
    <t>Duet</t>
    <phoneticPr fontId="3"/>
  </si>
  <si>
    <t>クラブ名</t>
    <rPh sb="3" eb="4">
      <t>メイ</t>
    </rPh>
    <phoneticPr fontId="3"/>
  </si>
  <si>
    <t>フィギュア名</t>
    <rPh sb="5" eb="6">
      <t>メイ</t>
    </rPh>
    <phoneticPr fontId="3"/>
  </si>
  <si>
    <t>Ｊ３</t>
  </si>
  <si>
    <t>Ｊ４</t>
  </si>
  <si>
    <t>Ｊ５</t>
  </si>
  <si>
    <t>Ｊ６</t>
  </si>
  <si>
    <t>Ｊ７</t>
  </si>
  <si>
    <t>難易率</t>
    <rPh sb="0" eb="2">
      <t>ナンイ</t>
    </rPh>
    <rPh sb="2" eb="3">
      <t>リツ</t>
    </rPh>
    <phoneticPr fontId="3"/>
  </si>
  <si>
    <t>得点</t>
    <rPh sb="0" eb="2">
      <t>トクテン</t>
    </rPh>
    <phoneticPr fontId="3"/>
  </si>
  <si>
    <t>2</t>
    <phoneticPr fontId="3"/>
  </si>
  <si>
    <t>1</t>
    <phoneticPr fontId="3"/>
  </si>
  <si>
    <t>1</t>
    <phoneticPr fontId="3"/>
  </si>
  <si>
    <t>「デュエット」「フィギュア」の競技者は、表示順の1から順に、プログラムへ記載します。</t>
    <rPh sb="15" eb="18">
      <t>キョウギシャ</t>
    </rPh>
    <rPh sb="20" eb="22">
      <t>ヒョウジ</t>
    </rPh>
    <rPh sb="22" eb="23">
      <t>ジュン</t>
    </rPh>
    <rPh sb="27" eb="28">
      <t>ジュン</t>
    </rPh>
    <rPh sb="36" eb="38">
      <t>キサイ</t>
    </rPh>
    <phoneticPr fontId="3"/>
  </si>
  <si>
    <t>申込の際、補欠としてエントリーする場合、表示順にデュエット：「R」を入力してください。</t>
    <rPh sb="0" eb="2">
      <t>モウシコ</t>
    </rPh>
    <rPh sb="3" eb="4">
      <t>サイ</t>
    </rPh>
    <rPh sb="5" eb="7">
      <t>ホケツ</t>
    </rPh>
    <rPh sb="17" eb="19">
      <t>バアイ</t>
    </rPh>
    <rPh sb="20" eb="22">
      <t>ヒョウジ</t>
    </rPh>
    <rPh sb="22" eb="23">
      <t>ジュン</t>
    </rPh>
    <rPh sb="34" eb="36">
      <t>ニュウリョク</t>
    </rPh>
    <phoneticPr fontId="3"/>
  </si>
  <si>
    <t>15</t>
    <phoneticPr fontId="3"/>
  </si>
  <si>
    <t>7</t>
    <phoneticPr fontId="3"/>
  </si>
  <si>
    <t>18</t>
    <phoneticPr fontId="3"/>
  </si>
  <si>
    <t>A</t>
    <phoneticPr fontId="3"/>
  </si>
  <si>
    <t>-</t>
    <phoneticPr fontId="3"/>
  </si>
  <si>
    <t>（公財）日本水泳連盟が主催する大会、競技会のプログラム、発刊物への掲載</t>
    <rPh sb="4" eb="6">
      <t>ニホン</t>
    </rPh>
    <rPh sb="6" eb="8">
      <t>スイエイ</t>
    </rPh>
    <rPh sb="8" eb="10">
      <t>レンメイ</t>
    </rPh>
    <rPh sb="11" eb="13">
      <t>シュサイ</t>
    </rPh>
    <rPh sb="15" eb="17">
      <t>タイカイ</t>
    </rPh>
    <rPh sb="18" eb="21">
      <t>キョウギカイ</t>
    </rPh>
    <rPh sb="28" eb="30">
      <t>ハッカン</t>
    </rPh>
    <rPh sb="30" eb="31">
      <t>ブツ</t>
    </rPh>
    <rPh sb="33" eb="35">
      <t>ケイサイ</t>
    </rPh>
    <phoneticPr fontId="3"/>
  </si>
  <si>
    <t>（公財）日本水泳連盟より通知を受けた番号を入力のこと。（7桁）</t>
    <rPh sb="1" eb="2">
      <t>コウ</t>
    </rPh>
    <rPh sb="2" eb="3">
      <t>ザイ</t>
    </rPh>
    <rPh sb="4" eb="6">
      <t>ニホン</t>
    </rPh>
    <rPh sb="6" eb="8">
      <t>スイエイ</t>
    </rPh>
    <rPh sb="8" eb="10">
      <t>レンメイ</t>
    </rPh>
    <rPh sb="12" eb="14">
      <t>ツウチ</t>
    </rPh>
    <rPh sb="15" eb="16">
      <t>ウ</t>
    </rPh>
    <rPh sb="18" eb="20">
      <t>バンゴウ</t>
    </rPh>
    <rPh sb="21" eb="23">
      <t>ニュウリョク</t>
    </rPh>
    <rPh sb="29" eb="30">
      <t>ケタ</t>
    </rPh>
    <phoneticPr fontId="3"/>
  </si>
  <si>
    <t>SCORE SHEET FOR FREE ROUTINE AND TOTAL SCORE</t>
  </si>
  <si>
    <t>出場順</t>
    <rPh sb="0" eb="2">
      <t>ｼｭﾂｼﾞｮｳ</t>
    </rPh>
    <rPh sb="2" eb="3">
      <t>ｼﾞｭﾝ</t>
    </rPh>
    <phoneticPr fontId="14" type="noConversion"/>
  </si>
  <si>
    <t>競技会名</t>
    <rPh sb="0" eb="3">
      <t>ｷｮｳｷﾞｶｲ</t>
    </rPh>
    <rPh sb="3" eb="4">
      <t>ﾒｲ</t>
    </rPh>
    <phoneticPr fontId="14" type="noConversion"/>
  </si>
  <si>
    <t>場所</t>
    <rPh sb="0" eb="2">
      <t>ﾊﾞｼｮ</t>
    </rPh>
    <phoneticPr fontId="14" type="noConversion"/>
  </si>
  <si>
    <t>日付</t>
    <rPh sb="0" eb="2">
      <t>ﾋﾂﾞｹ</t>
    </rPh>
    <phoneticPr fontId="14" type="noConversion"/>
  </si>
  <si>
    <t>Solo</t>
  </si>
  <si>
    <t>Duet</t>
  </si>
  <si>
    <t>音楽</t>
    <rPh sb="0" eb="2">
      <t>ｵﾝｶﾞｸ</t>
    </rPh>
    <phoneticPr fontId="14" type="noConversion"/>
  </si>
  <si>
    <t>氏名</t>
    <rPh sb="0" eb="2">
      <t>ｼﾒｲ</t>
    </rPh>
    <phoneticPr fontId="14" type="noConversion"/>
  </si>
  <si>
    <t>フィギュア得点</t>
    <rPh sb="5" eb="7">
      <t>ﾄｸﾃﾝ</t>
    </rPh>
    <phoneticPr fontId="14" type="noConversion"/>
  </si>
  <si>
    <t>1.</t>
  </si>
  <si>
    <t>2.</t>
  </si>
  <si>
    <t>3.</t>
  </si>
  <si>
    <t>4.</t>
  </si>
  <si>
    <t>5.</t>
  </si>
  <si>
    <t>6.</t>
  </si>
  <si>
    <t>7.</t>
  </si>
  <si>
    <t>8.</t>
  </si>
  <si>
    <t>合計</t>
    <rPh sb="0" eb="2">
      <t>ｺﾞｳｹｲ</t>
    </rPh>
    <phoneticPr fontId="14" type="noConversion"/>
  </si>
  <si>
    <t>%</t>
  </si>
  <si>
    <t xml:space="preserve"> </t>
  </si>
  <si>
    <t>フリールーティン得点</t>
    <rPh sb="8" eb="10">
      <t>ﾄｸﾃﾝ</t>
    </rPh>
    <phoneticPr fontId="14" type="noConversion"/>
  </si>
  <si>
    <t>チーム人数</t>
    <rPh sb="3" eb="5">
      <t>ﾆﾝｽﾞｳ</t>
    </rPh>
    <phoneticPr fontId="14" type="noConversion"/>
  </si>
  <si>
    <t xml:space="preserve"> - 2.0</t>
  </si>
  <si>
    <t xml:space="preserve"> - 1.5</t>
  </si>
  <si>
    <t xml:space="preserve"> - 1.0</t>
  </si>
  <si>
    <t xml:space="preserve"> - 0.5</t>
  </si>
  <si>
    <t>陸上
（10秒）</t>
    <rPh sb="0" eb="2">
      <t>ﾘｸｼﾞｮｳ</t>
    </rPh>
    <rPh sb="6" eb="7">
      <t>ﾋﾞｮｳ</t>
    </rPh>
    <phoneticPr fontId="14" type="noConversion"/>
  </si>
  <si>
    <t>ルーティン時間</t>
    <rPh sb="5" eb="7">
      <t>ｼﾞｶﾝ</t>
    </rPh>
    <phoneticPr fontId="14" type="noConversion"/>
  </si>
  <si>
    <t>秒</t>
    <rPh sb="0" eb="1">
      <t>ﾋﾞｮｳ</t>
    </rPh>
    <phoneticPr fontId="14" type="noConversion"/>
  </si>
  <si>
    <t>分　　秒</t>
    <rPh sb="0" eb="1">
      <t>ﾌﾝ</t>
    </rPh>
    <rPh sb="3" eb="4">
      <t>ﾋﾞｮｳ</t>
    </rPh>
    <phoneticPr fontId="14" type="noConversion"/>
  </si>
  <si>
    <t>最終順位</t>
    <rPh sb="0" eb="2">
      <t>ｻｲｼｭｳ</t>
    </rPh>
    <rPh sb="2" eb="4">
      <t>ｼﾞｭﾝｲ</t>
    </rPh>
    <phoneticPr fontId="14" type="noConversion"/>
  </si>
  <si>
    <t>(公財)東京都水泳協会</t>
    <rPh sb="1" eb="2">
      <t>コウ</t>
    </rPh>
    <rPh sb="2" eb="3">
      <t>ザイ</t>
    </rPh>
    <rPh sb="4" eb="7">
      <t>トウキョウト</t>
    </rPh>
    <rPh sb="7" eb="9">
      <t>スイエイ</t>
    </rPh>
    <rPh sb="9" eb="11">
      <t>キョウカイ</t>
    </rPh>
    <phoneticPr fontId="3"/>
  </si>
  <si>
    <t>性別</t>
    <rPh sb="0" eb="2">
      <t>セイベツ</t>
    </rPh>
    <phoneticPr fontId="3"/>
  </si>
  <si>
    <t>女</t>
    <rPh sb="0" eb="1">
      <t>オンナ</t>
    </rPh>
    <phoneticPr fontId="3"/>
  </si>
  <si>
    <t>男</t>
    <rPh sb="0" eb="1">
      <t>オトコ</t>
    </rPh>
    <phoneticPr fontId="3"/>
  </si>
  <si>
    <t>川嶋　太郎</t>
  </si>
  <si>
    <t>川嶋　太郎</t>
    <rPh sb="0" eb="2">
      <t>カワシマ</t>
    </rPh>
    <rPh sb="3" eb="5">
      <t>タロウ</t>
    </rPh>
    <phoneticPr fontId="3"/>
  </si>
  <si>
    <t>【出場資格確認について】</t>
    <rPh sb="1" eb="3">
      <t>シュツジョウ</t>
    </rPh>
    <rPh sb="3" eb="5">
      <t>シカク</t>
    </rPh>
    <rPh sb="5" eb="7">
      <t>カクニン</t>
    </rPh>
    <phoneticPr fontId="3"/>
  </si>
  <si>
    <t>　</t>
    <phoneticPr fontId="3"/>
  </si>
  <si>
    <t>団体略称</t>
    <rPh sb="0" eb="2">
      <t>ダンタイ</t>
    </rPh>
    <rPh sb="2" eb="4">
      <t>リャクショウ</t>
    </rPh>
    <phoneticPr fontId="3"/>
  </si>
  <si>
    <t>区分</t>
    <rPh sb="0" eb="2">
      <t>クブン</t>
    </rPh>
    <phoneticPr fontId="3"/>
  </si>
  <si>
    <t>Tel</t>
    <phoneticPr fontId="3"/>
  </si>
  <si>
    <t>Fax</t>
    <phoneticPr fontId="3"/>
  </si>
  <si>
    <t>E-mail</t>
    <phoneticPr fontId="3"/>
  </si>
  <si>
    <t>ステージ</t>
    <phoneticPr fontId="3"/>
  </si>
  <si>
    <t xml:space="preserve">
アーティスティックスイミング　大会エントリー　入力・処理マニュアル
</t>
    <rPh sb="16" eb="18">
      <t>タイカイ</t>
    </rPh>
    <rPh sb="24" eb="26">
      <t>ニュウリョク</t>
    </rPh>
    <rPh sb="27" eb="29">
      <t>ショリ</t>
    </rPh>
    <phoneticPr fontId="3"/>
  </si>
  <si>
    <t>関東水泳協会ASクラブ</t>
    <rPh sb="0" eb="2">
      <t>カントウ</t>
    </rPh>
    <rPh sb="2" eb="6">
      <t>スイエイキョウカイ</t>
    </rPh>
    <phoneticPr fontId="3"/>
  </si>
  <si>
    <t>平均</t>
    <rPh sb="0" eb="2">
      <t>ヘイキン</t>
    </rPh>
    <phoneticPr fontId="3"/>
  </si>
  <si>
    <t>チーム減点（AS18,1）</t>
    <rPh sb="3" eb="5">
      <t>ｹﾞﾝﾃﾝ</t>
    </rPh>
    <phoneticPr fontId="14" type="noConversion"/>
  </si>
  <si>
    <t>18.3.4
底使用</t>
    <rPh sb="7" eb="8">
      <t xml:space="preserve">
</t>
    </rPh>
    <rPh sb="8" eb="10">
      <t>ｼﾖｳ</t>
    </rPh>
    <phoneticPr fontId="14" type="noConversion"/>
  </si>
  <si>
    <t>18.3.5
支持
床使用</t>
    <rPh sb="7" eb="9">
      <t>ｼｼﾞ</t>
    </rPh>
    <rPh sb="10" eb="11">
      <t>ﾕｶ</t>
    </rPh>
    <rPh sb="11" eb="13">
      <t>ｼﾖｳ</t>
    </rPh>
    <phoneticPr fontId="14" type="noConversion"/>
  </si>
  <si>
    <t xml:space="preserve">18.3.6
中断
</t>
    <rPh sb="7" eb="9">
      <t>ﾁｭｳﾀﾞﾝ</t>
    </rPh>
    <phoneticPr fontId="14" type="noConversion"/>
  </si>
  <si>
    <t xml:space="preserve">18.3.7
ｽﾀｯｸ
ﾀﾜｰ他
</t>
    <rPh sb="15" eb="16">
      <t>ﾎｶ</t>
    </rPh>
    <phoneticPr fontId="14" type="noConversion"/>
  </si>
  <si>
    <t>18.3.8
ｱｸﾛﾊﾞﾃｨｯｸ回数超過</t>
    <rPh sb="16" eb="18">
      <t>ｶｲｽｳ</t>
    </rPh>
    <rPh sb="18" eb="20">
      <t>ﾁｮｳｶ</t>
    </rPh>
    <phoneticPr fontId="14" type="noConversion"/>
  </si>
  <si>
    <t>フリールーティン最終結果</t>
    <rPh sb="8" eb="10">
      <t>ｻｲｼｭｳ</t>
    </rPh>
    <rPh sb="10" eb="12">
      <t>ｹｯｶ</t>
    </rPh>
    <phoneticPr fontId="14" type="noConversion"/>
  </si>
  <si>
    <t>審判長 /記録主任</t>
    <rPh sb="0" eb="3">
      <t>ｼﾝﾊﾟﾝﾁｮｳ</t>
    </rPh>
    <rPh sb="5" eb="7">
      <t>ｷﾛｸ</t>
    </rPh>
    <rPh sb="7" eb="9">
      <t>ｼｭﾆﾝ</t>
    </rPh>
    <phoneticPr fontId="14" type="noConversion"/>
  </si>
  <si>
    <t>13-15歳</t>
    <rPh sb="5" eb="6">
      <t>サイ</t>
    </rPh>
    <phoneticPr fontId="3"/>
  </si>
  <si>
    <t>フィギュアシート</t>
  </si>
  <si>
    <t>FIGURE</t>
    <phoneticPr fontId="3"/>
  </si>
  <si>
    <t>Ｎｏ．</t>
  </si>
  <si>
    <t>Ｊ１</t>
  </si>
  <si>
    <t>Ｊ２</t>
  </si>
  <si>
    <t>平均
÷４か５</t>
    <rPh sb="0" eb="2">
      <t>ヘイキン</t>
    </rPh>
    <phoneticPr fontId="3"/>
  </si>
  <si>
    <t>得点小計欄</t>
    <rPh sb="0" eb="2">
      <t>トクテン</t>
    </rPh>
    <rPh sb="2" eb="4">
      <t>ショウケイ</t>
    </rPh>
    <rPh sb="4" eb="5">
      <t>ラン</t>
    </rPh>
    <phoneticPr fontId="3"/>
  </si>
  <si>
    <t>合計</t>
    <rPh sb="0" eb="2">
      <t>ゴウケイ</t>
    </rPh>
    <phoneticPr fontId="3"/>
  </si>
  <si>
    <t>難易率合計</t>
    <phoneticPr fontId="3"/>
  </si>
  <si>
    <t>減点合計</t>
    <rPh sb="0" eb="2">
      <t>ゲンテン</t>
    </rPh>
    <phoneticPr fontId="3"/>
  </si>
  <si>
    <t>100点換算
（得点合計÷難易率合計×１０）</t>
    <phoneticPr fontId="3"/>
  </si>
  <si>
    <t>フィギュア得点
（100点換算-減点合計）</t>
    <rPh sb="12" eb="13">
      <t>テン</t>
    </rPh>
    <rPh sb="13" eb="15">
      <t>カンサン</t>
    </rPh>
    <rPh sb="16" eb="18">
      <t>ゲンテン</t>
    </rPh>
    <rPh sb="18" eb="20">
      <t>ゴウケイ</t>
    </rPh>
    <phoneticPr fontId="3"/>
  </si>
  <si>
    <t>フィギュア結果</t>
  </si>
  <si>
    <t>減点
AS11</t>
    <rPh sb="0" eb="2">
      <t>ゲンテン</t>
    </rPh>
    <phoneticPr fontId="3"/>
  </si>
  <si>
    <t>クラブ /チーム</t>
    <phoneticPr fontId="14" type="noConversion"/>
  </si>
  <si>
    <t>No</t>
    <phoneticPr fontId="14" type="noConversion"/>
  </si>
  <si>
    <t>補欠</t>
    <rPh sb="0" eb="2">
      <t>ﾎｹﾂ</t>
    </rPh>
    <phoneticPr fontId="14" type="noConversion"/>
  </si>
  <si>
    <t>フィギュア結果
（合計÷人数）</t>
    <rPh sb="5" eb="7">
      <t>ｹｯｶ</t>
    </rPh>
    <rPh sb="9" eb="11">
      <t>ｺﾞｳｹｲ</t>
    </rPh>
    <rPh sb="12" eb="14">
      <t>ﾆﾝｽﾞｳ</t>
    </rPh>
    <phoneticPr fontId="14" type="noConversion"/>
  </si>
  <si>
    <t>人数計</t>
    <rPh sb="0" eb="2">
      <t>ﾆﾝｽﾞｳ</t>
    </rPh>
    <rPh sb="2" eb="3">
      <t>ｹｲ</t>
    </rPh>
    <phoneticPr fontId="14" type="noConversion"/>
  </si>
  <si>
    <t>FREE
ROUTINE</t>
    <phoneticPr fontId="14" type="noConversion"/>
  </si>
  <si>
    <t xml:space="preserve">Judge </t>
    <phoneticPr fontId="3"/>
  </si>
  <si>
    <t>小計</t>
    <phoneticPr fontId="3"/>
  </si>
  <si>
    <t>FACTOR</t>
    <phoneticPr fontId="14" type="noConversion"/>
  </si>
  <si>
    <t>得点</t>
    <phoneticPr fontId="3"/>
  </si>
  <si>
    <t>- HI / LO</t>
    <phoneticPr fontId="14" type="noConversion"/>
  </si>
  <si>
    <t>÷ 3</t>
    <phoneticPr fontId="14" type="noConversion"/>
  </si>
  <si>
    <t xml:space="preserve">
× FACTOR</t>
    <phoneticPr fontId="14" type="noConversion"/>
  </si>
  <si>
    <t>エクスキューション</t>
    <phoneticPr fontId="14" type="noConversion"/>
  </si>
  <si>
    <t>アーティスティック
インプレッション</t>
    <phoneticPr fontId="14" type="noConversion"/>
  </si>
  <si>
    <t>ディフィカルティ</t>
    <phoneticPr fontId="14" type="noConversion"/>
  </si>
  <si>
    <t>Deductions / Penalties</t>
    <phoneticPr fontId="14" type="noConversion"/>
  </si>
  <si>
    <t>順位</t>
    <rPh sb="0" eb="2">
      <t>ｼﾞｭﾝｲ</t>
    </rPh>
    <phoneticPr fontId="14" type="noConversion"/>
  </si>
  <si>
    <t>/</t>
    <phoneticPr fontId="14" type="noConversion"/>
  </si>
  <si>
    <t>フリールーティン用紙　および　最終結果</t>
    <phoneticPr fontId="3"/>
  </si>
  <si>
    <t>種目</t>
    <rPh sb="0" eb="2">
      <t>しゅもく</t>
    </rPh>
    <phoneticPr fontId="14" type="noConversion"/>
  </si>
  <si>
    <t>最終結果（フィギュア結果+フリールーティン最終結果）</t>
    <rPh sb="0" eb="4">
      <t>ｻｲｼｭｳｹｯｶ</t>
    </rPh>
    <rPh sb="10" eb="12">
      <t>けっか</t>
    </rPh>
    <rPh sb="21" eb="23">
      <t>さいしゅう</t>
    </rPh>
    <rPh sb="23" eb="25">
      <t>けっか</t>
    </rPh>
    <phoneticPr fontId="14" type="noConversion"/>
  </si>
  <si>
    <t>タカハシ　ハナコ</t>
    <phoneticPr fontId="3"/>
  </si>
  <si>
    <t>イトウ　サキコ</t>
    <phoneticPr fontId="3"/>
  </si>
  <si>
    <t>タカヨリ　ユウコ</t>
    <phoneticPr fontId="3"/>
  </si>
  <si>
    <t>オザワ　サクラ</t>
    <phoneticPr fontId="3"/>
  </si>
  <si>
    <t>アズミ　カスミ</t>
    <phoneticPr fontId="3"/>
  </si>
  <si>
    <t>イイヅカ　ヒトミ</t>
    <phoneticPr fontId="3"/>
  </si>
  <si>
    <t>アシヅカ　トモコ</t>
    <phoneticPr fontId="3"/>
  </si>
  <si>
    <t>ケンコウ　ヨシコ</t>
    <phoneticPr fontId="3"/>
  </si>
  <si>
    <t>イトウ　ミサキ</t>
    <phoneticPr fontId="3"/>
  </si>
  <si>
    <t>カワシマ　タロウ</t>
    <phoneticPr fontId="3"/>
  </si>
  <si>
    <t>関東アーティスティックスイミングクラブ</t>
    <rPh sb="0" eb="2">
      <t>カントウ</t>
    </rPh>
    <phoneticPr fontId="3"/>
  </si>
  <si>
    <t>関東ASC</t>
    <rPh sb="0" eb="2">
      <t>カントウ</t>
    </rPh>
    <phoneticPr fontId="3"/>
  </si>
  <si>
    <t>13579</t>
    <phoneticPr fontId="3"/>
  </si>
  <si>
    <t>第2</t>
    <rPh sb="0" eb="1">
      <t>ダイ</t>
    </rPh>
    <phoneticPr fontId="3"/>
  </si>
  <si>
    <t>03-3333-4444</t>
    <phoneticPr fontId="3"/>
  </si>
  <si>
    <t>03-3333-4445</t>
    <phoneticPr fontId="3"/>
  </si>
  <si>
    <t>03-5555-6666</t>
    <phoneticPr fontId="3"/>
  </si>
  <si>
    <t>090-9999-9999</t>
    <phoneticPr fontId="3"/>
  </si>
  <si>
    <t>aiueo@kakikunet.ne.jp</t>
    <phoneticPr fontId="3"/>
  </si>
  <si>
    <t>記入例</t>
    <rPh sb="0" eb="2">
      <t>キニュウ</t>
    </rPh>
    <rPh sb="2" eb="3">
      <t>レイ</t>
    </rPh>
    <phoneticPr fontId="3"/>
  </si>
  <si>
    <t>←</t>
    <phoneticPr fontId="3"/>
  </si>
  <si>
    <t>登録正式名称</t>
    <rPh sb="0" eb="2">
      <t>トウロク</t>
    </rPh>
    <rPh sb="2" eb="4">
      <t>セイシキ</t>
    </rPh>
    <phoneticPr fontId="3"/>
  </si>
  <si>
    <t>┌登録団体番号（半角5文字）</t>
    <phoneticPr fontId="3"/>
  </si>
  <si>
    <t>│登録団体の区分「第１」または「第２」</t>
    <rPh sb="9" eb="10">
      <t>ダイ</t>
    </rPh>
    <rPh sb="16" eb="17">
      <t>ダイ</t>
    </rPh>
    <phoneticPr fontId="3"/>
  </si>
  <si>
    <t>└第１：企業･学校等（有償登録団体に限る)　第２：ｽｲﾐﾝｸﾞ･ｸﾗﾌﾞﾁｰﾑ等</t>
    <phoneticPr fontId="3"/>
  </si>
  <si>
    <t>↓</t>
    <phoneticPr fontId="3"/>
  </si>
  <si>
    <r>
      <rPr>
        <b/>
        <sz val="11"/>
        <color indexed="10"/>
        <rFont val="ＭＳ Ｐゴシック"/>
        <family val="3"/>
        <charset val="128"/>
      </rPr>
      <t>学校</t>
    </r>
    <r>
      <rPr>
        <b/>
        <sz val="11"/>
        <rFont val="ＭＳ Ｐゴシック"/>
        <family val="3"/>
        <charset val="128"/>
      </rPr>
      <t>：大会初日現在の学種</t>
    </r>
    <rPh sb="0" eb="2">
      <t>ガッコウ</t>
    </rPh>
    <phoneticPr fontId="3"/>
  </si>
  <si>
    <t>男・女</t>
    <rPh sb="0" eb="1">
      <t>オトコ</t>
    </rPh>
    <rPh sb="2" eb="3">
      <t>オンナ</t>
    </rPh>
    <phoneticPr fontId="3"/>
  </si>
  <si>
    <t>┌-----------------</t>
    <phoneticPr fontId="3"/>
  </si>
  <si>
    <t>エントリー</t>
    <phoneticPr fontId="3"/>
  </si>
  <si>
    <t>原則的に、下記の順でプログラムへ記載します。</t>
    <phoneticPr fontId="3"/>
  </si>
  <si>
    <t>ただし、記録システム上、一部、反映できない場合があります。</t>
    <phoneticPr fontId="3"/>
  </si>
  <si>
    <t>あらかじめご了承ください。</t>
    <phoneticPr fontId="3"/>
  </si>
  <si>
    <t>表示順の1から順に、プログラムへ記載します。</t>
    <phoneticPr fontId="3"/>
  </si>
  <si>
    <t>申込の際、補欠としてエントリーする場合、</t>
    <phoneticPr fontId="3"/>
  </si>
  <si>
    <t>R</t>
    <phoneticPr fontId="3"/>
  </si>
  <si>
    <t>川嶋　太郎</t>
    <phoneticPr fontId="3"/>
  </si>
  <si>
    <t>東京</t>
  </si>
  <si>
    <t>茨城</t>
    <rPh sb="0" eb="2">
      <t>イバラキ</t>
    </rPh>
    <phoneticPr fontId="3"/>
  </si>
  <si>
    <t>埼玉</t>
    <rPh sb="0" eb="2">
      <t>サイタマ</t>
    </rPh>
    <phoneticPr fontId="3"/>
  </si>
  <si>
    <t>表示順にデュエット：「R」を入力してください。</t>
    <phoneticPr fontId="3"/>
  </si>
  <si>
    <t>□</t>
    <phoneticPr fontId="3"/>
  </si>
  <si>
    <t>【エントリーフォーム入力手順】に則って提出用データを完成させてください。</t>
    <rPh sb="10" eb="12">
      <t>ニュウリョク</t>
    </rPh>
    <rPh sb="12" eb="14">
      <t>テジュン</t>
    </rPh>
    <rPh sb="16" eb="17">
      <t>ノット</t>
    </rPh>
    <rPh sb="19" eb="22">
      <t>テイシュツヨウ</t>
    </rPh>
    <rPh sb="26" eb="28">
      <t>カンセイ</t>
    </rPh>
    <phoneticPr fontId="3"/>
  </si>
  <si>
    <t>全て印刷したものを１エントリーにつき、１部提出してください。</t>
    <rPh sb="0" eb="1">
      <t>スベ</t>
    </rPh>
    <phoneticPr fontId="3"/>
  </si>
  <si>
    <t>ﾌﾘｶﾞﾅ</t>
    <phoneticPr fontId="3"/>
  </si>
  <si>
    <t>（公財）日本水泳連盟　アーティスティックスイミング委員会</t>
    <rPh sb="4" eb="6">
      <t>ニホン</t>
    </rPh>
    <rPh sb="6" eb="8">
      <t>スイエイ</t>
    </rPh>
    <rPh sb="8" eb="10">
      <t>レンメイ</t>
    </rPh>
    <rPh sb="25" eb="28">
      <t>イインカイ</t>
    </rPh>
    <phoneticPr fontId="3"/>
  </si>
  <si>
    <t>*</t>
    <phoneticPr fontId="3"/>
  </si>
  <si>
    <t>・・・</t>
    <phoneticPr fontId="3"/>
  </si>
  <si>
    <t>例）　タカハシ　カナコ</t>
    <rPh sb="0" eb="1">
      <t>レイ</t>
    </rPh>
    <phoneticPr fontId="3"/>
  </si>
  <si>
    <t>13</t>
    <phoneticPr fontId="3"/>
  </si>
  <si>
    <t>FIG_Entry</t>
    <phoneticPr fontId="3"/>
  </si>
  <si>
    <t>氏名（カタカナ）</t>
    <rPh sb="0" eb="2">
      <t>シメイ</t>
    </rPh>
    <phoneticPr fontId="3"/>
  </si>
  <si>
    <t>「氏名」</t>
    <rPh sb="1" eb="3">
      <t>シメイ</t>
    </rPh>
    <phoneticPr fontId="3"/>
  </si>
  <si>
    <t>姓（全角漢字またはカタカナまたはアルファベット）＋全角スペース＋名（全角）の順に入力。</t>
    <rPh sb="0" eb="1">
      <t>セイ</t>
    </rPh>
    <rPh sb="2" eb="4">
      <t>ゼンカク</t>
    </rPh>
    <rPh sb="4" eb="6">
      <t>カンジ</t>
    </rPh>
    <rPh sb="25" eb="27">
      <t>ゼンカク</t>
    </rPh>
    <rPh sb="32" eb="33">
      <t>メイ</t>
    </rPh>
    <rPh sb="34" eb="36">
      <t>ゼンカク</t>
    </rPh>
    <rPh sb="38" eb="39">
      <t>ジュン</t>
    </rPh>
    <rPh sb="40" eb="42">
      <t>ニュウリョク</t>
    </rPh>
    <phoneticPr fontId="3"/>
  </si>
  <si>
    <t>姓（全角カナ）＋全角スペース＋名（全角カナ）の順に入力。読みがなとしてカタカナ入力。</t>
    <rPh sb="0" eb="1">
      <t>セイ</t>
    </rPh>
    <rPh sb="2" eb="4">
      <t>ゼンカク</t>
    </rPh>
    <rPh sb="8" eb="10">
      <t>ゼンカク</t>
    </rPh>
    <rPh sb="15" eb="16">
      <t>メイ</t>
    </rPh>
    <rPh sb="17" eb="19">
      <t>ゼンカク</t>
    </rPh>
    <rPh sb="23" eb="24">
      <t>ジュン</t>
    </rPh>
    <rPh sb="25" eb="27">
      <t>ニュウリョク</t>
    </rPh>
    <rPh sb="28" eb="29">
      <t>ヨ</t>
    </rPh>
    <rPh sb="39" eb="41">
      <t>ニュウリョク</t>
    </rPh>
    <phoneticPr fontId="3"/>
  </si>
  <si>
    <t>「性別」</t>
    <rPh sb="1" eb="3">
      <t>セイベツ</t>
    </rPh>
    <phoneticPr fontId="3"/>
  </si>
  <si>
    <t>選手登録時の性別「女」「男」いずれかを入力すること。</t>
    <rPh sb="0" eb="2">
      <t>センシュ</t>
    </rPh>
    <rPh sb="2" eb="4">
      <t>トウロク</t>
    </rPh>
    <rPh sb="4" eb="5">
      <t>ジ</t>
    </rPh>
    <rPh sb="6" eb="8">
      <t>セイベツ</t>
    </rPh>
    <rPh sb="9" eb="10">
      <t>オンナ</t>
    </rPh>
    <rPh sb="12" eb="13">
      <t>オトコ</t>
    </rPh>
    <rPh sb="19" eb="21">
      <t>ニュウリョク</t>
    </rPh>
    <phoneticPr fontId="3"/>
  </si>
  <si>
    <t>確認シート（印刷版）、出場資格確認書（印刷版）を印刷し、入力事項に処理誤りがないか入念にチェックしてください。</t>
    <rPh sb="11" eb="13">
      <t>シュツジョウ</t>
    </rPh>
    <rPh sb="13" eb="15">
      <t>シカク</t>
    </rPh>
    <rPh sb="15" eb="17">
      <t>カクニン</t>
    </rPh>
    <rPh sb="17" eb="18">
      <t>ショ</t>
    </rPh>
    <rPh sb="19" eb="21">
      <t>インサツ</t>
    </rPh>
    <rPh sb="21" eb="22">
      <t>バン</t>
    </rPh>
    <phoneticPr fontId="3"/>
  </si>
  <si>
    <t>申込金額</t>
    <rPh sb="0" eb="2">
      <t>モウシコミ</t>
    </rPh>
    <rPh sb="2" eb="4">
      <t>キンガク</t>
    </rPh>
    <phoneticPr fontId="3"/>
  </si>
  <si>
    <t>日本大学第九中</t>
    <rPh sb="0" eb="4">
      <t>ニホンダイガク</t>
    </rPh>
    <rPh sb="4" eb="6">
      <t>ダイク</t>
    </rPh>
    <rPh sb="6" eb="7">
      <t>チュウ</t>
    </rPh>
    <phoneticPr fontId="3"/>
  </si>
  <si>
    <t>日本大学第六中</t>
    <rPh sb="0" eb="4">
      <t>ニホンダイガク</t>
    </rPh>
    <rPh sb="4" eb="6">
      <t>ダイロク</t>
    </rPh>
    <rPh sb="6" eb="7">
      <t>チュウ</t>
    </rPh>
    <phoneticPr fontId="3"/>
  </si>
  <si>
    <t>中部第一中</t>
    <rPh sb="0" eb="2">
      <t>チュウブ</t>
    </rPh>
    <rPh sb="2" eb="4">
      <t>ダイイチ</t>
    </rPh>
    <rPh sb="4" eb="5">
      <t>チュウ</t>
    </rPh>
    <phoneticPr fontId="3"/>
  </si>
  <si>
    <t>真剣中</t>
    <rPh sb="0" eb="2">
      <t>シンケン</t>
    </rPh>
    <rPh sb="2" eb="3">
      <t>チュウ</t>
    </rPh>
    <phoneticPr fontId="3"/>
  </si>
  <si>
    <t>東部第三中</t>
    <rPh sb="0" eb="2">
      <t>トウブ</t>
    </rPh>
    <rPh sb="2" eb="3">
      <t>ダイ</t>
    </rPh>
    <rPh sb="3" eb="4">
      <t>サン</t>
    </rPh>
    <rPh sb="4" eb="5">
      <t>チュウ</t>
    </rPh>
    <phoneticPr fontId="3"/>
  </si>
  <si>
    <t>緑が丘中</t>
    <rPh sb="0" eb="1">
      <t>ミドリ</t>
    </rPh>
    <rPh sb="2" eb="3">
      <t>オカ</t>
    </rPh>
    <rPh sb="3" eb="4">
      <t>ナカ</t>
    </rPh>
    <phoneticPr fontId="3"/>
  </si>
  <si>
    <t>桜山中</t>
    <rPh sb="0" eb="1">
      <t>サクラ</t>
    </rPh>
    <rPh sb="1" eb="2">
      <t>ヤマ</t>
    </rPh>
    <phoneticPr fontId="3"/>
  </si>
  <si>
    <t>北島　康介</t>
    <rPh sb="0" eb="2">
      <t>キタジマ</t>
    </rPh>
    <rPh sb="3" eb="5">
      <t>コウスケ</t>
    </rPh>
    <phoneticPr fontId="3"/>
  </si>
  <si>
    <t>北島　康介</t>
    <phoneticPr fontId="3"/>
  </si>
  <si>
    <t>現在取得しているステージを入力</t>
    <rPh sb="0" eb="2">
      <t>ゲンザイ</t>
    </rPh>
    <rPh sb="2" eb="4">
      <t>シュトク</t>
    </rPh>
    <rPh sb="13" eb="15">
      <t>ニュウリョク</t>
    </rPh>
    <phoneticPr fontId="3"/>
  </si>
  <si>
    <t>カタカナ氏名
（全角/姓　名）</t>
    <rPh sb="4" eb="6">
      <t>シメイ</t>
    </rPh>
    <rPh sb="8" eb="10">
      <t>ゼンカク</t>
    </rPh>
    <rPh sb="11" eb="12">
      <t>セイ</t>
    </rPh>
    <rPh sb="13" eb="14">
      <t>メイ</t>
    </rPh>
    <phoneticPr fontId="3"/>
  </si>
  <si>
    <t>氏　　　名
（全角/姓　名）</t>
    <rPh sb="0" eb="1">
      <t>シ</t>
    </rPh>
    <rPh sb="4" eb="5">
      <t>メイ</t>
    </rPh>
    <rPh sb="7" eb="9">
      <t>ゼンカク</t>
    </rPh>
    <rPh sb="10" eb="11">
      <t>セイ</t>
    </rPh>
    <rPh sb="12" eb="13">
      <t>メイ</t>
    </rPh>
    <phoneticPr fontId="3"/>
  </si>
  <si>
    <r>
      <rPr>
        <b/>
        <sz val="11"/>
        <color rgb="FFFF0000"/>
        <rFont val="ＭＳ Ｐゴシック"/>
        <family val="3"/>
        <charset val="128"/>
      </rPr>
      <t>氏名(漢字）</t>
    </r>
    <r>
      <rPr>
        <b/>
        <sz val="11"/>
        <rFont val="ＭＳ Ｐゴシック"/>
        <family val="3"/>
        <charset val="128"/>
      </rPr>
      <t>/</t>
    </r>
    <r>
      <rPr>
        <b/>
        <sz val="11"/>
        <color rgb="FFFF0000"/>
        <rFont val="ＭＳ Ｐゴシック"/>
        <family val="3"/>
        <charset val="128"/>
      </rPr>
      <t>カタカナ氏名</t>
    </r>
    <r>
      <rPr>
        <b/>
        <sz val="11"/>
        <rFont val="ＭＳ Ｐゴシック"/>
        <family val="3"/>
        <charset val="128"/>
      </rPr>
      <t>：姓（全角）＋全角スペース+名（全角）</t>
    </r>
    <rPh sb="0" eb="2">
      <t>シメイ</t>
    </rPh>
    <rPh sb="3" eb="5">
      <t>カンジ</t>
    </rPh>
    <rPh sb="11" eb="13">
      <t>シメイ</t>
    </rPh>
    <rPh sb="14" eb="15">
      <t>セイ</t>
    </rPh>
    <rPh sb="16" eb="18">
      <t>ゼンカク</t>
    </rPh>
    <rPh sb="20" eb="22">
      <t>ゼンカク</t>
    </rPh>
    <rPh sb="27" eb="28">
      <t>メイ</t>
    </rPh>
    <rPh sb="29" eb="31">
      <t>ゼンカク</t>
    </rPh>
    <phoneticPr fontId="3"/>
  </si>
  <si>
    <t>現在取得しているステージを入力</t>
    <phoneticPr fontId="3"/>
  </si>
  <si>
    <t>標準表示されない漢字については、カタカナのヨミガナで入力し、印刷したものに手書きで記入すること。</t>
    <rPh sb="0" eb="2">
      <t>ヒョウジュン</t>
    </rPh>
    <rPh sb="2" eb="4">
      <t>ヒョウジ</t>
    </rPh>
    <rPh sb="8" eb="10">
      <t>カンジ</t>
    </rPh>
    <rPh sb="26" eb="28">
      <t>ニュウリョク</t>
    </rPh>
    <rPh sb="30" eb="32">
      <t>インサツ</t>
    </rPh>
    <rPh sb="37" eb="39">
      <t>テガ</t>
    </rPh>
    <rPh sb="41" eb="43">
      <t>キニュウ</t>
    </rPh>
    <phoneticPr fontId="3"/>
  </si>
  <si>
    <t>入力シートのバッジテスト資格欄に資格を入力、出場資格確認書（印刷版）を印刷したものを、１部提出してください。</t>
    <rPh sb="0" eb="2">
      <t>ニュウリョク</t>
    </rPh>
    <rPh sb="12" eb="14">
      <t>シカク</t>
    </rPh>
    <rPh sb="14" eb="15">
      <t>ラン</t>
    </rPh>
    <rPh sb="16" eb="18">
      <t>シカク</t>
    </rPh>
    <rPh sb="19" eb="21">
      <t>ニュウリョク</t>
    </rPh>
    <rPh sb="35" eb="37">
      <t>インサツ</t>
    </rPh>
    <rPh sb="44" eb="45">
      <t>ブ</t>
    </rPh>
    <rPh sb="45" eb="47">
      <t>テイシュツ</t>
    </rPh>
    <phoneticPr fontId="3"/>
  </si>
  <si>
    <t>登録正式団体略称（全角６文字以内）</t>
    <rPh sb="2" eb="4">
      <t>セイシキ</t>
    </rPh>
    <phoneticPr fontId="3"/>
  </si>
  <si>
    <t>「カタカナ氏名」</t>
    <phoneticPr fontId="3"/>
  </si>
  <si>
    <t>競技者情報の「加盟団体番号」「登録団体番号」「競技者番号」「氏名」「カタカナ氏名」「学校」「学年」「生年月日」「性別」を入力します。</t>
    <rPh sb="0" eb="3">
      <t>キョウギシャ</t>
    </rPh>
    <rPh sb="3" eb="5">
      <t>ジョウホウ</t>
    </rPh>
    <rPh sb="7" eb="9">
      <t>カメイ</t>
    </rPh>
    <rPh sb="9" eb="11">
      <t>ダンタイ</t>
    </rPh>
    <rPh sb="11" eb="13">
      <t>バンゴウ</t>
    </rPh>
    <rPh sb="15" eb="17">
      <t>トウロク</t>
    </rPh>
    <rPh sb="17" eb="19">
      <t>ダンタイ</t>
    </rPh>
    <rPh sb="19" eb="21">
      <t>バンゴウ</t>
    </rPh>
    <rPh sb="23" eb="26">
      <t>キョウギシャ</t>
    </rPh>
    <rPh sb="26" eb="28">
      <t>バンゴウ</t>
    </rPh>
    <rPh sb="30" eb="32">
      <t>シメイ</t>
    </rPh>
    <rPh sb="38" eb="40">
      <t>シメイ</t>
    </rPh>
    <rPh sb="42" eb="44">
      <t>ガッコウ</t>
    </rPh>
    <rPh sb="46" eb="48">
      <t>ガクネン</t>
    </rPh>
    <rPh sb="50" eb="52">
      <t>セイネン</t>
    </rPh>
    <rPh sb="52" eb="54">
      <t>ガッピ</t>
    </rPh>
    <rPh sb="56" eb="58">
      <t>セイベツ</t>
    </rPh>
    <rPh sb="60" eb="62">
      <t>ニュウリョク</t>
    </rPh>
    <phoneticPr fontId="3"/>
  </si>
  <si>
    <t>ファイル名の例）　14999関東水泳AS第26回13-15歳ソロ・デュエット大会</t>
    <rPh sb="4" eb="5">
      <t>メイ</t>
    </rPh>
    <rPh sb="6" eb="7">
      <t>レイ</t>
    </rPh>
    <rPh sb="14" eb="16">
      <t>カントウ</t>
    </rPh>
    <rPh sb="16" eb="18">
      <t>スイエイ</t>
    </rPh>
    <rPh sb="20" eb="21">
      <t>ダイ</t>
    </rPh>
    <rPh sb="23" eb="24">
      <t>カイ</t>
    </rPh>
    <rPh sb="29" eb="30">
      <t>サイ</t>
    </rPh>
    <rPh sb="38" eb="40">
      <t>タイカイ</t>
    </rPh>
    <phoneticPr fontId="3"/>
  </si>
  <si>
    <t>第26回13-15歳ソロ・デュエット大会</t>
    <rPh sb="0" eb="1">
      <t>ダイ</t>
    </rPh>
    <rPh sb="3" eb="4">
      <t>カイ</t>
    </rPh>
    <rPh sb="9" eb="10">
      <t>サイ</t>
    </rPh>
    <rPh sb="18" eb="20">
      <t>タイカイ</t>
    </rPh>
    <phoneticPr fontId="3"/>
  </si>
  <si>
    <t>東京辰巳国際水泳場</t>
    <rPh sb="0" eb="2">
      <t>トウキョウ</t>
    </rPh>
    <rPh sb="2" eb="4">
      <t>タツミ</t>
    </rPh>
    <rPh sb="4" eb="6">
      <t>コクサイ</t>
    </rPh>
    <rPh sb="6" eb="8">
      <t>スイエイ</t>
    </rPh>
    <rPh sb="8" eb="9">
      <t>バ</t>
    </rPh>
    <phoneticPr fontId="3"/>
  </si>
  <si>
    <t>2008</t>
    <phoneticPr fontId="3"/>
  </si>
  <si>
    <t>2009</t>
    <phoneticPr fontId="3"/>
  </si>
  <si>
    <t>2010</t>
    <phoneticPr fontId="3"/>
  </si>
  <si>
    <t>バッジテスト資格について、エントリーの時点で、ステージ3以上を取得している者となります。</t>
    <phoneticPr fontId="3"/>
  </si>
  <si>
    <t>2023年1月27日（金）-1月28日（土）</t>
    <rPh sb="11" eb="12">
      <t>キン</t>
    </rPh>
    <rPh sb="15" eb="16">
      <t>ガツ</t>
    </rPh>
    <rPh sb="20" eb="21">
      <t>ツチ</t>
    </rPh>
    <phoneticPr fontId="3"/>
  </si>
  <si>
    <t>第26回13-15歳ソロ・デュエット大会</t>
    <phoneticPr fontId="3"/>
  </si>
  <si>
    <t>2023年1月27日（金）-1月28日（土）</t>
    <phoneticPr fontId="3"/>
  </si>
  <si>
    <t>2023年1月27日（金）-1月28日（土）</t>
    <phoneticPr fontId="3"/>
  </si>
  <si>
    <t>東京辰巳国際水泳場</t>
    <rPh sb="0" eb="2">
      <t>トウキョウ</t>
    </rPh>
    <rPh sb="2" eb="4">
      <t>タツミ</t>
    </rPh>
    <rPh sb="4" eb="6">
      <t>コクサイ</t>
    </rPh>
    <rPh sb="6" eb="9">
      <t>スイエイジョウ</t>
    </rPh>
    <phoneticPr fontId="3"/>
  </si>
  <si>
    <t>3以上を取得している者</t>
    <rPh sb="1" eb="3">
      <t>イジョウ</t>
    </rPh>
    <rPh sb="4" eb="6">
      <t>シュトク</t>
    </rPh>
    <rPh sb="10" eb="11">
      <t>モノ</t>
    </rPh>
    <phoneticPr fontId="3"/>
  </si>
  <si>
    <t>東京辰巳国際水泳場</t>
    <rPh sb="0" eb="4">
      <t>トウキョウタツミ</t>
    </rPh>
    <rPh sb="4" eb="9">
      <t>コクサイスイエイジョウ</t>
    </rPh>
    <phoneticPr fontId="3"/>
  </si>
  <si>
    <t>セクションA</t>
    <phoneticPr fontId="3"/>
  </si>
  <si>
    <t>セクションB</t>
    <phoneticPr fontId="3"/>
  </si>
  <si>
    <t>セクションC</t>
    <phoneticPr fontId="3"/>
  </si>
  <si>
    <t>2.9
2.6</t>
    <phoneticPr fontId="3"/>
  </si>
  <si>
    <t>ｸﾞﾙｰﾌﾟ1</t>
    <phoneticPr fontId="3"/>
  </si>
  <si>
    <t>ｸﾞﾙｰﾌﾟ2</t>
  </si>
  <si>
    <t>308h　バラクダ　ｴｱﾎﾞｰﾝｽﾌﾟﾘｯﾄ ｽﾋﾟﾝｱｯﾌﾟ 180°
407　　ｿｰﾄﾞﾌｨｯｼｭｽﾄﾚｰﾄﾚｯｸﾞ ｱﾘｱｰﾅﾛｰﾃｰｼｮﾝ</t>
    <phoneticPr fontId="3"/>
  </si>
  <si>
    <t>356f　 ホイップ コンティニュアススピン 720°　
441　　サターン</t>
    <phoneticPr fontId="3"/>
  </si>
  <si>
    <t>440d　 イパネマ　スピン180°
311j　　キップ　コンバインドスピン</t>
    <phoneticPr fontId="3"/>
  </si>
  <si>
    <t>352　　ヴィーナス
240i　  アルバトロス　スピンアップ360°</t>
    <phoneticPr fontId="3"/>
  </si>
  <si>
    <t>140g　 フラミンゴベントニー　ツイストスピン
437　　サイクロン　オープン180°</t>
    <phoneticPr fontId="3"/>
  </si>
  <si>
    <t>3.0
2.5</t>
    <phoneticPr fontId="3"/>
  </si>
  <si>
    <t>3.1
2.4</t>
    <phoneticPr fontId="3"/>
  </si>
  <si>
    <t>東京辰巳国際水泳場</t>
    <rPh sb="0" eb="9">
      <t>トウキョウタツミコクサイスイエイジョウ</t>
    </rPh>
    <phoneticPr fontId="3"/>
  </si>
  <si>
    <t>「フリールーティン用紙」および「フィギュア用紙」それぞれのシートを出場種目別、参加数分コピーしてシートを増やし、必要事項(青色部分）を入力、該当する出場種目、補欠欄に「〇」印を入力ください。</t>
    <phoneticPr fontId="3"/>
  </si>
  <si>
    <t>関東AS</t>
    <rPh sb="0" eb="2">
      <t>カントウ</t>
    </rPh>
    <phoneticPr fontId="3"/>
  </si>
  <si>
    <t>登録している団体略称を全角６文字以内で入力すること。</t>
    <rPh sb="0" eb="2">
      <t>トウロク</t>
    </rPh>
    <rPh sb="6" eb="8">
      <t>ダンタイ</t>
    </rPh>
    <rPh sb="8" eb="10">
      <t>リャクショウ</t>
    </rPh>
    <rPh sb="11" eb="13">
      <t>ゼンカク</t>
    </rPh>
    <rPh sb="14" eb="16">
      <t>モジ</t>
    </rPh>
    <rPh sb="16" eb="18">
      <t>イナイ</t>
    </rPh>
    <rPh sb="19" eb="21">
      <t>ニュウリョク</t>
    </rPh>
    <phoneticPr fontId="3"/>
  </si>
  <si>
    <t>「デュエット」は、組「1」から順に、プログラムへ記載します。</t>
    <phoneticPr fontId="3"/>
  </si>
  <si>
    <t>「ソロ」「デュエット」「フィギュア」の競技者は</t>
    <phoneticPr fontId="3"/>
  </si>
  <si>
    <t>【選択セクション】</t>
    <rPh sb="1" eb="3">
      <t>センタク</t>
    </rPh>
    <phoneticPr fontId="3"/>
  </si>
  <si>
    <t>ｸﾞﾙｰﾌﾟ3</t>
    <phoneticPr fontId="3"/>
  </si>
  <si>
    <t>ｸﾞﾙｰﾌﾟ4</t>
    <phoneticPr fontId="3"/>
  </si>
  <si>
    <t>ｸﾞﾙｰﾌﾟ5</t>
    <phoneticPr fontId="3"/>
  </si>
  <si>
    <t>144　　リオ　ストレートレッグ
421　　ウォークオーバーバック　ｸﾛｰｼﾞﾝグ360°</t>
    <phoneticPr fontId="3"/>
  </si>
  <si>
    <t>ｸﾞﾙｰﾌﾟ6</t>
    <phoneticPr fontId="3"/>
  </si>
  <si>
    <r>
      <t xml:space="preserve"> 9. /</t>
    </r>
    <r>
      <rPr>
        <b/>
        <sz val="14"/>
        <rFont val="ＭＳ Ｐゴシック"/>
        <family val="3"/>
        <charset val="128"/>
      </rPr>
      <t>　</t>
    </r>
    <r>
      <rPr>
        <b/>
        <sz val="14"/>
        <rFont val="Calibri"/>
        <family val="2"/>
      </rPr>
      <t>R</t>
    </r>
    <phoneticPr fontId="3"/>
  </si>
  <si>
    <r>
      <t>10. /</t>
    </r>
    <r>
      <rPr>
        <b/>
        <sz val="14"/>
        <rFont val="ＭＳ Ｐゴシック"/>
        <family val="3"/>
        <charset val="128"/>
      </rPr>
      <t>　</t>
    </r>
    <r>
      <rPr>
        <b/>
        <sz val="14"/>
        <rFont val="Calibri"/>
        <family val="2"/>
      </rPr>
      <t>R</t>
    </r>
    <phoneticPr fontId="3"/>
  </si>
  <si>
    <t>WALK ON
（20秒）</t>
    <rPh sb="11" eb="12">
      <t>ﾋﾞｮｳ</t>
    </rPh>
    <phoneticPr fontId="14" type="noConversion"/>
  </si>
  <si>
    <r>
      <t xml:space="preserve">18.3.1-3
</t>
    </r>
    <r>
      <rPr>
        <b/>
        <sz val="7"/>
        <rFont val="ＭＳ Ｐゴシック"/>
        <family val="3"/>
        <charset val="128"/>
      </rPr>
      <t>時間減点</t>
    </r>
    <r>
      <rPr>
        <b/>
        <sz val="8"/>
        <rFont val="ＭＳ Ｐゴシック"/>
        <family val="3"/>
        <charset val="128"/>
      </rPr>
      <t xml:space="preserve">
-1.0</t>
    </r>
    <rPh sb="9" eb="11">
      <t>ｼﾞｶﾝ</t>
    </rPh>
    <rPh sb="11" eb="13">
      <t>ｹﾞﾝﾃﾝ</t>
    </rPh>
    <phoneticPr fontId="14" type="noConversion"/>
  </si>
  <si>
    <r>
      <t xml:space="preserve">18.5.1 FC
18.6.1-2 HR
</t>
    </r>
    <r>
      <rPr>
        <b/>
        <sz val="8"/>
        <rFont val="ＭＳ Ｐゴシック"/>
        <family val="3"/>
        <charset val="128"/>
      </rPr>
      <t>-2.0</t>
    </r>
    <phoneticPr fontId="14" type="noConversion"/>
  </si>
  <si>
    <t>S　2：00
D　2：30</t>
    <phoneticPr fontId="3"/>
  </si>
  <si>
    <t>↓例）　○○中学校→中、高校→高</t>
    <rPh sb="1" eb="2">
      <t>レイ</t>
    </rPh>
    <rPh sb="6" eb="9">
      <t>チュウガッコウ</t>
    </rPh>
    <rPh sb="10" eb="11">
      <t>ナカ</t>
    </rPh>
    <rPh sb="12" eb="14">
      <t>コウコウ</t>
    </rPh>
    <rPh sb="15" eb="16">
      <t>コウ</t>
    </rPh>
    <phoneticPr fontId="3"/>
  </si>
  <si>
    <t>この項目の入力値は、プログラム作成の際に、そのまま利用するので、誤入力がないように注意し、よく確認してください。</t>
    <rPh sb="2" eb="4">
      <t>コウモク</t>
    </rPh>
    <rPh sb="5" eb="8">
      <t>ニュウリョクチ</t>
    </rPh>
    <rPh sb="15" eb="17">
      <t>サクセイ</t>
    </rPh>
    <rPh sb="18" eb="19">
      <t>サイ</t>
    </rPh>
    <rPh sb="25" eb="27">
      <t>リヨウ</t>
    </rPh>
    <rPh sb="47" eb="49">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</si>
</sst>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0000_ "/>
    <numFmt numFmtId="178" formatCode="0.0000_);[Red]\(0.0000\)"/>
    <numFmt numFmtId="179" formatCode="0.0"/>
    <numFmt numFmtId="180" formatCode="0.0_ "/>
  </numFmts>
  <fonts count="64" x14ac:knownFonts="1">
    <font>
      <sz val="11"/>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6"/>
      <name val="ＭＳ Ｐゴシック"/>
      <family val="3"/>
      <charset val="128"/>
    </font>
    <font>
      <b/>
      <u/>
      <sz val="11"/>
      <name val="ＭＳ Ｐゴシック"/>
      <family val="3"/>
      <charset val="128"/>
    </font>
    <font>
      <sz val="24"/>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sz val="9"/>
      <name val="ＭＳ Ｐゴシック"/>
      <family val="3"/>
      <charset val="128"/>
    </font>
    <font>
      <sz val="11"/>
      <color indexed="8"/>
      <name val="Calibri"/>
      <family val="2"/>
    </font>
    <font>
      <sz val="8"/>
      <name val="Calibri"/>
      <family val="2"/>
    </font>
    <font>
      <b/>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sz val="11"/>
      <color indexed="10"/>
      <name val="Calibri"/>
      <family val="2"/>
    </font>
    <font>
      <b/>
      <sz val="10"/>
      <name val="Calibri"/>
      <family val="2"/>
    </font>
    <font>
      <b/>
      <sz val="11"/>
      <name val="ＭＳ Ｐゴシック"/>
      <family val="3"/>
      <charset val="128"/>
      <scheme val="minor"/>
    </font>
    <font>
      <b/>
      <sz val="24"/>
      <name val="メイリオ"/>
      <family val="3"/>
      <charset val="128"/>
    </font>
    <font>
      <b/>
      <sz val="12"/>
      <name val="ＭＳ Ｐゴシック"/>
      <family val="3"/>
      <charset val="128"/>
    </font>
    <font>
      <b/>
      <sz val="24"/>
      <name val="ＭＳ Ｐゴシック"/>
      <family val="3"/>
      <charset val="128"/>
    </font>
    <font>
      <sz val="12"/>
      <color theme="1"/>
      <name val="ＭＳ Ｐゴシック"/>
      <family val="3"/>
      <charset val="128"/>
      <scheme val="minor"/>
    </font>
    <font>
      <u/>
      <sz val="12"/>
      <name val="ＭＳ Ｐゴシック"/>
      <family val="3"/>
      <charset val="128"/>
    </font>
    <font>
      <sz val="11"/>
      <color rgb="FFFF0000"/>
      <name val="ＭＳ Ｐゴシック"/>
      <family val="3"/>
      <charset val="128"/>
    </font>
    <font>
      <b/>
      <sz val="11"/>
      <color rgb="FFFF0000"/>
      <name val="ＭＳ Ｐゴシック"/>
      <family val="3"/>
      <charset val="128"/>
    </font>
    <font>
      <sz val="26"/>
      <color rgb="FFFF0000"/>
      <name val="ＭＳ Ｐゴシック"/>
      <family val="3"/>
      <charset val="128"/>
    </font>
    <font>
      <sz val="20"/>
      <name val="ＭＳ Ｐゴシック"/>
      <family val="3"/>
      <charset val="128"/>
    </font>
    <font>
      <b/>
      <sz val="11"/>
      <color indexed="10"/>
      <name val="ＭＳ Ｐゴシック"/>
      <family val="3"/>
      <charset val="128"/>
    </font>
    <font>
      <b/>
      <sz val="11"/>
      <color rgb="FF0070C0"/>
      <name val="ＭＳ Ｐゴシック"/>
      <family val="3"/>
      <charset val="128"/>
    </font>
    <font>
      <sz val="11"/>
      <color rgb="FF0000CC"/>
      <name val="ＭＳ Ｐゴシック"/>
      <family val="3"/>
      <charset val="128"/>
    </font>
    <font>
      <u/>
      <sz val="11"/>
      <color rgb="FFFF0000"/>
      <name val="ＭＳ Ｐゴシック"/>
      <family val="3"/>
      <charset val="128"/>
    </font>
    <font>
      <sz val="11"/>
      <color theme="1"/>
      <name val="ＭＳ Ｐゴシック"/>
      <family val="3"/>
      <charset val="128"/>
    </font>
    <font>
      <sz val="12"/>
      <name val="ＭＳ Ｐゴシック"/>
      <family val="3"/>
      <charset val="128"/>
      <scheme val="minor"/>
    </font>
    <font>
      <sz val="10"/>
      <name val="ＭＳ Ｐゴシック"/>
      <family val="3"/>
      <charset val="128"/>
    </font>
    <font>
      <b/>
      <sz val="14"/>
      <name val="Calibri"/>
      <family val="2"/>
    </font>
    <font>
      <b/>
      <sz val="11"/>
      <name val="Calibri"/>
      <family val="2"/>
    </font>
    <font>
      <b/>
      <sz val="18"/>
      <name val="メイリオ"/>
      <family val="3"/>
      <charset val="128"/>
    </font>
    <font>
      <sz val="11"/>
      <name val="ＭＳ Ｐゴシック"/>
      <family val="3"/>
      <charset val="128"/>
      <scheme val="minor"/>
    </font>
    <font>
      <b/>
      <sz val="8"/>
      <name val="ＭＳ Ｐゴシック"/>
      <family val="3"/>
      <charset val="128"/>
      <scheme val="minor"/>
    </font>
    <font>
      <b/>
      <sz val="8"/>
      <name val="Calibri"/>
      <family val="2"/>
    </font>
    <font>
      <b/>
      <sz val="14"/>
      <name val="ＭＳ Ｐゴシック"/>
      <family val="3"/>
      <charset val="128"/>
    </font>
    <font>
      <b/>
      <sz val="12"/>
      <name val="ＭＳ Ｐゴシック"/>
      <family val="3"/>
      <charset val="128"/>
      <scheme val="minor"/>
    </font>
    <font>
      <b/>
      <sz val="16"/>
      <name val="Calibri"/>
      <family val="2"/>
    </font>
    <font>
      <b/>
      <sz val="12"/>
      <name val="Calibri"/>
      <family val="2"/>
    </font>
    <font>
      <b/>
      <sz val="7"/>
      <name val="ＭＳ Ｐゴシック"/>
      <family val="3"/>
      <charset val="128"/>
    </font>
    <font>
      <b/>
      <sz val="8"/>
      <name val="ＭＳ Ｐゴシック"/>
      <family val="3"/>
      <charset val="128"/>
    </font>
    <font>
      <b/>
      <sz val="6"/>
      <name val="ＭＳ Ｐゴシック"/>
      <family val="3"/>
      <charset val="128"/>
      <scheme val="minor"/>
    </font>
    <font>
      <b/>
      <sz val="10"/>
      <name val="ＭＳ Ｐゴシック"/>
      <family val="3"/>
      <charset val="128"/>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rgb="FFCCFFFF"/>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FFFCC"/>
        <bgColor indexed="64"/>
      </patternFill>
    </fill>
  </fills>
  <borders count="1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hair">
        <color indexed="64"/>
      </right>
      <top style="thin">
        <color indexed="64"/>
      </top>
      <bottom style="double">
        <color indexed="64"/>
      </bottom>
      <diagonal/>
    </border>
    <border>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style="double">
        <color indexed="64"/>
      </top>
      <bottom style="hair">
        <color indexed="64"/>
      </bottom>
      <diagonal/>
    </border>
    <border>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indexed="64"/>
      </right>
      <top style="double">
        <color indexed="64"/>
      </top>
      <bottom style="hair">
        <color indexed="64"/>
      </bottom>
      <diagonal/>
    </border>
    <border>
      <left style="medium">
        <color indexed="64"/>
      </left>
      <right/>
      <top style="double">
        <color indexed="64"/>
      </top>
      <bottom style="hair">
        <color indexed="64"/>
      </bottom>
      <diagonal/>
    </border>
  </borders>
  <cellStyleXfs count="4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7" fillId="15"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13" borderId="1" applyNumberFormat="0" applyAlignment="0" applyProtection="0"/>
    <xf numFmtId="0" fontId="20" fillId="23"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14" borderId="0" applyNumberFormat="0" applyBorder="0" applyAlignment="0" applyProtection="0"/>
    <xf numFmtId="0" fontId="13" fillId="0" borderId="0"/>
    <xf numFmtId="0" fontId="13" fillId="8" borderId="7" applyNumberFormat="0" applyFont="0" applyAlignment="0" applyProtection="0"/>
    <xf numFmtId="0" fontId="29" fillId="13" borderId="8" applyNumberFormat="0" applyAlignment="0" applyProtection="0"/>
    <xf numFmtId="0" fontId="16" fillId="0" borderId="0"/>
    <xf numFmtId="0" fontId="30" fillId="0" borderId="0" applyNumberFormat="0" applyFill="0" applyBorder="0" applyAlignment="0" applyProtection="0"/>
    <xf numFmtId="0" fontId="15" fillId="0" borderId="9" applyNumberFormat="0" applyFill="0" applyAlignment="0" applyProtection="0"/>
    <xf numFmtId="0" fontId="31" fillId="0" borderId="0" applyNumberFormat="0" applyFill="0" applyBorder="0" applyAlignment="0" applyProtection="0"/>
    <xf numFmtId="0" fontId="4" fillId="0" borderId="0" applyNumberFormat="0" applyFill="0" applyBorder="0" applyAlignment="0" applyProtection="0">
      <alignment vertical="top"/>
      <protection locked="0"/>
    </xf>
    <xf numFmtId="0" fontId="2" fillId="0" borderId="0"/>
    <xf numFmtId="0" fontId="16" fillId="0" borderId="0"/>
    <xf numFmtId="0" fontId="2" fillId="0" borderId="0">
      <alignment vertical="center"/>
    </xf>
    <xf numFmtId="0" fontId="2" fillId="0" borderId="0">
      <alignment vertical="center"/>
    </xf>
  </cellStyleXfs>
  <cellXfs count="900">
    <xf numFmtId="0" fontId="0" fillId="0" borderId="0" xfId="0"/>
    <xf numFmtId="0" fontId="0" fillId="0" borderId="11" xfId="0" applyBorder="1" applyAlignment="1">
      <alignment horizontal="center" vertical="center" shrinkToFit="1"/>
    </xf>
    <xf numFmtId="0" fontId="0" fillId="0" borderId="12" xfId="0" applyBorder="1" applyAlignment="1">
      <alignment horizontal="center" vertical="center" shrinkToFit="1"/>
    </xf>
    <xf numFmtId="49" fontId="0" fillId="0" borderId="0" xfId="0" applyNumberFormat="1"/>
    <xf numFmtId="0" fontId="6" fillId="24" borderId="0" xfId="0" applyFont="1" applyFill="1"/>
    <xf numFmtId="0" fontId="0" fillId="24" borderId="0" xfId="0" applyFill="1"/>
    <xf numFmtId="0" fontId="0" fillId="24" borderId="0" xfId="0" applyFill="1" applyAlignment="1">
      <alignment horizontal="left" vertical="center"/>
    </xf>
    <xf numFmtId="0" fontId="4" fillId="24" borderId="0" xfId="44" applyFill="1" applyBorder="1" applyAlignment="1" applyProtection="1"/>
    <xf numFmtId="49" fontId="0" fillId="24" borderId="0" xfId="0" applyNumberFormat="1" applyFill="1" applyAlignment="1">
      <alignment horizontal="center" vertical="center"/>
    </xf>
    <xf numFmtId="0" fontId="5" fillId="24" borderId="13" xfId="0" applyFont="1" applyFill="1" applyBorder="1"/>
    <xf numFmtId="0" fontId="0" fillId="24" borderId="13" xfId="0" applyFill="1" applyBorder="1"/>
    <xf numFmtId="0" fontId="0" fillId="0" borderId="0" xfId="0" applyAlignment="1">
      <alignment horizontal="center"/>
    </xf>
    <xf numFmtId="0" fontId="1" fillId="0" borderId="0" xfId="0" applyFont="1" applyAlignment="1">
      <alignment horizontal="center"/>
    </xf>
    <xf numFmtId="0" fontId="4" fillId="0" borderId="0" xfId="44" applyFill="1" applyBorder="1" applyAlignment="1" applyProtection="1"/>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0" fillId="0" borderId="0" xfId="44" applyFont="1" applyFill="1" applyBorder="1" applyAlignment="1" applyProtection="1"/>
    <xf numFmtId="0" fontId="0" fillId="0" borderId="11" xfId="0" applyBorder="1" applyAlignment="1">
      <alignment horizontal="center" vertical="center"/>
    </xf>
    <xf numFmtId="176" fontId="0" fillId="0" borderId="0" xfId="0" applyNumberFormat="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6" fillId="0" borderId="0" xfId="0" applyFont="1"/>
    <xf numFmtId="49" fontId="0" fillId="0" borderId="0" xfId="0" applyNumberFormat="1" applyAlignment="1">
      <alignment horizontal="left" vertical="center"/>
    </xf>
    <xf numFmtId="0" fontId="6" fillId="24" borderId="0" xfId="47" applyFont="1" applyFill="1">
      <alignment vertical="center"/>
    </xf>
    <xf numFmtId="0" fontId="2" fillId="24" borderId="0" xfId="47" applyFill="1">
      <alignment vertical="center"/>
    </xf>
    <xf numFmtId="0" fontId="2" fillId="0" borderId="0" xfId="47">
      <alignment vertical="center"/>
    </xf>
    <xf numFmtId="0" fontId="2" fillId="0" borderId="14" xfId="47" applyBorder="1" applyAlignment="1">
      <alignment horizontal="center" vertical="center"/>
    </xf>
    <xf numFmtId="0" fontId="2" fillId="0" borderId="11" xfId="47" applyBorder="1" applyAlignment="1">
      <alignment horizontal="center" vertical="center"/>
    </xf>
    <xf numFmtId="0" fontId="2" fillId="25" borderId="15" xfId="47" applyFill="1" applyBorder="1" applyAlignment="1">
      <alignment horizontal="center" vertical="center"/>
    </xf>
    <xf numFmtId="0" fontId="2" fillId="25" borderId="11" xfId="47" applyFill="1" applyBorder="1" applyAlignment="1">
      <alignment horizontal="center" vertical="center"/>
    </xf>
    <xf numFmtId="0" fontId="2" fillId="0" borderId="11" xfId="47" applyBorder="1" applyAlignment="1">
      <alignment horizontal="center" vertical="center" shrinkToFit="1"/>
    </xf>
    <xf numFmtId="0" fontId="2" fillId="0" borderId="16" xfId="47" applyBorder="1" applyAlignment="1">
      <alignment horizontal="center" vertical="center"/>
    </xf>
    <xf numFmtId="0" fontId="2" fillId="25" borderId="12" xfId="47" applyFill="1" applyBorder="1" applyAlignment="1">
      <alignment horizontal="center" vertical="center"/>
    </xf>
    <xf numFmtId="0" fontId="0" fillId="0" borderId="15" xfId="0" applyBorder="1" applyAlignment="1">
      <alignment horizontal="center" vertical="center" shrinkToFit="1"/>
    </xf>
    <xf numFmtId="0" fontId="3" fillId="24" borderId="0" xfId="0" applyFont="1" applyFill="1" applyAlignment="1">
      <alignment horizontal="center" vertical="center"/>
    </xf>
    <xf numFmtId="0" fontId="0" fillId="24" borderId="0" xfId="0" applyFill="1" applyAlignment="1">
      <alignment horizontal="center" vertical="center"/>
    </xf>
    <xf numFmtId="0" fontId="2" fillId="0" borderId="12" xfId="47" applyBorder="1" applyAlignment="1">
      <alignment horizontal="center" vertical="center" shrinkToFit="1"/>
    </xf>
    <xf numFmtId="0" fontId="32" fillId="0" borderId="0" xfId="48" applyFont="1" applyAlignment="1" applyProtection="1">
      <alignment horizontal="center"/>
      <protection locked="0"/>
    </xf>
    <xf numFmtId="0" fontId="35" fillId="0" borderId="0" xfId="45" applyFont="1" applyAlignment="1">
      <alignment horizontal="center" vertical="center"/>
    </xf>
    <xf numFmtId="0" fontId="11" fillId="0" borderId="0" xfId="45" applyFont="1"/>
    <xf numFmtId="0" fontId="37" fillId="0" borderId="0" xfId="45" applyFont="1" applyAlignment="1">
      <alignment vertical="center"/>
    </xf>
    <xf numFmtId="0" fontId="36" fillId="0" borderId="0" xfId="45" applyFont="1" applyAlignment="1">
      <alignment horizontal="distributed" vertical="center"/>
    </xf>
    <xf numFmtId="0" fontId="11" fillId="0" borderId="0" xfId="45" applyFont="1" applyAlignment="1">
      <alignment horizontal="left" vertical="center"/>
    </xf>
    <xf numFmtId="0" fontId="11" fillId="26" borderId="11" xfId="45" applyFont="1" applyFill="1" applyBorder="1" applyAlignment="1">
      <alignment horizontal="center" vertical="center" shrinkToFit="1"/>
    </xf>
    <xf numFmtId="0" fontId="38" fillId="0" borderId="0" xfId="45" applyFont="1"/>
    <xf numFmtId="0" fontId="11" fillId="0" borderId="17" xfId="45" applyFont="1" applyBorder="1"/>
    <xf numFmtId="58" fontId="11" fillId="0" borderId="17" xfId="45" applyNumberFormat="1" applyFont="1" applyBorder="1" applyAlignment="1">
      <alignment horizontal="left" vertical="center"/>
    </xf>
    <xf numFmtId="0" fontId="11" fillId="0" borderId="0" xfId="45" applyFont="1" applyAlignment="1">
      <alignment vertical="center"/>
    </xf>
    <xf numFmtId="0" fontId="11" fillId="0" borderId="11" xfId="45" applyFont="1" applyBorder="1" applyAlignment="1">
      <alignment horizontal="center" vertical="center"/>
    </xf>
    <xf numFmtId="0" fontId="11" fillId="0" borderId="11" xfId="45" applyFont="1" applyBorder="1" applyAlignment="1">
      <alignment horizontal="center" vertical="center" wrapText="1"/>
    </xf>
    <xf numFmtId="0" fontId="11" fillId="0" borderId="20" xfId="45" applyFont="1" applyBorder="1" applyAlignment="1">
      <alignment horizontal="center" vertical="center"/>
    </xf>
    <xf numFmtId="0" fontId="11" fillId="0" borderId="11" xfId="45" applyFont="1" applyBorder="1"/>
    <xf numFmtId="179" fontId="11" fillId="0" borderId="20" xfId="45" applyNumberFormat="1" applyFont="1" applyBorder="1" applyAlignment="1">
      <alignment horizontal="center" vertical="center"/>
    </xf>
    <xf numFmtId="0" fontId="11" fillId="0" borderId="11" xfId="45" applyFont="1" applyBorder="1" applyAlignment="1">
      <alignment vertical="center"/>
    </xf>
    <xf numFmtId="179" fontId="11" fillId="0" borderId="20" xfId="45" applyNumberFormat="1" applyFont="1" applyBorder="1"/>
    <xf numFmtId="0" fontId="11" fillId="0" borderId="24" xfId="45" applyFont="1" applyBorder="1"/>
    <xf numFmtId="0" fontId="11" fillId="0" borderId="11" xfId="45" applyFont="1" applyBorder="1" applyAlignment="1">
      <alignment horizontal="center" vertical="top" shrinkToFit="1"/>
    </xf>
    <xf numFmtId="0" fontId="39" fillId="0" borderId="0" xfId="0" applyFont="1"/>
    <xf numFmtId="0" fontId="40" fillId="0" borderId="0" xfId="0" applyFont="1"/>
    <xf numFmtId="0" fontId="1" fillId="35" borderId="0" xfId="0" applyFont="1" applyFill="1"/>
    <xf numFmtId="0" fontId="0" fillId="35" borderId="0" xfId="0" applyFill="1"/>
    <xf numFmtId="0" fontId="42" fillId="35" borderId="0" xfId="0" applyFont="1" applyFill="1" applyAlignment="1">
      <alignment vertical="center"/>
    </xf>
    <xf numFmtId="0" fontId="0" fillId="35" borderId="0" xfId="0" applyFill="1" applyAlignment="1">
      <alignment horizontal="left" vertical="center"/>
    </xf>
    <xf numFmtId="0" fontId="4" fillId="35" borderId="0" xfId="44" applyFill="1" applyBorder="1" applyAlignment="1" applyProtection="1"/>
    <xf numFmtId="0" fontId="43" fillId="35" borderId="0" xfId="0" applyFont="1" applyFill="1"/>
    <xf numFmtId="0" fontId="2" fillId="35" borderId="0" xfId="47" applyFill="1">
      <alignment vertical="center"/>
    </xf>
    <xf numFmtId="0" fontId="1" fillId="36" borderId="0" xfId="0" applyFont="1" applyFill="1"/>
    <xf numFmtId="0" fontId="1" fillId="24" borderId="0" xfId="0" applyFont="1" applyFill="1"/>
    <xf numFmtId="0" fontId="1" fillId="35" borderId="0" xfId="0" applyFont="1" applyFill="1" applyAlignment="1">
      <alignment horizontal="left"/>
    </xf>
    <xf numFmtId="0" fontId="0" fillId="35" borderId="0" xfId="0" applyFill="1" applyAlignment="1">
      <alignment horizontal="left"/>
    </xf>
    <xf numFmtId="0" fontId="44" fillId="35" borderId="0" xfId="0" applyFont="1" applyFill="1" applyAlignment="1">
      <alignment horizontal="left"/>
    </xf>
    <xf numFmtId="0" fontId="45" fillId="0" borderId="0" xfId="0" applyFont="1"/>
    <xf numFmtId="0" fontId="46" fillId="0" borderId="0" xfId="44" applyFont="1" applyFill="1" applyBorder="1" applyAlignment="1" applyProtection="1"/>
    <xf numFmtId="0" fontId="0" fillId="0" borderId="10" xfId="0" applyBorder="1" applyAlignment="1">
      <alignment horizontal="center" vertical="center"/>
    </xf>
    <xf numFmtId="0" fontId="1" fillId="0" borderId="0" xfId="0" applyFont="1"/>
    <xf numFmtId="0" fontId="47" fillId="0" borderId="0" xfId="0" applyFont="1"/>
    <xf numFmtId="0" fontId="47" fillId="0" borderId="0" xfId="0" applyFont="1" applyAlignment="1">
      <alignment horizontal="center" vertical="center"/>
    </xf>
    <xf numFmtId="0" fontId="47" fillId="0" borderId="0" xfId="0" applyFont="1" applyAlignment="1">
      <alignment horizontal="left" vertical="center"/>
    </xf>
    <xf numFmtId="0" fontId="1" fillId="35" borderId="0" xfId="47" applyFont="1" applyFill="1">
      <alignment vertical="center"/>
    </xf>
    <xf numFmtId="0" fontId="11" fillId="0" borderId="0" xfId="45" applyFont="1" applyAlignment="1">
      <alignment horizontal="left"/>
    </xf>
    <xf numFmtId="0" fontId="48" fillId="0" borderId="0" xfId="45" applyFont="1"/>
    <xf numFmtId="0" fontId="49" fillId="0" borderId="71" xfId="45" applyFont="1" applyBorder="1" applyAlignment="1">
      <alignment horizontal="left" vertical="center" wrapText="1"/>
    </xf>
    <xf numFmtId="0" fontId="49" fillId="0" borderId="71" xfId="45" applyFont="1" applyBorder="1" applyAlignment="1">
      <alignment horizontal="left" wrapText="1"/>
    </xf>
    <xf numFmtId="0" fontId="49" fillId="0" borderId="71" xfId="45" applyFont="1" applyBorder="1" applyAlignment="1">
      <alignment wrapText="1"/>
    </xf>
    <xf numFmtId="0" fontId="50" fillId="0" borderId="0" xfId="37" applyFont="1"/>
    <xf numFmtId="0" fontId="51" fillId="0" borderId="0" xfId="37" applyFont="1"/>
    <xf numFmtId="0" fontId="1" fillId="0" borderId="0" xfId="37" applyFont="1"/>
    <xf numFmtId="0" fontId="53" fillId="0" borderId="0" xfId="37" applyFont="1"/>
    <xf numFmtId="0" fontId="33" fillId="0" borderId="0" xfId="37" applyFont="1"/>
    <xf numFmtId="0" fontId="51" fillId="0" borderId="0" xfId="37" applyFont="1" applyProtection="1">
      <protection locked="0"/>
    </xf>
    <xf numFmtId="0" fontId="33" fillId="0" borderId="0" xfId="37" applyFont="1" applyProtection="1">
      <protection locked="0"/>
    </xf>
    <xf numFmtId="0" fontId="33" fillId="0" borderId="16" xfId="37" applyFont="1" applyBorder="1" applyAlignment="1" applyProtection="1">
      <alignment horizontal="center"/>
      <protection locked="0"/>
    </xf>
    <xf numFmtId="0" fontId="50" fillId="0" borderId="0" xfId="37" applyFont="1" applyAlignment="1">
      <alignment vertical="center"/>
    </xf>
    <xf numFmtId="0" fontId="33" fillId="0" borderId="0" xfId="37" applyFont="1" applyAlignment="1" applyProtection="1">
      <alignment vertical="center"/>
      <protection locked="0"/>
    </xf>
    <xf numFmtId="0" fontId="54" fillId="0" borderId="0" xfId="37" applyFont="1"/>
    <xf numFmtId="0" fontId="55" fillId="0" borderId="0" xfId="37" applyFont="1"/>
    <xf numFmtId="0" fontId="51" fillId="0" borderId="0" xfId="37" applyFont="1" applyAlignment="1">
      <alignment horizontal="center"/>
    </xf>
    <xf numFmtId="0" fontId="50" fillId="0" borderId="11" xfId="37" applyFont="1" applyBorder="1" applyAlignment="1">
      <alignment horizontal="center" vertical="center"/>
    </xf>
    <xf numFmtId="0" fontId="33" fillId="0" borderId="11" xfId="37" applyFont="1" applyBorder="1" applyAlignment="1">
      <alignment horizontal="center" vertical="center"/>
    </xf>
    <xf numFmtId="0" fontId="50" fillId="0" borderId="11" xfId="37" applyFont="1" applyBorder="1" applyAlignment="1">
      <alignment horizontal="center"/>
    </xf>
    <xf numFmtId="0" fontId="55" fillId="0" borderId="0" xfId="37" applyFont="1" applyAlignment="1">
      <alignment horizontal="center"/>
    </xf>
    <xf numFmtId="0" fontId="57" fillId="0" borderId="0" xfId="37" applyFont="1" applyAlignment="1" applyProtection="1">
      <alignment horizontal="right"/>
      <protection locked="0"/>
    </xf>
    <xf numFmtId="0" fontId="55" fillId="0" borderId="0" xfId="37" applyFont="1" applyAlignment="1">
      <alignment horizontal="right"/>
    </xf>
    <xf numFmtId="177" fontId="58" fillId="0" borderId="17" xfId="37" applyNumberFormat="1" applyFont="1" applyBorder="1" applyAlignment="1">
      <alignment horizontal="right"/>
    </xf>
    <xf numFmtId="0" fontId="50" fillId="0" borderId="11" xfId="37" applyFont="1" applyBorder="1" applyAlignment="1">
      <alignment horizontal="center" vertical="center" wrapText="1"/>
    </xf>
    <xf numFmtId="0" fontId="50" fillId="0" borderId="20" xfId="37" applyFont="1" applyBorder="1" applyAlignment="1">
      <alignment horizontal="center" vertical="center" wrapText="1"/>
    </xf>
    <xf numFmtId="0" fontId="51" fillId="0" borderId="0" xfId="37" applyFont="1" applyAlignment="1">
      <alignment wrapText="1"/>
    </xf>
    <xf numFmtId="0" fontId="54" fillId="0" borderId="11" xfId="37" applyFont="1" applyBorder="1" applyAlignment="1">
      <alignment horizontal="center" vertical="center" shrinkToFit="1"/>
    </xf>
    <xf numFmtId="9" fontId="50" fillId="0" borderId="11" xfId="37" applyNumberFormat="1" applyFont="1" applyBorder="1" applyAlignment="1">
      <alignment horizontal="center" vertical="center"/>
    </xf>
    <xf numFmtId="0" fontId="58" fillId="0" borderId="11" xfId="37" applyFont="1" applyBorder="1" applyAlignment="1">
      <alignment horizontal="center" vertical="center"/>
    </xf>
    <xf numFmtId="0" fontId="51" fillId="33" borderId="11" xfId="37" applyFont="1" applyFill="1" applyBorder="1" applyAlignment="1">
      <alignment horizontal="center" vertical="center"/>
    </xf>
    <xf numFmtId="0" fontId="51" fillId="0" borderId="0" xfId="37" applyFont="1" applyAlignment="1">
      <alignment vertical="center"/>
    </xf>
    <xf numFmtId="0" fontId="54" fillId="0" borderId="11" xfId="37" applyFont="1" applyBorder="1" applyAlignment="1">
      <alignment horizontal="center" vertical="center" wrapText="1" shrinkToFit="1"/>
    </xf>
    <xf numFmtId="0" fontId="51" fillId="0" borderId="11" xfId="37" applyFont="1" applyBorder="1" applyAlignment="1">
      <alignment horizontal="center" vertical="center"/>
    </xf>
    <xf numFmtId="177" fontId="58" fillId="0" borderId="0" xfId="37" applyNumberFormat="1" applyFont="1"/>
    <xf numFmtId="0" fontId="55" fillId="0" borderId="0" xfId="37" applyFont="1" applyAlignment="1">
      <alignment vertical="center" wrapText="1"/>
    </xf>
    <xf numFmtId="0" fontId="55" fillId="0" borderId="0" xfId="37" applyFont="1" applyAlignment="1">
      <alignment wrapText="1"/>
    </xf>
    <xf numFmtId="0" fontId="51" fillId="0" borderId="0" xfId="37" applyFont="1" applyAlignment="1">
      <alignment horizontal="right"/>
    </xf>
    <xf numFmtId="178" fontId="51" fillId="0" borderId="0" xfId="37" applyNumberFormat="1" applyFont="1"/>
    <xf numFmtId="0" fontId="33" fillId="0" borderId="0" xfId="37" applyFont="1" applyAlignment="1">
      <alignment horizontal="right" vertical="center"/>
    </xf>
    <xf numFmtId="0" fontId="33" fillId="0" borderId="132" xfId="37" applyFont="1" applyBorder="1" applyAlignment="1">
      <alignment horizontal="right" vertical="center"/>
    </xf>
    <xf numFmtId="179" fontId="50" fillId="0" borderId="20" xfId="37" applyNumberFormat="1" applyFont="1" applyBorder="1" applyAlignment="1">
      <alignment horizontal="center" vertical="center"/>
    </xf>
    <xf numFmtId="0" fontId="57" fillId="0" borderId="11" xfId="37" applyFont="1" applyBorder="1" applyAlignment="1">
      <alignment horizontal="center" vertical="center" wrapText="1"/>
    </xf>
    <xf numFmtId="0" fontId="54" fillId="32" borderId="11" xfId="37" applyFont="1" applyFill="1" applyBorder="1" applyAlignment="1">
      <alignment horizontal="center" vertical="top" wrapText="1"/>
    </xf>
    <xf numFmtId="0" fontId="54" fillId="32" borderId="20" xfId="37" applyFont="1" applyFill="1" applyBorder="1" applyAlignment="1">
      <alignment horizontal="center" vertical="top" wrapText="1"/>
    </xf>
    <xf numFmtId="0" fontId="62" fillId="32" borderId="11" xfId="37" applyFont="1" applyFill="1" applyBorder="1" applyAlignment="1">
      <alignment horizontal="center" vertical="center" wrapText="1"/>
    </xf>
    <xf numFmtId="0" fontId="33" fillId="0" borderId="0" xfId="37" applyFont="1" applyAlignment="1">
      <alignment vertical="center"/>
    </xf>
    <xf numFmtId="179" fontId="50" fillId="0" borderId="11" xfId="37" applyNumberFormat="1" applyFont="1" applyBorder="1" applyAlignment="1">
      <alignment vertical="center"/>
    </xf>
    <xf numFmtId="179" fontId="50" fillId="0" borderId="11" xfId="37" applyNumberFormat="1" applyFont="1" applyBorder="1" applyAlignment="1">
      <alignment horizontal="center" vertical="center"/>
    </xf>
    <xf numFmtId="0" fontId="50" fillId="0" borderId="0" xfId="37" applyFont="1" applyAlignment="1">
      <alignment horizontal="center" vertical="center"/>
    </xf>
    <xf numFmtId="179" fontId="50" fillId="0" borderId="0" xfId="37" applyNumberFormat="1" applyFont="1" applyAlignment="1">
      <alignment vertical="center"/>
    </xf>
    <xf numFmtId="179" fontId="50" fillId="0" borderId="0" xfId="37" applyNumberFormat="1" applyFont="1" applyAlignment="1">
      <alignment horizontal="center" vertical="center"/>
    </xf>
    <xf numFmtId="180" fontId="55" fillId="0" borderId="141" xfId="37" applyNumberFormat="1" applyFont="1" applyBorder="1" applyAlignment="1">
      <alignment horizontal="center" vertical="center"/>
    </xf>
    <xf numFmtId="0" fontId="51" fillId="0" borderId="0" xfId="37" applyFont="1" applyAlignment="1">
      <alignment horizontal="right" vertical="center"/>
    </xf>
    <xf numFmtId="0" fontId="57" fillId="0" borderId="0" xfId="37" applyFont="1" applyAlignment="1">
      <alignment horizontal="right"/>
    </xf>
    <xf numFmtId="178" fontId="58" fillId="0" borderId="0" xfId="37" applyNumberFormat="1" applyFont="1"/>
    <xf numFmtId="0" fontId="63" fillId="0" borderId="0" xfId="37" applyFont="1"/>
    <xf numFmtId="0" fontId="51" fillId="0" borderId="17" xfId="37" applyFont="1" applyBorder="1"/>
    <xf numFmtId="0" fontId="55" fillId="0" borderId="17" xfId="37" applyFont="1" applyBorder="1"/>
    <xf numFmtId="0" fontId="55" fillId="0" borderId="17" xfId="37" applyFont="1" applyBorder="1" applyAlignment="1">
      <alignment horizontal="center"/>
    </xf>
    <xf numFmtId="0" fontId="0" fillId="0" borderId="11" xfId="0" applyBorder="1" applyAlignment="1">
      <alignment horizontal="center" vertical="center"/>
    </xf>
    <xf numFmtId="49" fontId="0" fillId="28" borderId="11" xfId="0" applyNumberFormat="1" applyFill="1" applyBorder="1" applyAlignment="1">
      <alignment horizontal="center" vertical="center"/>
    </xf>
    <xf numFmtId="0" fontId="0" fillId="31" borderId="55" xfId="0" applyFill="1" applyBorder="1" applyAlignment="1" applyProtection="1">
      <alignment horizontal="center" vertical="center"/>
      <protection locked="0"/>
    </xf>
    <xf numFmtId="0" fontId="0" fillId="31" borderId="56" xfId="0" applyFill="1" applyBorder="1" applyAlignment="1" applyProtection="1">
      <alignment horizontal="center" vertical="center"/>
      <protection locked="0"/>
    </xf>
    <xf numFmtId="0" fontId="0" fillId="31" borderId="57" xfId="0" applyFill="1" applyBorder="1" applyAlignment="1" applyProtection="1">
      <alignment horizontal="center" vertical="center"/>
      <protection locked="0"/>
    </xf>
    <xf numFmtId="0" fontId="0" fillId="31" borderId="58" xfId="0" applyFill="1" applyBorder="1" applyAlignment="1" applyProtection="1">
      <alignment horizontal="center" vertical="center"/>
      <protection locked="0"/>
    </xf>
    <xf numFmtId="0" fontId="0" fillId="31" borderId="59" xfId="0" applyFill="1" applyBorder="1" applyAlignment="1" applyProtection="1">
      <alignment horizontal="center" vertical="center"/>
      <protection locked="0"/>
    </xf>
    <xf numFmtId="0" fontId="0" fillId="31" borderId="60" xfId="0" applyFill="1" applyBorder="1" applyAlignment="1" applyProtection="1">
      <alignment horizontal="center" vertical="center"/>
      <protection locked="0"/>
    </xf>
    <xf numFmtId="0" fontId="0" fillId="31" borderId="61" xfId="0" applyFill="1" applyBorder="1" applyAlignment="1" applyProtection="1">
      <alignment horizontal="center" vertical="center"/>
      <protection locked="0"/>
    </xf>
    <xf numFmtId="0" fontId="0" fillId="31" borderId="62" xfId="0" applyFill="1" applyBorder="1" applyAlignment="1" applyProtection="1">
      <alignment horizontal="center" vertical="center"/>
      <protection locked="0"/>
    </xf>
    <xf numFmtId="0" fontId="0" fillId="31" borderId="63" xfId="0" applyFill="1" applyBorder="1" applyAlignment="1" applyProtection="1">
      <alignment horizontal="center" vertical="center"/>
      <protection locked="0"/>
    </xf>
    <xf numFmtId="0" fontId="0" fillId="0" borderId="11" xfId="0" applyBorder="1"/>
    <xf numFmtId="0" fontId="0" fillId="28" borderId="11" xfId="0" applyFill="1" applyBorder="1" applyAlignment="1">
      <alignment horizontal="center" vertical="center"/>
    </xf>
    <xf numFmtId="0" fontId="2" fillId="0" borderId="44" xfId="47" applyBorder="1" applyAlignment="1">
      <alignment horizontal="center" vertical="center" shrinkToFit="1"/>
    </xf>
    <xf numFmtId="0" fontId="2" fillId="0" borderId="17" xfId="47" applyBorder="1" applyAlignment="1">
      <alignment horizontal="center" vertical="center" shrinkToFit="1"/>
    </xf>
    <xf numFmtId="0" fontId="2" fillId="0" borderId="64" xfId="47" applyBorder="1" applyAlignment="1">
      <alignment horizontal="center" vertical="center" shrinkToFit="1"/>
    </xf>
    <xf numFmtId="0" fontId="2" fillId="0" borderId="65" xfId="47" applyBorder="1" applyAlignment="1">
      <alignment horizontal="center" vertical="center" shrinkToFit="1"/>
    </xf>
    <xf numFmtId="0" fontId="2" fillId="0" borderId="66" xfId="47" applyBorder="1" applyAlignment="1">
      <alignment horizontal="center" vertical="center" shrinkToFit="1"/>
    </xf>
    <xf numFmtId="0" fontId="2" fillId="0" borderId="67" xfId="47" applyBorder="1" applyAlignment="1">
      <alignment horizontal="center" vertical="center" shrinkToFit="1"/>
    </xf>
    <xf numFmtId="0" fontId="0" fillId="31" borderId="68" xfId="0" applyFill="1" applyBorder="1" applyAlignment="1">
      <alignment horizontal="center" vertical="center" shrinkToFit="1"/>
    </xf>
    <xf numFmtId="0" fontId="0" fillId="31" borderId="63" xfId="0" applyFill="1" applyBorder="1" applyAlignment="1">
      <alignment horizontal="center" vertical="center" shrinkToFit="1"/>
    </xf>
    <xf numFmtId="0" fontId="5" fillId="24" borderId="69" xfId="0" applyFont="1" applyFill="1" applyBorder="1" applyAlignment="1">
      <alignment horizontal="center" vertical="center" shrinkToFit="1"/>
    </xf>
    <xf numFmtId="0" fontId="0" fillId="24" borderId="69" xfId="0" applyFill="1" applyBorder="1" applyAlignment="1">
      <alignment shrinkToFit="1"/>
    </xf>
    <xf numFmtId="0" fontId="0" fillId="24" borderId="54" xfId="0" applyFill="1" applyBorder="1" applyAlignment="1">
      <alignment horizontal="center" vertical="center" shrinkToFit="1"/>
    </xf>
    <xf numFmtId="0" fontId="0" fillId="31" borderId="70" xfId="0" applyFill="1" applyBorder="1" applyAlignment="1">
      <alignment horizontal="center" vertical="center" shrinkToFit="1"/>
    </xf>
    <xf numFmtId="0" fontId="0" fillId="31" borderId="57" xfId="0" applyFill="1" applyBorder="1" applyAlignment="1">
      <alignment horizontal="center" vertical="center" shrinkToFit="1"/>
    </xf>
    <xf numFmtId="0" fontId="0" fillId="31" borderId="71" xfId="0" applyFill="1" applyBorder="1" applyAlignment="1">
      <alignment horizontal="center" vertical="center" shrinkToFit="1"/>
    </xf>
    <xf numFmtId="0" fontId="0" fillId="31" borderId="60" xfId="0" applyFill="1" applyBorder="1" applyAlignment="1">
      <alignment horizontal="center" vertical="center" shrinkToFit="1"/>
    </xf>
    <xf numFmtId="0" fontId="0" fillId="28" borderId="20" xfId="0" applyFill="1" applyBorder="1"/>
    <xf numFmtId="0" fontId="0" fillId="28" borderId="19" xfId="0" applyFill="1" applyBorder="1"/>
    <xf numFmtId="0" fontId="0" fillId="28" borderId="18" xfId="0" applyFill="1" applyBorder="1"/>
    <xf numFmtId="0" fontId="0" fillId="28" borderId="11" xfId="0" applyFill="1" applyBorder="1" applyAlignment="1">
      <alignment horizontal="left" vertical="center"/>
    </xf>
    <xf numFmtId="0" fontId="5" fillId="24" borderId="52" xfId="0" applyFont="1" applyFill="1" applyBorder="1" applyAlignment="1">
      <alignment horizontal="center" vertical="center"/>
    </xf>
    <xf numFmtId="0" fontId="5" fillId="24" borderId="53" xfId="0" applyFont="1" applyFill="1" applyBorder="1" applyAlignment="1">
      <alignment horizontal="center" vertical="center"/>
    </xf>
    <xf numFmtId="0" fontId="0" fillId="24" borderId="54" xfId="0" applyFill="1" applyBorder="1" applyAlignment="1">
      <alignment horizontal="center" vertical="center"/>
    </xf>
    <xf numFmtId="0" fontId="0" fillId="28" borderId="11" xfId="0" applyFill="1" applyBorder="1"/>
    <xf numFmtId="49" fontId="0" fillId="0" borderId="11" xfId="0" applyNumberFormat="1" applyBorder="1" applyAlignment="1">
      <alignment horizontal="center" vertical="center"/>
    </xf>
    <xf numFmtId="0" fontId="0" fillId="24" borderId="11" xfId="0" applyFill="1" applyBorder="1" applyAlignment="1">
      <alignment horizontal="center" vertical="center" wrapText="1"/>
    </xf>
    <xf numFmtId="0" fontId="0" fillId="24" borderId="11" xfId="0" applyFill="1" applyBorder="1" applyAlignment="1">
      <alignment horizontal="center" vertical="center"/>
    </xf>
    <xf numFmtId="49" fontId="0" fillId="28" borderId="16" xfId="0" applyNumberFormat="1" applyFill="1" applyBorder="1" applyAlignment="1">
      <alignment horizontal="left" vertical="center"/>
    </xf>
    <xf numFmtId="49" fontId="0" fillId="28" borderId="22" xfId="0" applyNumberFormat="1" applyFill="1" applyBorder="1" applyAlignment="1">
      <alignment horizontal="left" vertical="center"/>
    </xf>
    <xf numFmtId="49" fontId="0" fillId="28" borderId="17" xfId="0" applyNumberFormat="1" applyFill="1" applyBorder="1" applyAlignment="1">
      <alignment horizontal="left" vertical="center"/>
    </xf>
    <xf numFmtId="49" fontId="0" fillId="28" borderId="51" xfId="0" applyNumberFormat="1" applyFill="1" applyBorder="1" applyAlignment="1">
      <alignment horizontal="left" vertical="center"/>
    </xf>
    <xf numFmtId="0" fontId="0" fillId="24" borderId="49" xfId="0" applyFill="1" applyBorder="1" applyAlignment="1">
      <alignment horizontal="center" vertical="center" wrapText="1"/>
    </xf>
    <xf numFmtId="0" fontId="0" fillId="24" borderId="24" xfId="0" applyFill="1" applyBorder="1" applyAlignment="1">
      <alignment horizontal="center" vertical="center"/>
    </xf>
    <xf numFmtId="0" fontId="0" fillId="24" borderId="50" xfId="0" applyFill="1" applyBorder="1" applyAlignment="1">
      <alignment horizontal="center" vertical="center"/>
    </xf>
    <xf numFmtId="0" fontId="0" fillId="24" borderId="21" xfId="0" applyFill="1" applyBorder="1" applyAlignment="1">
      <alignment horizontal="center" vertical="center"/>
    </xf>
    <xf numFmtId="0" fontId="0" fillId="24" borderId="0" xfId="0" applyFill="1" applyAlignment="1">
      <alignment horizontal="center" vertical="center"/>
    </xf>
    <xf numFmtId="0" fontId="0" fillId="24" borderId="23" xfId="0" applyFill="1" applyBorder="1" applyAlignment="1">
      <alignment horizontal="center" vertical="center"/>
    </xf>
    <xf numFmtId="0" fontId="0" fillId="24" borderId="22" xfId="0" applyFill="1" applyBorder="1" applyAlignment="1">
      <alignment horizontal="center" vertical="center"/>
    </xf>
    <xf numFmtId="0" fontId="0" fillId="24" borderId="17" xfId="0" applyFill="1" applyBorder="1" applyAlignment="1">
      <alignment horizontal="center" vertical="center"/>
    </xf>
    <xf numFmtId="0" fontId="0" fillId="24" borderId="51" xfId="0" applyFill="1" applyBorder="1" applyAlignment="1">
      <alignment horizontal="center" vertical="center"/>
    </xf>
    <xf numFmtId="49" fontId="0" fillId="28" borderId="11" xfId="0" applyNumberFormat="1" applyFill="1" applyBorder="1"/>
    <xf numFmtId="0" fontId="12" fillId="28" borderId="11" xfId="0" applyFont="1" applyFill="1" applyBorder="1" applyAlignment="1">
      <alignment horizontal="center" vertical="center"/>
    </xf>
    <xf numFmtId="0" fontId="0" fillId="28" borderId="11" xfId="0" applyFill="1" applyBorder="1" applyAlignment="1">
      <alignment horizontal="center" vertical="center" wrapText="1"/>
    </xf>
    <xf numFmtId="0" fontId="0" fillId="28" borderId="20" xfId="0" applyFill="1" applyBorder="1" applyAlignment="1">
      <alignment horizontal="center" vertical="center"/>
    </xf>
    <xf numFmtId="0" fontId="0" fillId="28" borderId="19" xfId="0" applyFill="1" applyBorder="1" applyAlignment="1">
      <alignment horizontal="center" vertical="center"/>
    </xf>
    <xf numFmtId="0" fontId="0" fillId="28" borderId="18" xfId="0" applyFill="1" applyBorder="1" applyAlignment="1">
      <alignment horizontal="center" vertical="center"/>
    </xf>
    <xf numFmtId="0" fontId="0" fillId="0" borderId="20" xfId="0" applyBorder="1"/>
    <xf numFmtId="0" fontId="0" fillId="0" borderId="19" xfId="0" applyBorder="1"/>
    <xf numFmtId="0" fontId="0" fillId="0" borderId="18" xfId="0" applyBorder="1"/>
    <xf numFmtId="49" fontId="0" fillId="28" borderId="20" xfId="0" applyNumberFormat="1" applyFill="1" applyBorder="1" applyAlignment="1">
      <alignment horizontal="center" vertical="center"/>
    </xf>
    <xf numFmtId="49" fontId="0" fillId="28" borderId="19" xfId="0" applyNumberFormat="1" applyFill="1" applyBorder="1" applyAlignment="1">
      <alignment horizontal="center" vertical="center"/>
    </xf>
    <xf numFmtId="49" fontId="0" fillId="28" borderId="18" xfId="0" applyNumberFormat="1" applyFill="1" applyBorder="1" applyAlignment="1">
      <alignment horizontal="center" vertical="center"/>
    </xf>
    <xf numFmtId="49" fontId="0" fillId="28" borderId="11" xfId="0" applyNumberFormat="1" applyFill="1" applyBorder="1" applyAlignment="1">
      <alignment horizontal="left" vertical="center"/>
    </xf>
    <xf numFmtId="49" fontId="0" fillId="28" borderId="20" xfId="0" applyNumberFormat="1" applyFill="1" applyBorder="1" applyAlignment="1">
      <alignment horizontal="left" vertical="center"/>
    </xf>
    <xf numFmtId="49" fontId="0" fillId="28" borderId="19" xfId="0" applyNumberFormat="1" applyFill="1" applyBorder="1" applyAlignment="1">
      <alignment horizontal="left" vertical="center"/>
    </xf>
    <xf numFmtId="49" fontId="0" fillId="28" borderId="18" xfId="0" applyNumberFormat="1" applyFill="1" applyBorder="1" applyAlignment="1">
      <alignment horizontal="left" vertical="center"/>
    </xf>
    <xf numFmtId="49" fontId="0" fillId="28" borderId="33" xfId="0" applyNumberFormat="1" applyFill="1" applyBorder="1"/>
    <xf numFmtId="49" fontId="0" fillId="28" borderId="33" xfId="0" applyNumberFormat="1" applyFill="1" applyBorder="1" applyAlignment="1">
      <alignment horizontal="left" vertical="center"/>
    </xf>
    <xf numFmtId="0" fontId="0" fillId="0" borderId="25" xfId="0" applyBorder="1" applyAlignment="1">
      <alignment horizontal="center" vertical="center"/>
    </xf>
    <xf numFmtId="0" fontId="0" fillId="0" borderId="18" xfId="0" applyBorder="1" applyAlignment="1">
      <alignment horizontal="center" vertical="center"/>
    </xf>
    <xf numFmtId="176" fontId="0" fillId="28" borderId="11" xfId="0" applyNumberFormat="1" applyFill="1" applyBorder="1" applyAlignment="1">
      <alignment horizontal="center" vertical="center"/>
    </xf>
    <xf numFmtId="0" fontId="0" fillId="0" borderId="11" xfId="0" applyBorder="1" applyAlignment="1">
      <alignment horizontal="center"/>
    </xf>
    <xf numFmtId="0" fontId="0" fillId="0" borderId="11" xfId="0" applyBorder="1" applyAlignment="1">
      <alignment shrinkToFi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shrinkToFit="1"/>
    </xf>
    <xf numFmtId="49" fontId="0" fillId="0" borderId="11" xfId="0" applyNumberFormat="1" applyBorder="1"/>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0" fillId="0" borderId="11" xfId="0" applyNumberFormat="1" applyBorder="1" applyAlignment="1">
      <alignment horizontal="center" vertical="center"/>
    </xf>
    <xf numFmtId="0" fontId="0" fillId="0" borderId="89"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49" fontId="0" fillId="28" borderId="12" xfId="0" applyNumberFormat="1" applyFill="1" applyBorder="1"/>
    <xf numFmtId="49" fontId="0" fillId="28" borderId="29" xfId="0" applyNumberFormat="1" applyFill="1" applyBorder="1"/>
    <xf numFmtId="0" fontId="0" fillId="0" borderId="33" xfId="0" applyBorder="1"/>
    <xf numFmtId="0" fontId="0" fillId="0" borderId="40" xfId="0" applyBorder="1" applyAlignment="1">
      <alignment horizontal="center" vertical="center"/>
    </xf>
    <xf numFmtId="0" fontId="0" fillId="0" borderId="41" xfId="0" applyBorder="1" applyAlignment="1">
      <alignment horizontal="center" vertical="center"/>
    </xf>
    <xf numFmtId="0" fontId="8" fillId="0" borderId="0" xfId="0" applyFont="1" applyAlignment="1">
      <alignment horizontal="center" wrapText="1"/>
    </xf>
    <xf numFmtId="14" fontId="9" fillId="0" borderId="0" xfId="0" applyNumberFormat="1" applyFont="1" applyAlignment="1">
      <alignment horizontal="center"/>
    </xf>
    <xf numFmtId="0" fontId="9" fillId="0" borderId="0" xfId="0" applyFont="1" applyAlignment="1">
      <alignment horizontal="center"/>
    </xf>
    <xf numFmtId="49" fontId="0" fillId="0" borderId="11" xfId="0" applyNumberFormat="1" applyBorder="1" applyAlignment="1">
      <alignment horizontal="left" vertical="center"/>
    </xf>
    <xf numFmtId="49" fontId="0" fillId="29" borderId="11" xfId="0" applyNumberFormat="1" applyFill="1" applyBorder="1" applyAlignment="1">
      <alignment horizontal="center" vertical="center"/>
    </xf>
    <xf numFmtId="0" fontId="0" fillId="0" borderId="11" xfId="0" applyBorder="1" applyAlignment="1">
      <alignment horizontal="center" vertical="center" shrinkToFit="1"/>
    </xf>
    <xf numFmtId="0" fontId="1" fillId="28" borderId="11" xfId="0" applyFont="1" applyFill="1" applyBorder="1" applyAlignment="1">
      <alignment horizontal="center" vertical="center"/>
    </xf>
    <xf numFmtId="0" fontId="0" fillId="0" borderId="100" xfId="0" applyBorder="1" applyAlignment="1">
      <alignment horizontal="center" vertical="center"/>
    </xf>
    <xf numFmtId="0" fontId="0" fillId="0" borderId="12" xfId="0" applyBorder="1"/>
    <xf numFmtId="0" fontId="0" fillId="0" borderId="29" xfId="0" applyBorder="1"/>
    <xf numFmtId="49" fontId="0" fillId="0" borderId="12" xfId="0" applyNumberFormat="1" applyBorder="1"/>
    <xf numFmtId="49" fontId="0" fillId="0" borderId="29" xfId="0" applyNumberFormat="1" applyBorder="1"/>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49" fontId="0" fillId="28" borderId="20" xfId="0" applyNumberFormat="1" applyFill="1" applyBorder="1"/>
    <xf numFmtId="49" fontId="0" fillId="28" borderId="19" xfId="0" applyNumberFormat="1" applyFill="1" applyBorder="1"/>
    <xf numFmtId="49" fontId="0" fillId="28" borderId="26" xfId="0" applyNumberFormat="1" applyFill="1" applyBorder="1"/>
    <xf numFmtId="0" fontId="0" fillId="0" borderId="138" xfId="0" applyBorder="1" applyAlignment="1">
      <alignment horizontal="center" vertical="center"/>
    </xf>
    <xf numFmtId="0" fontId="0" fillId="0" borderId="92" xfId="0" applyBorder="1" applyAlignment="1">
      <alignment horizontal="center" vertical="center"/>
    </xf>
    <xf numFmtId="0" fontId="0" fillId="0" borderId="139" xfId="0" applyBorder="1" applyAlignment="1">
      <alignment horizontal="center" vertical="center"/>
    </xf>
    <xf numFmtId="49" fontId="0" fillId="0" borderId="33" xfId="0" applyNumberFormat="1" applyBorder="1"/>
    <xf numFmtId="49" fontId="0" fillId="28" borderId="15" xfId="0" applyNumberFormat="1" applyFill="1" applyBorder="1"/>
    <xf numFmtId="49" fontId="0" fillId="28" borderId="34" xfId="0" applyNumberFormat="1" applyFill="1" applyBorder="1"/>
    <xf numFmtId="0" fontId="0" fillId="24" borderId="11" xfId="0" applyFill="1" applyBorder="1"/>
    <xf numFmtId="0" fontId="0" fillId="28" borderId="11" xfId="0" applyFill="1" applyBorder="1" applyAlignment="1">
      <alignment horizontal="center"/>
    </xf>
    <xf numFmtId="0" fontId="2" fillId="24" borderId="11" xfId="0" applyFont="1" applyFill="1" applyBorder="1" applyAlignment="1">
      <alignment horizontal="center" vertical="center"/>
    </xf>
    <xf numFmtId="31" fontId="0" fillId="24" borderId="11" xfId="0" applyNumberFormat="1" applyFill="1" applyBorder="1" applyAlignment="1">
      <alignment horizontal="center" vertical="center"/>
    </xf>
    <xf numFmtId="49" fontId="0" fillId="34" borderId="20" xfId="0" applyNumberFormat="1" applyFill="1" applyBorder="1" applyAlignment="1">
      <alignment horizontal="center" vertical="center"/>
    </xf>
    <xf numFmtId="49" fontId="0" fillId="34" borderId="19" xfId="0" applyNumberFormat="1" applyFill="1" applyBorder="1" applyAlignment="1">
      <alignment horizontal="center" vertical="center"/>
    </xf>
    <xf numFmtId="49" fontId="0" fillId="34" borderId="18" xfId="0" applyNumberFormat="1" applyFill="1" applyBorder="1" applyAlignment="1">
      <alignment horizontal="center" vertical="center"/>
    </xf>
    <xf numFmtId="49" fontId="0" fillId="0" borderId="20" xfId="0" applyNumberFormat="1" applyBorder="1" applyAlignment="1">
      <alignment horizontal="center" vertical="center"/>
    </xf>
    <xf numFmtId="49" fontId="0" fillId="0" borderId="19" xfId="0" applyNumberFormat="1" applyBorder="1" applyAlignment="1">
      <alignment horizontal="center" vertical="center"/>
    </xf>
    <xf numFmtId="49" fontId="0" fillId="0" borderId="18" xfId="0" applyNumberFormat="1" applyBorder="1" applyAlignment="1">
      <alignment horizontal="center" vertical="center"/>
    </xf>
    <xf numFmtId="0" fontId="0" fillId="34" borderId="20" xfId="0" applyFill="1" applyBorder="1" applyAlignment="1">
      <alignment horizontal="center" vertical="center"/>
    </xf>
    <xf numFmtId="0" fontId="0" fillId="34" borderId="19" xfId="0" applyFill="1" applyBorder="1" applyAlignment="1">
      <alignment horizontal="center" vertical="center"/>
    </xf>
    <xf numFmtId="0" fontId="0" fillId="34" borderId="18" xfId="0" applyFill="1" applyBorder="1" applyAlignment="1">
      <alignment horizontal="center" vertical="center"/>
    </xf>
    <xf numFmtId="0" fontId="0" fillId="24" borderId="88" xfId="0" applyFill="1" applyBorder="1" applyAlignment="1">
      <alignment horizontal="center" vertical="center"/>
    </xf>
    <xf numFmtId="0" fontId="0" fillId="24" borderId="87" xfId="0" applyFill="1" applyBorder="1"/>
    <xf numFmtId="0" fontId="0" fillId="24" borderId="89" xfId="0" applyFill="1" applyBorder="1" applyAlignment="1">
      <alignment horizontal="center" vertical="center"/>
    </xf>
    <xf numFmtId="0" fontId="0" fillId="24" borderId="90" xfId="0" applyFill="1" applyBorder="1"/>
    <xf numFmtId="0" fontId="0" fillId="24" borderId="13" xfId="0" applyFill="1" applyBorder="1"/>
    <xf numFmtId="0" fontId="0" fillId="24" borderId="87" xfId="0" applyFill="1" applyBorder="1" applyAlignment="1">
      <alignment horizontal="center" vertical="center"/>
    </xf>
    <xf numFmtId="49" fontId="0" fillId="24" borderId="87" xfId="0" applyNumberFormat="1" applyFill="1" applyBorder="1" applyAlignment="1">
      <alignment horizontal="center" vertical="center"/>
    </xf>
    <xf numFmtId="49" fontId="0" fillId="24" borderId="11" xfId="0" applyNumberFormat="1" applyFill="1" applyBorder="1" applyAlignment="1">
      <alignment horizontal="center" vertical="center"/>
    </xf>
    <xf numFmtId="0" fontId="0" fillId="24" borderId="87" xfId="0" applyFill="1" applyBorder="1" applyAlignment="1">
      <alignment horizontal="center" vertical="center" wrapText="1"/>
    </xf>
    <xf numFmtId="0" fontId="0" fillId="24" borderId="13" xfId="0" applyFill="1" applyBorder="1" applyAlignment="1">
      <alignment horizontal="center" vertical="center"/>
    </xf>
    <xf numFmtId="0" fontId="0" fillId="24" borderId="91" xfId="0" applyFill="1" applyBorder="1" applyAlignment="1">
      <alignment horizontal="center" vertical="center" wrapText="1"/>
    </xf>
    <xf numFmtId="0" fontId="0" fillId="24" borderId="92" xfId="0" applyFill="1" applyBorder="1" applyAlignment="1">
      <alignment horizontal="center" vertical="center"/>
    </xf>
    <xf numFmtId="0" fontId="0" fillId="24" borderId="93" xfId="0" applyFill="1" applyBorder="1" applyAlignment="1">
      <alignment horizontal="center" vertical="center"/>
    </xf>
    <xf numFmtId="0" fontId="0" fillId="24" borderId="94" xfId="0" applyFill="1" applyBorder="1" applyAlignment="1">
      <alignment horizontal="center" vertical="center"/>
    </xf>
    <xf numFmtId="0" fontId="0" fillId="24" borderId="10" xfId="0" applyFill="1" applyBorder="1" applyAlignment="1">
      <alignment horizontal="center" vertical="center"/>
    </xf>
    <xf numFmtId="0" fontId="0" fillId="24" borderId="95" xfId="0" applyFill="1" applyBorder="1" applyAlignment="1">
      <alignment horizontal="center" vertical="center"/>
    </xf>
    <xf numFmtId="0" fontId="0" fillId="28" borderId="20" xfId="0" applyFill="1" applyBorder="1" applyAlignment="1">
      <alignment horizontal="center"/>
    </xf>
    <xf numFmtId="0" fontId="0" fillId="28" borderId="19" xfId="0" applyFill="1" applyBorder="1" applyAlignment="1">
      <alignment horizontal="center"/>
    </xf>
    <xf numFmtId="0" fontId="0" fillId="28" borderId="18" xfId="0" applyFill="1" applyBorder="1" applyAlignment="1">
      <alignment horizontal="center"/>
    </xf>
    <xf numFmtId="0" fontId="0" fillId="24" borderId="82" xfId="0" applyFill="1" applyBorder="1" applyAlignment="1">
      <alignment horizontal="center" vertical="center"/>
    </xf>
    <xf numFmtId="0" fontId="0" fillId="24" borderId="66" xfId="0" applyFill="1" applyBorder="1" applyAlignment="1">
      <alignment horizontal="center" vertical="center"/>
    </xf>
    <xf numFmtId="0" fontId="0" fillId="24" borderId="67" xfId="0" applyFill="1" applyBorder="1" applyAlignment="1">
      <alignment horizontal="center" vertical="center"/>
    </xf>
    <xf numFmtId="0" fontId="5" fillId="0" borderId="69" xfId="0" applyFont="1" applyBorder="1" applyAlignment="1">
      <alignment horizontal="center" vertical="center" shrinkToFit="1"/>
    </xf>
    <xf numFmtId="0" fontId="0" fillId="0" borderId="54" xfId="0" applyBorder="1" applyAlignment="1">
      <alignment horizontal="center" vertical="center" shrinkToFit="1"/>
    </xf>
    <xf numFmtId="0" fontId="5" fillId="24" borderId="13" xfId="0" applyFont="1" applyFill="1" applyBorder="1" applyAlignment="1">
      <alignment horizontal="center" vertical="center"/>
    </xf>
    <xf numFmtId="0" fontId="5" fillId="24" borderId="80" xfId="0" applyFont="1" applyFill="1" applyBorder="1" applyAlignment="1">
      <alignment horizontal="center" vertical="center"/>
    </xf>
    <xf numFmtId="0" fontId="0" fillId="24" borderId="81" xfId="0"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0" fillId="0" borderId="135" xfId="0" applyBorder="1" applyAlignment="1">
      <alignment horizontal="center" vertical="center"/>
    </xf>
    <xf numFmtId="0" fontId="5" fillId="0" borderId="136" xfId="0" applyFont="1" applyBorder="1" applyAlignment="1">
      <alignment horizontal="center" vertical="center" shrinkToFit="1"/>
    </xf>
    <xf numFmtId="0" fontId="0" fillId="0" borderId="69" xfId="0" applyBorder="1" applyAlignment="1">
      <alignment shrinkToFit="1"/>
    </xf>
    <xf numFmtId="176" fontId="0" fillId="28" borderId="96" xfId="0" applyNumberFormat="1" applyFill="1" applyBorder="1" applyAlignment="1">
      <alignment horizontal="center" vertical="center"/>
    </xf>
    <xf numFmtId="176" fontId="0" fillId="28" borderId="99" xfId="0" applyNumberFormat="1" applyFill="1" applyBorder="1" applyAlignment="1">
      <alignment horizontal="center" vertical="center"/>
    </xf>
    <xf numFmtId="0" fontId="0" fillId="30" borderId="96" xfId="0" applyFill="1" applyBorder="1" applyAlignment="1">
      <alignment horizontal="center" vertical="center"/>
    </xf>
    <xf numFmtId="0" fontId="0" fillId="30" borderId="99" xfId="0" applyFill="1" applyBorder="1" applyAlignment="1">
      <alignment horizontal="center" vertical="center"/>
    </xf>
    <xf numFmtId="176" fontId="0" fillId="28" borderId="142" xfId="0" applyNumberFormat="1" applyFill="1" applyBorder="1" applyAlignment="1">
      <alignment horizontal="center" vertical="center"/>
    </xf>
    <xf numFmtId="0" fontId="0" fillId="34" borderId="134" xfId="0" applyFill="1" applyBorder="1" applyAlignment="1" applyProtection="1">
      <alignment horizontal="center" vertical="center"/>
      <protection locked="0"/>
    </xf>
    <xf numFmtId="0" fontId="0" fillId="34" borderId="59" xfId="0" applyFill="1" applyBorder="1" applyAlignment="1" applyProtection="1">
      <alignment horizontal="center" vertical="center"/>
      <protection locked="0"/>
    </xf>
    <xf numFmtId="0" fontId="0" fillId="34" borderId="99" xfId="0" applyFill="1" applyBorder="1" applyAlignment="1" applyProtection="1">
      <alignment horizontal="center" vertical="center"/>
      <protection locked="0"/>
    </xf>
    <xf numFmtId="0" fontId="0" fillId="34" borderId="96" xfId="0" applyFill="1" applyBorder="1" applyAlignment="1">
      <alignment horizontal="center" vertical="center" shrinkToFit="1"/>
    </xf>
    <xf numFmtId="0" fontId="0" fillId="34" borderId="73" xfId="0" applyFill="1" applyBorder="1" applyAlignment="1">
      <alignment horizontal="center" vertical="center" shrinkToFit="1"/>
    </xf>
    <xf numFmtId="0" fontId="0" fillId="34" borderId="79" xfId="0" applyFill="1" applyBorder="1" applyAlignment="1">
      <alignment horizontal="center" vertical="center" shrinkToFit="1"/>
    </xf>
    <xf numFmtId="0" fontId="0" fillId="34" borderId="142" xfId="0" applyFill="1" applyBorder="1" applyAlignment="1">
      <alignment horizontal="center" vertical="center" shrinkToFit="1"/>
    </xf>
    <xf numFmtId="0" fontId="2" fillId="24" borderId="19" xfId="0" applyFont="1" applyFill="1" applyBorder="1" applyAlignment="1">
      <alignment horizontal="center" vertical="center" shrinkToFit="1"/>
    </xf>
    <xf numFmtId="0" fontId="2" fillId="24" borderId="26" xfId="0" applyFont="1" applyFill="1" applyBorder="1" applyAlignment="1">
      <alignment horizontal="center" vertical="center" shrinkToFit="1"/>
    </xf>
    <xf numFmtId="0" fontId="2" fillId="0" borderId="25" xfId="47" applyBorder="1" applyAlignment="1">
      <alignment horizontal="center" vertical="center" shrinkToFit="1"/>
    </xf>
    <xf numFmtId="0" fontId="2" fillId="0" borderId="19" xfId="47" applyBorder="1" applyAlignment="1">
      <alignment horizontal="center" vertical="center" shrinkToFit="1"/>
    </xf>
    <xf numFmtId="0" fontId="2" fillId="0" borderId="18" xfId="47" applyBorder="1" applyAlignment="1">
      <alignment horizontal="center" vertical="center" shrinkToFit="1"/>
    </xf>
    <xf numFmtId="0" fontId="0" fillId="24" borderId="55" xfId="0" applyFill="1" applyBorder="1"/>
    <xf numFmtId="0" fontId="0" fillId="24" borderId="84" xfId="0" applyFill="1" applyBorder="1"/>
    <xf numFmtId="49" fontId="0" fillId="28" borderId="102" xfId="0" applyNumberFormat="1" applyFill="1" applyBorder="1" applyAlignment="1">
      <alignment horizontal="center" vertical="center"/>
    </xf>
    <xf numFmtId="49" fontId="0" fillId="28" borderId="56" xfId="0" applyNumberFormat="1" applyFill="1" applyBorder="1" applyAlignment="1">
      <alignment horizontal="center" vertical="center"/>
    </xf>
    <xf numFmtId="49" fontId="0" fillId="28" borderId="103" xfId="0" applyNumberFormat="1" applyFill="1" applyBorder="1" applyAlignment="1">
      <alignment horizontal="center" vertical="center"/>
    </xf>
    <xf numFmtId="49" fontId="0" fillId="28" borderId="102" xfId="0" applyNumberFormat="1" applyFill="1" applyBorder="1" applyAlignment="1">
      <alignment horizontal="left" vertical="center"/>
    </xf>
    <xf numFmtId="49" fontId="0" fillId="28" borderId="56" xfId="0" applyNumberFormat="1" applyFill="1" applyBorder="1" applyAlignment="1">
      <alignment horizontal="left" vertical="center"/>
    </xf>
    <xf numFmtId="49" fontId="0" fillId="28" borderId="103" xfId="0" applyNumberFormat="1" applyFill="1" applyBorder="1" applyAlignment="1">
      <alignment horizontal="left" vertical="center"/>
    </xf>
    <xf numFmtId="0" fontId="0" fillId="34" borderId="102" xfId="0" applyFill="1" applyBorder="1" applyAlignment="1">
      <alignment horizontal="center" vertical="center" shrinkToFit="1"/>
    </xf>
    <xf numFmtId="0" fontId="0" fillId="34" borderId="85" xfId="0" applyFill="1" applyBorder="1" applyAlignment="1">
      <alignment horizontal="center" vertical="center" shrinkToFit="1"/>
    </xf>
    <xf numFmtId="0" fontId="0" fillId="34" borderId="86" xfId="0" applyFill="1" applyBorder="1" applyAlignment="1">
      <alignment horizontal="center" vertical="center" shrinkToFit="1"/>
    </xf>
    <xf numFmtId="0" fontId="0" fillId="34" borderId="152" xfId="0" applyFill="1" applyBorder="1" applyAlignment="1">
      <alignment horizontal="center" vertical="center" shrinkToFit="1"/>
    </xf>
    <xf numFmtId="176" fontId="0" fillId="28" borderId="102" xfId="0" applyNumberFormat="1" applyFill="1" applyBorder="1" applyAlignment="1">
      <alignment horizontal="center" vertical="center"/>
    </xf>
    <xf numFmtId="176" fontId="0" fillId="28" borderId="103" xfId="0" applyNumberFormat="1" applyFill="1" applyBorder="1" applyAlignment="1">
      <alignment horizontal="center" vertical="center"/>
    </xf>
    <xf numFmtId="0" fontId="0" fillId="30" borderId="102" xfId="0" applyFill="1" applyBorder="1" applyAlignment="1">
      <alignment horizontal="center" vertical="center"/>
    </xf>
    <xf numFmtId="0" fontId="0" fillId="30" borderId="103" xfId="0" applyFill="1" applyBorder="1" applyAlignment="1">
      <alignment horizontal="center" vertical="center"/>
    </xf>
    <xf numFmtId="176" fontId="0" fillId="28" borderId="152" xfId="0" applyNumberFormat="1" applyFill="1" applyBorder="1" applyAlignment="1">
      <alignment horizontal="center" vertical="center"/>
    </xf>
    <xf numFmtId="0" fontId="0" fillId="34" borderId="153" xfId="0" applyFill="1" applyBorder="1" applyAlignment="1" applyProtection="1">
      <alignment horizontal="center" vertical="center"/>
      <protection locked="0"/>
    </xf>
    <xf numFmtId="0" fontId="0" fillId="34" borderId="56" xfId="0" applyFill="1" applyBorder="1" applyAlignment="1" applyProtection="1">
      <alignment horizontal="center" vertical="center"/>
      <protection locked="0"/>
    </xf>
    <xf numFmtId="0" fontId="0" fillId="34" borderId="103" xfId="0" applyFill="1" applyBorder="1" applyAlignment="1" applyProtection="1">
      <alignment horizontal="center" vertical="center"/>
      <protection locked="0"/>
    </xf>
    <xf numFmtId="0" fontId="0" fillId="24" borderId="58" xfId="0" applyFill="1" applyBorder="1"/>
    <xf numFmtId="0" fontId="0" fillId="24" borderId="72" xfId="0" applyFill="1" applyBorder="1"/>
    <xf numFmtId="49" fontId="0" fillId="28" borderId="96" xfId="0" applyNumberFormat="1" applyFill="1" applyBorder="1" applyAlignment="1">
      <alignment horizontal="center" vertical="center"/>
    </xf>
    <xf numFmtId="49" fontId="0" fillId="28" borderId="59" xfId="0" applyNumberFormat="1" applyFill="1" applyBorder="1" applyAlignment="1">
      <alignment horizontal="center" vertical="center"/>
    </xf>
    <xf numFmtId="49" fontId="0" fillId="28" borderId="99" xfId="0" applyNumberFormat="1" applyFill="1" applyBorder="1" applyAlignment="1">
      <alignment horizontal="center" vertical="center"/>
    </xf>
    <xf numFmtId="49" fontId="0" fillId="28" borderId="96" xfId="0" applyNumberFormat="1" applyFill="1" applyBorder="1"/>
    <xf numFmtId="49" fontId="0" fillId="28" borderId="59" xfId="0" applyNumberFormat="1" applyFill="1" applyBorder="1"/>
    <xf numFmtId="49" fontId="0" fillId="28" borderId="99" xfId="0" applyNumberFormat="1" applyFill="1" applyBorder="1"/>
    <xf numFmtId="49" fontId="0" fillId="28" borderId="96" xfId="0" applyNumberFormat="1" applyFill="1" applyBorder="1" applyAlignment="1">
      <alignment horizontal="left" vertical="center"/>
    </xf>
    <xf numFmtId="49" fontId="0" fillId="28" borderId="59" xfId="0" applyNumberFormat="1" applyFill="1" applyBorder="1" applyAlignment="1">
      <alignment horizontal="left" vertical="center"/>
    </xf>
    <xf numFmtId="49" fontId="0" fillId="28" borderId="99" xfId="0" applyNumberFormat="1" applyFill="1" applyBorder="1" applyAlignment="1">
      <alignment horizontal="left" vertical="center"/>
    </xf>
    <xf numFmtId="49" fontId="0" fillId="24" borderId="76" xfId="0" applyNumberFormat="1" applyFill="1" applyBorder="1" applyAlignment="1">
      <alignment horizontal="center" vertical="center"/>
    </xf>
    <xf numFmtId="49" fontId="0" fillId="24" borderId="71" xfId="0" applyNumberFormat="1" applyFill="1" applyBorder="1" applyAlignment="1">
      <alignment horizontal="center" vertical="center"/>
    </xf>
    <xf numFmtId="0" fontId="0" fillId="24" borderId="71" xfId="0" applyFill="1" applyBorder="1" applyAlignment="1">
      <alignment horizontal="center" vertical="center"/>
    </xf>
    <xf numFmtId="0" fontId="0" fillId="24" borderId="72" xfId="0" applyFill="1" applyBorder="1" applyAlignment="1">
      <alignment horizontal="center" vertical="center"/>
    </xf>
    <xf numFmtId="49" fontId="0" fillId="24" borderId="73" xfId="0" applyNumberFormat="1" applyFill="1" applyBorder="1"/>
    <xf numFmtId="49" fontId="0" fillId="24" borderId="71" xfId="0" applyNumberFormat="1" applyFill="1" applyBorder="1"/>
    <xf numFmtId="49" fontId="0" fillId="24" borderId="71" xfId="0" applyNumberFormat="1" applyFill="1" applyBorder="1" applyAlignment="1">
      <alignment horizontal="left" vertical="center"/>
    </xf>
    <xf numFmtId="49" fontId="0" fillId="24" borderId="72" xfId="0" applyNumberFormat="1" applyFill="1" applyBorder="1" applyAlignment="1">
      <alignment horizontal="left" vertical="center"/>
    </xf>
    <xf numFmtId="0" fontId="0" fillId="0" borderId="73" xfId="0" applyBorder="1" applyAlignment="1">
      <alignment horizontal="center" vertical="center" shrinkToFit="1"/>
    </xf>
    <xf numFmtId="0" fontId="0" fillId="0" borderId="71" xfId="0" applyBorder="1" applyAlignment="1">
      <alignment horizontal="center" vertical="center" shrinkToFit="1"/>
    </xf>
    <xf numFmtId="0" fontId="0" fillId="0" borderId="60" xfId="0" applyBorder="1" applyAlignment="1">
      <alignment horizontal="center" vertical="center" shrinkToFit="1"/>
    </xf>
    <xf numFmtId="0" fontId="0" fillId="24" borderId="76" xfId="0" applyFill="1" applyBorder="1" applyAlignment="1">
      <alignment horizontal="center" vertical="center"/>
    </xf>
    <xf numFmtId="0" fontId="0" fillId="24" borderId="73" xfId="0" applyFill="1" applyBorder="1" applyAlignment="1">
      <alignment horizontal="center" vertical="center"/>
    </xf>
    <xf numFmtId="0" fontId="0" fillId="30" borderId="73" xfId="0" applyFill="1" applyBorder="1" applyAlignment="1">
      <alignment horizontal="center" vertical="center"/>
    </xf>
    <xf numFmtId="0" fontId="0" fillId="30" borderId="71" xfId="0" applyFill="1" applyBorder="1" applyAlignment="1">
      <alignment horizontal="center" vertical="center"/>
    </xf>
    <xf numFmtId="0" fontId="0" fillId="24" borderId="60" xfId="0"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49" fontId="0" fillId="24" borderId="79" xfId="0" applyNumberFormat="1" applyFill="1" applyBorder="1"/>
    <xf numFmtId="49" fontId="0" fillId="24" borderId="72" xfId="0" applyNumberFormat="1" applyFill="1" applyBorder="1" applyAlignment="1">
      <alignment horizontal="center" vertical="center"/>
    </xf>
    <xf numFmtId="49" fontId="0" fillId="24" borderId="73" xfId="0" applyNumberFormat="1" applyFill="1" applyBorder="1" applyAlignment="1">
      <alignment horizontal="center" vertical="center"/>
    </xf>
    <xf numFmtId="0" fontId="0" fillId="24" borderId="61" xfId="0" applyFill="1" applyBorder="1"/>
    <xf numFmtId="0" fontId="0" fillId="24" borderId="75" xfId="0" applyFill="1" applyBorder="1"/>
    <xf numFmtId="49" fontId="0" fillId="24" borderId="77" xfId="0" applyNumberFormat="1" applyFill="1" applyBorder="1" applyAlignment="1">
      <alignment horizontal="center" vertical="center"/>
    </xf>
    <xf numFmtId="49" fontId="0" fillId="24" borderId="68" xfId="0" applyNumberFormat="1" applyFill="1" applyBorder="1" applyAlignment="1">
      <alignment horizontal="center" vertical="center"/>
    </xf>
    <xf numFmtId="49" fontId="0" fillId="24" borderId="75" xfId="0" applyNumberFormat="1" applyFill="1" applyBorder="1" applyAlignment="1">
      <alignment horizontal="center" vertical="center"/>
    </xf>
    <xf numFmtId="49" fontId="0" fillId="24" borderId="77" xfId="0" applyNumberFormat="1" applyFill="1" applyBorder="1"/>
    <xf numFmtId="49" fontId="0" fillId="24" borderId="68" xfId="0" applyNumberFormat="1" applyFill="1" applyBorder="1"/>
    <xf numFmtId="49" fontId="0" fillId="24" borderId="68" xfId="0" applyNumberFormat="1" applyFill="1" applyBorder="1" applyAlignment="1">
      <alignment horizontal="left" vertical="center"/>
    </xf>
    <xf numFmtId="49" fontId="0" fillId="24" borderId="75" xfId="0" applyNumberFormat="1" applyFill="1" applyBorder="1" applyAlignment="1">
      <alignment horizontal="left" vertical="center"/>
    </xf>
    <xf numFmtId="49" fontId="0" fillId="24" borderId="78" xfId="0" applyNumberFormat="1" applyFill="1" applyBorder="1"/>
    <xf numFmtId="0" fontId="0" fillId="24" borderId="74" xfId="0" applyFill="1" applyBorder="1" applyAlignment="1">
      <alignment horizontal="center" vertical="center"/>
    </xf>
    <xf numFmtId="0" fontId="0" fillId="24" borderId="75" xfId="0" applyFill="1" applyBorder="1" applyAlignment="1">
      <alignment horizontal="center" vertical="center"/>
    </xf>
    <xf numFmtId="0" fontId="0" fillId="24" borderId="77" xfId="0" applyFill="1" applyBorder="1" applyAlignment="1">
      <alignment horizontal="center" vertical="center"/>
    </xf>
    <xf numFmtId="0" fontId="0" fillId="24" borderId="68" xfId="0" applyFill="1" applyBorder="1" applyAlignment="1">
      <alignment horizontal="center" vertical="center"/>
    </xf>
    <xf numFmtId="0" fontId="41" fillId="24" borderId="144" xfId="0" applyFont="1" applyFill="1" applyBorder="1" applyAlignment="1">
      <alignment horizontal="center" vertical="center"/>
    </xf>
    <xf numFmtId="0" fontId="41" fillId="24" borderId="145" xfId="0" applyFont="1" applyFill="1" applyBorder="1" applyAlignment="1">
      <alignment horizontal="center" vertical="center"/>
    </xf>
    <xf numFmtId="0" fontId="41" fillId="24" borderId="146" xfId="0" applyFont="1" applyFill="1" applyBorder="1" applyAlignment="1">
      <alignment horizontal="center" vertical="center"/>
    </xf>
    <xf numFmtId="0" fontId="41" fillId="24" borderId="147" xfId="0" applyFont="1" applyFill="1" applyBorder="1" applyAlignment="1">
      <alignment horizontal="center" vertical="center"/>
    </xf>
    <xf numFmtId="0" fontId="41" fillId="24" borderId="0" xfId="0" applyFont="1" applyFill="1" applyAlignment="1">
      <alignment horizontal="center" vertical="center"/>
    </xf>
    <xf numFmtId="0" fontId="41" fillId="24" borderId="148" xfId="0" applyFont="1" applyFill="1" applyBorder="1" applyAlignment="1">
      <alignment horizontal="center" vertical="center"/>
    </xf>
    <xf numFmtId="0" fontId="41" fillId="24" borderId="149" xfId="0" applyFont="1" applyFill="1" applyBorder="1" applyAlignment="1">
      <alignment horizontal="center" vertical="center"/>
    </xf>
    <xf numFmtId="0" fontId="41" fillId="24" borderId="150" xfId="0" applyFont="1" applyFill="1" applyBorder="1" applyAlignment="1">
      <alignment horizontal="center" vertical="center"/>
    </xf>
    <xf numFmtId="0" fontId="41" fillId="24" borderId="151" xfId="0" applyFont="1" applyFill="1" applyBorder="1" applyAlignment="1">
      <alignment horizontal="center" vertical="center"/>
    </xf>
    <xf numFmtId="0" fontId="1" fillId="35" borderId="0" xfId="0" applyFont="1" applyFill="1" applyAlignment="1">
      <alignment horizontal="center"/>
    </xf>
    <xf numFmtId="0" fontId="1" fillId="35" borderId="137" xfId="0" applyFont="1" applyFill="1" applyBorder="1" applyAlignment="1">
      <alignment horizontal="center"/>
    </xf>
    <xf numFmtId="0" fontId="0" fillId="30" borderId="77" xfId="0" applyFill="1" applyBorder="1" applyAlignment="1">
      <alignment horizontal="center" vertical="center"/>
    </xf>
    <xf numFmtId="0" fontId="0" fillId="30" borderId="68" xfId="0" applyFill="1" applyBorder="1" applyAlignment="1">
      <alignment horizontal="center" vertical="center"/>
    </xf>
    <xf numFmtId="0" fontId="0" fillId="24" borderId="63" xfId="0" applyFill="1" applyBorder="1" applyAlignment="1">
      <alignment horizontal="center" vertical="center"/>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77" xfId="0" applyBorder="1" applyAlignment="1">
      <alignment horizontal="center" vertical="center" shrinkToFit="1"/>
    </xf>
    <xf numFmtId="0" fontId="0" fillId="0" borderId="68" xfId="0" applyBorder="1" applyAlignment="1">
      <alignment horizontal="center" vertical="center" shrinkToFit="1"/>
    </xf>
    <xf numFmtId="0" fontId="0" fillId="0" borderId="63" xfId="0" applyBorder="1" applyAlignment="1">
      <alignment horizontal="center" vertical="center" shrinkToFit="1"/>
    </xf>
    <xf numFmtId="0" fontId="0" fillId="24" borderId="102" xfId="0" applyFill="1" applyBorder="1" applyAlignment="1">
      <alignment horizontal="center" vertical="center"/>
    </xf>
    <xf numFmtId="0" fontId="0" fillId="24" borderId="103" xfId="0" applyFill="1" applyBorder="1" applyAlignment="1">
      <alignment horizontal="center" vertical="center"/>
    </xf>
    <xf numFmtId="0" fontId="0" fillId="24" borderId="96" xfId="0" applyFill="1" applyBorder="1" applyAlignment="1">
      <alignment horizontal="center" vertical="center"/>
    </xf>
    <xf numFmtId="0" fontId="0" fillId="24" borderId="99" xfId="0" applyFill="1" applyBorder="1" applyAlignment="1">
      <alignment horizontal="center" vertical="center"/>
    </xf>
    <xf numFmtId="0" fontId="0" fillId="24" borderId="79" xfId="0" applyFill="1" applyBorder="1" applyAlignment="1">
      <alignment horizontal="center" vertical="center"/>
    </xf>
    <xf numFmtId="49" fontId="0" fillId="24" borderId="96" xfId="0" applyNumberFormat="1" applyFill="1" applyBorder="1" applyAlignment="1">
      <alignment horizontal="center" vertical="center"/>
    </xf>
    <xf numFmtId="49" fontId="0" fillId="24" borderId="59" xfId="0" applyNumberFormat="1" applyFill="1" applyBorder="1" applyAlignment="1">
      <alignment horizontal="center" vertical="center"/>
    </xf>
    <xf numFmtId="49" fontId="0" fillId="24" borderId="79" xfId="0" applyNumberFormat="1" applyFill="1" applyBorder="1" applyAlignment="1">
      <alignment horizontal="center" vertical="center"/>
    </xf>
    <xf numFmtId="0" fontId="0" fillId="24" borderId="59" xfId="0" applyFill="1" applyBorder="1" applyAlignment="1">
      <alignment horizontal="center" vertical="center"/>
    </xf>
    <xf numFmtId="49" fontId="0" fillId="24" borderId="99" xfId="0" applyNumberFormat="1" applyFill="1" applyBorder="1" applyAlignment="1">
      <alignment horizontal="center" vertical="center"/>
    </xf>
    <xf numFmtId="49" fontId="0" fillId="24" borderId="96" xfId="0" applyNumberFormat="1" applyFill="1" applyBorder="1"/>
    <xf numFmtId="49" fontId="0" fillId="24" borderId="59" xfId="0" applyNumberFormat="1" applyFill="1" applyBorder="1"/>
    <xf numFmtId="49" fontId="0" fillId="24" borderId="99" xfId="0" applyNumberFormat="1" applyFill="1" applyBorder="1"/>
    <xf numFmtId="49" fontId="0" fillId="24" borderId="79" xfId="0" applyNumberFormat="1" applyFill="1" applyBorder="1" applyAlignment="1">
      <alignment horizontal="left" vertical="center" shrinkToFit="1"/>
    </xf>
    <xf numFmtId="49" fontId="0" fillId="24" borderId="59" xfId="0" applyNumberFormat="1" applyFill="1" applyBorder="1" applyAlignment="1">
      <alignment horizontal="left" vertical="center" shrinkToFit="1"/>
    </xf>
    <xf numFmtId="49" fontId="0" fillId="24" borderId="99" xfId="0" applyNumberFormat="1" applyFill="1" applyBorder="1" applyAlignment="1">
      <alignment horizontal="left" vertical="center" shrinkToFit="1"/>
    </xf>
    <xf numFmtId="0" fontId="0" fillId="24" borderId="56" xfId="0" applyFill="1" applyBorder="1" applyAlignment="1">
      <alignment horizontal="center" vertical="center"/>
    </xf>
    <xf numFmtId="0" fontId="0" fillId="24" borderId="85" xfId="0" applyFill="1" applyBorder="1" applyAlignment="1">
      <alignment horizontal="center" vertical="center"/>
    </xf>
    <xf numFmtId="0" fontId="0" fillId="24" borderId="20" xfId="0" applyFill="1" applyBorder="1" applyAlignment="1">
      <alignment horizontal="center" vertical="center"/>
    </xf>
    <xf numFmtId="0" fontId="0" fillId="24" borderId="19" xfId="0" applyFill="1" applyBorder="1" applyAlignment="1">
      <alignment horizontal="center" vertical="center"/>
    </xf>
    <xf numFmtId="0" fontId="0" fillId="24" borderId="18" xfId="0" applyFill="1" applyBorder="1" applyAlignment="1">
      <alignment horizontal="center" vertical="center"/>
    </xf>
    <xf numFmtId="0" fontId="0" fillId="24" borderId="11" xfId="0" applyFill="1" applyBorder="1" applyAlignment="1">
      <alignment horizontal="center"/>
    </xf>
    <xf numFmtId="49" fontId="0" fillId="24" borderId="19" xfId="0" applyNumberFormat="1" applyFill="1" applyBorder="1" applyAlignment="1">
      <alignment horizontal="center" vertical="center"/>
    </xf>
    <xf numFmtId="49" fontId="0" fillId="24" borderId="18" xfId="0" applyNumberFormat="1" applyFill="1" applyBorder="1" applyAlignment="1">
      <alignment horizontal="center" vertical="center"/>
    </xf>
    <xf numFmtId="49" fontId="0" fillId="24" borderId="102" xfId="0" applyNumberFormat="1" applyFill="1" applyBorder="1" applyAlignment="1">
      <alignment horizontal="left" vertical="center"/>
    </xf>
    <xf numFmtId="49" fontId="0" fillId="24" borderId="56" xfId="0" applyNumberFormat="1" applyFill="1" applyBorder="1" applyAlignment="1">
      <alignment horizontal="left" vertical="center"/>
    </xf>
    <xf numFmtId="49" fontId="0" fillId="24" borderId="85" xfId="0" applyNumberFormat="1" applyFill="1" applyBorder="1" applyAlignment="1">
      <alignment horizontal="left" vertical="center"/>
    </xf>
    <xf numFmtId="49" fontId="0" fillId="24" borderId="86" xfId="0" applyNumberFormat="1" applyFill="1" applyBorder="1" applyAlignment="1">
      <alignment horizontal="left" vertical="center" shrinkToFit="1"/>
    </xf>
    <xf numFmtId="49" fontId="0" fillId="24" borderId="56" xfId="0" applyNumberFormat="1" applyFill="1" applyBorder="1" applyAlignment="1">
      <alignment horizontal="left" vertical="center" shrinkToFit="1"/>
    </xf>
    <xf numFmtId="49" fontId="0" fillId="24" borderId="103" xfId="0" applyNumberFormat="1" applyFill="1" applyBorder="1" applyAlignment="1">
      <alignment horizontal="left" vertical="center" shrinkToFit="1"/>
    </xf>
    <xf numFmtId="49" fontId="0" fillId="24" borderId="102" xfId="0" applyNumberFormat="1" applyFill="1" applyBorder="1" applyAlignment="1">
      <alignment horizontal="center" vertical="center"/>
    </xf>
    <xf numFmtId="49" fontId="0" fillId="24" borderId="56" xfId="0" applyNumberFormat="1" applyFill="1" applyBorder="1" applyAlignment="1">
      <alignment horizontal="center" vertical="center"/>
    </xf>
    <xf numFmtId="49" fontId="0" fillId="24" borderId="85" xfId="0" applyNumberFormat="1" applyFill="1" applyBorder="1" applyAlignment="1">
      <alignment horizontal="center" vertical="center"/>
    </xf>
    <xf numFmtId="49" fontId="0" fillId="24" borderId="86" xfId="0" applyNumberFormat="1" applyFill="1" applyBorder="1" applyAlignment="1">
      <alignment horizontal="center" vertical="center"/>
    </xf>
    <xf numFmtId="49" fontId="0" fillId="24" borderId="103" xfId="0" applyNumberFormat="1" applyFill="1" applyBorder="1" applyAlignment="1">
      <alignment horizontal="center" vertical="center"/>
    </xf>
    <xf numFmtId="0" fontId="0" fillId="24" borderId="86" xfId="0" applyFill="1" applyBorder="1" applyAlignment="1">
      <alignment horizontal="center" vertical="center"/>
    </xf>
    <xf numFmtId="49" fontId="0" fillId="24" borderId="103" xfId="0" applyNumberFormat="1" applyFill="1" applyBorder="1" applyAlignment="1">
      <alignment horizontal="left" vertical="center"/>
    </xf>
    <xf numFmtId="0" fontId="0" fillId="24" borderId="83" xfId="0" applyFill="1" applyBorder="1" applyAlignment="1">
      <alignment horizontal="center" vertical="center"/>
    </xf>
    <xf numFmtId="0" fontId="0" fillId="24" borderId="84" xfId="0" applyFill="1" applyBorder="1" applyAlignment="1">
      <alignment horizontal="center" vertical="center"/>
    </xf>
    <xf numFmtId="0" fontId="0" fillId="24" borderId="70" xfId="0" applyFill="1" applyBorder="1" applyAlignment="1">
      <alignment horizontal="center" vertical="center"/>
    </xf>
    <xf numFmtId="0" fontId="0" fillId="30" borderId="85" xfId="0" applyFill="1" applyBorder="1" applyAlignment="1">
      <alignment horizontal="center" vertical="center"/>
    </xf>
    <xf numFmtId="0" fontId="0" fillId="30" borderId="70" xfId="0" applyFill="1" applyBorder="1" applyAlignment="1">
      <alignment horizontal="center" vertical="center"/>
    </xf>
    <xf numFmtId="0" fontId="0" fillId="24" borderId="57" xfId="0" applyFill="1" applyBorder="1" applyAlignment="1">
      <alignment horizontal="center" vertical="center"/>
    </xf>
    <xf numFmtId="49" fontId="0" fillId="24" borderId="78" xfId="0" applyNumberFormat="1" applyFill="1" applyBorder="1" applyAlignment="1">
      <alignment horizontal="left" vertical="center" shrinkToFit="1"/>
    </xf>
    <xf numFmtId="49" fontId="0" fillId="24" borderId="62" xfId="0" applyNumberFormat="1" applyFill="1" applyBorder="1" applyAlignment="1">
      <alignment horizontal="left" vertical="center" shrinkToFit="1"/>
    </xf>
    <xf numFmtId="49" fontId="0" fillId="24" borderId="98" xfId="0" applyNumberFormat="1" applyFill="1" applyBorder="1" applyAlignment="1">
      <alignment horizontal="left" vertical="center" shrinkToFit="1"/>
    </xf>
    <xf numFmtId="49" fontId="0" fillId="24" borderId="20" xfId="0" applyNumberFormat="1" applyFill="1" applyBorder="1" applyAlignment="1">
      <alignment horizontal="center" vertical="center"/>
    </xf>
    <xf numFmtId="0" fontId="2" fillId="24" borderId="11" xfId="44" applyFont="1" applyFill="1" applyBorder="1" applyAlignment="1" applyProtection="1">
      <alignment horizontal="center"/>
    </xf>
    <xf numFmtId="0" fontId="2" fillId="24" borderId="11" xfId="0" applyFont="1" applyFill="1" applyBorder="1" applyAlignment="1">
      <alignment horizontal="center"/>
    </xf>
    <xf numFmtId="0" fontId="0" fillId="0" borderId="79" xfId="0" applyBorder="1" applyAlignment="1">
      <alignment horizontal="center" vertical="center" shrinkToFit="1"/>
    </xf>
    <xf numFmtId="0" fontId="0" fillId="0" borderId="142" xfId="0" applyBorder="1" applyAlignment="1">
      <alignment horizontal="center" vertical="center" shrinkToFit="1"/>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85" xfId="0" applyBorder="1" applyAlignment="1">
      <alignment horizontal="center" vertical="center" shrinkToFit="1"/>
    </xf>
    <xf numFmtId="0" fontId="0" fillId="0" borderId="70" xfId="0" applyBorder="1" applyAlignment="1">
      <alignment horizontal="center" vertical="center" shrinkToFit="1"/>
    </xf>
    <xf numFmtId="0" fontId="0" fillId="0" borderId="86" xfId="0" applyBorder="1" applyAlignment="1">
      <alignment horizontal="center" vertical="center" shrinkToFit="1"/>
    </xf>
    <xf numFmtId="0" fontId="0" fillId="0" borderId="152" xfId="0" applyBorder="1" applyAlignment="1">
      <alignment horizontal="center" vertical="center" shrinkToFit="1"/>
    </xf>
    <xf numFmtId="0" fontId="0" fillId="0" borderId="78" xfId="0" applyBorder="1" applyAlignment="1">
      <alignment horizontal="center" vertical="center" shrinkToFit="1"/>
    </xf>
    <xf numFmtId="0" fontId="0" fillId="0" borderId="143" xfId="0" applyBorder="1" applyAlignment="1">
      <alignment horizontal="center" vertical="center" shrinkToFit="1"/>
    </xf>
    <xf numFmtId="0" fontId="2" fillId="24" borderId="89" xfId="47" applyFill="1" applyBorder="1" applyAlignment="1"/>
    <xf numFmtId="0" fontId="2" fillId="24" borderId="11" xfId="47" applyFill="1" applyBorder="1" applyAlignment="1"/>
    <xf numFmtId="0" fontId="2" fillId="24" borderId="110" xfId="47" applyFill="1" applyBorder="1" applyAlignment="1"/>
    <xf numFmtId="31" fontId="2" fillId="24" borderId="18" xfId="47" applyNumberFormat="1" applyFill="1" applyBorder="1" applyAlignment="1">
      <alignment horizontal="center"/>
    </xf>
    <xf numFmtId="0" fontId="2" fillId="24" borderId="11" xfId="47" applyFill="1" applyBorder="1" applyAlignment="1">
      <alignment horizontal="center"/>
    </xf>
    <xf numFmtId="0" fontId="2" fillId="24" borderId="33" xfId="47" applyFill="1" applyBorder="1" applyAlignment="1">
      <alignment horizontal="center"/>
    </xf>
    <xf numFmtId="0" fontId="2" fillId="0" borderId="40" xfId="47" applyBorder="1" applyAlignment="1">
      <alignment horizontal="center" vertical="center"/>
    </xf>
    <xf numFmtId="0" fontId="2" fillId="0" borderId="41" xfId="47" applyBorder="1" applyAlignment="1">
      <alignment horizontal="center" vertical="center"/>
    </xf>
    <xf numFmtId="0" fontId="2" fillId="0" borderId="121" xfId="47" applyBorder="1" applyAlignment="1"/>
    <xf numFmtId="0" fontId="2" fillId="0" borderId="122" xfId="47" applyBorder="1" applyAlignment="1"/>
    <xf numFmtId="0" fontId="2" fillId="0" borderId="123" xfId="47" applyBorder="1" applyAlignment="1"/>
    <xf numFmtId="0" fontId="2" fillId="0" borderId="49" xfId="47" applyBorder="1" applyAlignment="1"/>
    <xf numFmtId="0" fontId="2" fillId="0" borderId="24" xfId="47" applyBorder="1" applyAlignment="1"/>
    <xf numFmtId="0" fontId="2" fillId="0" borderId="28" xfId="47" applyBorder="1" applyAlignment="1"/>
    <xf numFmtId="0" fontId="2" fillId="0" borderId="35" xfId="47" applyBorder="1" applyAlignment="1">
      <alignment horizontal="center" vertical="center"/>
    </xf>
    <xf numFmtId="0" fontId="2" fillId="0" borderId="36" xfId="47" applyBorder="1" applyAlignment="1">
      <alignment horizontal="center" vertical="center"/>
    </xf>
    <xf numFmtId="0" fontId="2" fillId="0" borderId="37" xfId="47" applyBorder="1" applyAlignment="1">
      <alignment horizontal="center" vertical="center"/>
    </xf>
    <xf numFmtId="0" fontId="2" fillId="24" borderId="101" xfId="47" applyFill="1" applyBorder="1" applyAlignment="1"/>
    <xf numFmtId="0" fontId="2" fillId="24" borderId="15" xfId="47" applyFill="1" applyBorder="1" applyAlignment="1"/>
    <xf numFmtId="0" fontId="2" fillId="24" borderId="126" xfId="47" applyFill="1" applyBorder="1" applyAlignment="1"/>
    <xf numFmtId="0" fontId="2" fillId="24" borderId="88" xfId="47" applyFill="1" applyBorder="1" applyAlignment="1"/>
    <xf numFmtId="0" fontId="2" fillId="24" borderId="87" xfId="47" applyFill="1" applyBorder="1" applyAlignment="1"/>
    <xf numFmtId="0" fontId="2" fillId="24" borderId="127" xfId="47" applyFill="1" applyBorder="1" applyAlignment="1"/>
    <xf numFmtId="0" fontId="2" fillId="24" borderId="128" xfId="47" applyFill="1" applyBorder="1" applyAlignment="1">
      <alignment horizontal="center" shrinkToFit="1"/>
    </xf>
    <xf numFmtId="0" fontId="2" fillId="24" borderId="66" xfId="47" applyFill="1" applyBorder="1" applyAlignment="1">
      <alignment horizontal="center" shrinkToFit="1"/>
    </xf>
    <xf numFmtId="0" fontId="2" fillId="24" borderId="67" xfId="47" applyFill="1" applyBorder="1" applyAlignment="1">
      <alignment horizontal="center" shrinkToFit="1"/>
    </xf>
    <xf numFmtId="0" fontId="0" fillId="24" borderId="26" xfId="0" applyFill="1" applyBorder="1" applyAlignment="1">
      <alignment horizontal="center" vertical="center"/>
    </xf>
    <xf numFmtId="0" fontId="2" fillId="24" borderId="97" xfId="47" applyFill="1" applyBorder="1" applyAlignment="1">
      <alignment horizontal="center" vertical="center"/>
    </xf>
    <xf numFmtId="0" fontId="2" fillId="24" borderId="98" xfId="47" applyFill="1" applyBorder="1" applyAlignment="1">
      <alignment horizontal="center" vertical="center"/>
    </xf>
    <xf numFmtId="0" fontId="2" fillId="0" borderId="20" xfId="47" applyBorder="1" applyAlignment="1">
      <alignment horizontal="center" vertical="center"/>
    </xf>
    <xf numFmtId="0" fontId="2" fillId="0" borderId="19" xfId="47" applyBorder="1" applyAlignment="1">
      <alignment horizontal="center" vertical="center"/>
    </xf>
    <xf numFmtId="0" fontId="2" fillId="0" borderId="26" xfId="47" applyBorder="1" applyAlignment="1">
      <alignment horizontal="center" vertical="center"/>
    </xf>
    <xf numFmtId="0" fontId="2" fillId="0" borderId="42" xfId="47" applyBorder="1" applyAlignment="1">
      <alignment horizontal="center" vertical="center"/>
    </xf>
    <xf numFmtId="0" fontId="2" fillId="0" borderId="43" xfId="47" applyBorder="1" applyAlignment="1">
      <alignment horizontal="center" vertical="center"/>
    </xf>
    <xf numFmtId="0" fontId="2" fillId="0" borderId="20" xfId="47" applyBorder="1" applyAlignment="1"/>
    <xf numFmtId="0" fontId="2" fillId="0" borderId="19" xfId="47" applyBorder="1" applyAlignment="1"/>
    <xf numFmtId="0" fontId="2" fillId="0" borderId="26" xfId="47" applyBorder="1" applyAlignment="1"/>
    <xf numFmtId="0" fontId="2" fillId="24" borderId="83" xfId="47" applyFill="1" applyBorder="1" applyAlignment="1">
      <alignment horizontal="center" vertical="center"/>
    </xf>
    <xf numFmtId="0" fontId="2" fillId="24" borderId="84" xfId="47" applyFill="1" applyBorder="1" applyAlignment="1">
      <alignment horizontal="center" vertical="center"/>
    </xf>
    <xf numFmtId="0" fontId="2" fillId="0" borderId="27" xfId="47" applyBorder="1" applyAlignment="1">
      <alignment horizontal="center" vertical="center"/>
    </xf>
    <xf numFmtId="0" fontId="2" fillId="0" borderId="44" xfId="47" applyBorder="1" applyAlignment="1">
      <alignment horizontal="center" vertical="center"/>
    </xf>
    <xf numFmtId="0" fontId="2" fillId="24" borderId="111" xfId="47" applyFill="1" applyBorder="1" applyAlignment="1">
      <alignment horizontal="center"/>
    </xf>
    <xf numFmtId="0" fontId="2" fillId="24" borderId="19" xfId="47" applyFill="1" applyBorder="1" applyAlignment="1">
      <alignment horizontal="center"/>
    </xf>
    <xf numFmtId="0" fontId="2" fillId="24" borderId="26" xfId="47" applyFill="1" applyBorder="1" applyAlignment="1">
      <alignment horizontal="center"/>
    </xf>
    <xf numFmtId="0" fontId="2" fillId="0" borderId="25" xfId="47" applyBorder="1" applyAlignment="1">
      <alignment horizontal="center" vertical="center"/>
    </xf>
    <xf numFmtId="0" fontId="2" fillId="0" borderId="18" xfId="47" applyBorder="1" applyAlignment="1">
      <alignment horizontal="center" vertical="center"/>
    </xf>
    <xf numFmtId="0" fontId="2" fillId="24" borderId="96" xfId="47" applyFill="1" applyBorder="1" applyAlignment="1">
      <alignment horizontal="center" vertical="center"/>
    </xf>
    <xf numFmtId="0" fontId="2" fillId="24" borderId="99" xfId="47" applyFill="1" applyBorder="1" applyAlignment="1">
      <alignment horizontal="center" vertical="center"/>
    </xf>
    <xf numFmtId="0" fontId="2" fillId="24" borderId="44" xfId="47" applyFill="1" applyBorder="1" applyAlignment="1">
      <alignment shrinkToFit="1"/>
    </xf>
    <xf numFmtId="0" fontId="2" fillId="24" borderId="17" xfId="47" applyFill="1" applyBorder="1" applyAlignment="1">
      <alignment shrinkToFit="1"/>
    </xf>
    <xf numFmtId="0" fontId="2" fillId="24" borderId="120" xfId="47" applyFill="1" applyBorder="1" applyAlignment="1">
      <alignment shrinkToFit="1"/>
    </xf>
    <xf numFmtId="0" fontId="2" fillId="0" borderId="121" xfId="47" applyBorder="1" applyAlignment="1">
      <alignment horizontal="center" vertical="center"/>
    </xf>
    <xf numFmtId="0" fontId="2" fillId="0" borderId="122" xfId="47" applyBorder="1" applyAlignment="1">
      <alignment horizontal="center" vertical="center"/>
    </xf>
    <xf numFmtId="0" fontId="2" fillId="0" borderId="123" xfId="47" applyBorder="1" applyAlignment="1">
      <alignment horizontal="center" vertical="center"/>
    </xf>
    <xf numFmtId="0" fontId="2" fillId="24" borderId="25" xfId="47" applyFill="1" applyBorder="1" applyAlignment="1">
      <alignment horizontal="left"/>
    </xf>
    <xf numFmtId="0" fontId="2" fillId="24" borderId="19" xfId="47" applyFill="1" applyBorder="1" applyAlignment="1">
      <alignment horizontal="left"/>
    </xf>
    <xf numFmtId="0" fontId="2" fillId="24" borderId="124" xfId="47" applyFill="1" applyBorder="1" applyAlignment="1">
      <alignment horizontal="left"/>
    </xf>
    <xf numFmtId="0" fontId="2" fillId="24" borderId="18" xfId="47" applyFill="1" applyBorder="1" applyAlignment="1">
      <alignment horizontal="center"/>
    </xf>
    <xf numFmtId="0" fontId="2" fillId="24" borderId="117" xfId="47" applyFill="1" applyBorder="1" applyAlignment="1"/>
    <xf numFmtId="0" fontId="2" fillId="24" borderId="16" xfId="47" applyFill="1" applyBorder="1" applyAlignment="1"/>
    <xf numFmtId="0" fontId="2" fillId="24" borderId="125" xfId="47" applyFill="1" applyBorder="1" applyAlignment="1"/>
    <xf numFmtId="0" fontId="2" fillId="24" borderId="117" xfId="47" applyFill="1" applyBorder="1" applyAlignment="1">
      <alignment horizontal="left" vertical="center"/>
    </xf>
    <xf numFmtId="0" fontId="2" fillId="24" borderId="16" xfId="47" applyFill="1" applyBorder="1" applyAlignment="1">
      <alignment horizontal="left" vertical="center"/>
    </xf>
    <xf numFmtId="0" fontId="2" fillId="24" borderId="16" xfId="47" applyFill="1" applyBorder="1" applyAlignment="1">
      <alignment horizontal="center" vertical="center" wrapText="1"/>
    </xf>
    <xf numFmtId="0" fontId="2" fillId="24" borderId="16" xfId="47" applyFill="1" applyBorder="1" applyAlignment="1">
      <alignment horizontal="center" vertical="center"/>
    </xf>
    <xf numFmtId="0" fontId="2" fillId="24" borderId="89" xfId="47" applyFill="1" applyBorder="1" applyAlignment="1">
      <alignment horizontal="left" vertical="center"/>
    </xf>
    <xf numFmtId="0" fontId="2" fillId="24" borderId="11" xfId="47" applyFill="1" applyBorder="1" applyAlignment="1">
      <alignment horizontal="left" vertical="center"/>
    </xf>
    <xf numFmtId="0" fontId="2" fillId="24" borderId="20" xfId="47" applyFill="1" applyBorder="1" applyAlignment="1">
      <alignment horizontal="center" vertical="center"/>
    </xf>
    <xf numFmtId="0" fontId="2" fillId="24" borderId="19" xfId="47" applyFill="1" applyBorder="1" applyAlignment="1">
      <alignment horizontal="center" vertical="center"/>
    </xf>
    <xf numFmtId="0" fontId="2" fillId="24" borderId="18" xfId="47" applyFill="1" applyBorder="1" applyAlignment="1">
      <alignment horizontal="center" vertical="center"/>
    </xf>
    <xf numFmtId="0" fontId="2" fillId="24" borderId="13" xfId="47" applyFill="1" applyBorder="1" applyAlignment="1">
      <alignment horizontal="center" vertical="center"/>
    </xf>
    <xf numFmtId="0" fontId="2" fillId="24" borderId="13" xfId="47" applyFill="1" applyBorder="1" applyAlignment="1"/>
    <xf numFmtId="0" fontId="2" fillId="24" borderId="81" xfId="47" applyFill="1" applyBorder="1" applyAlignment="1"/>
    <xf numFmtId="5" fontId="2" fillId="24" borderId="16" xfId="47" applyNumberFormat="1" applyFill="1" applyBorder="1" applyAlignment="1"/>
    <xf numFmtId="5" fontId="2" fillId="24" borderId="118" xfId="47" applyNumberFormat="1" applyFill="1" applyBorder="1" applyAlignment="1"/>
    <xf numFmtId="0" fontId="2" fillId="24" borderId="90" xfId="47" applyFill="1" applyBorder="1" applyAlignment="1">
      <alignment horizontal="center" vertical="center"/>
    </xf>
    <xf numFmtId="0" fontId="0" fillId="24" borderId="88" xfId="47" applyFont="1" applyFill="1" applyBorder="1" applyAlignment="1">
      <alignment horizontal="center" vertical="center"/>
    </xf>
    <xf numFmtId="0" fontId="2" fillId="24" borderId="87" xfId="47" applyFill="1" applyBorder="1" applyAlignment="1">
      <alignment horizontal="center" vertical="center"/>
    </xf>
    <xf numFmtId="0" fontId="2" fillId="24" borderId="119" xfId="47" applyFill="1" applyBorder="1" applyAlignment="1">
      <alignment horizontal="center" vertical="center"/>
    </xf>
    <xf numFmtId="0" fontId="2" fillId="0" borderId="22" xfId="47" applyBorder="1" applyAlignment="1"/>
    <xf numFmtId="0" fontId="2" fillId="0" borderId="17" xfId="47" applyBorder="1" applyAlignment="1"/>
    <xf numFmtId="0" fontId="2" fillId="0" borderId="64" xfId="47" applyBorder="1" applyAlignment="1"/>
    <xf numFmtId="0" fontId="2" fillId="0" borderId="11" xfId="47" applyBorder="1" applyAlignment="1"/>
    <xf numFmtId="0" fontId="2" fillId="0" borderId="33" xfId="47" applyBorder="1" applyAlignment="1"/>
    <xf numFmtId="5" fontId="2" fillId="24" borderId="11" xfId="47" applyNumberFormat="1" applyFill="1" applyBorder="1" applyAlignment="1"/>
    <xf numFmtId="5" fontId="2" fillId="24" borderId="33" xfId="47" applyNumberFormat="1" applyFill="1" applyBorder="1" applyAlignment="1"/>
    <xf numFmtId="0" fontId="2" fillId="0" borderId="89" xfId="47" applyBorder="1" applyAlignment="1">
      <alignment horizontal="center" vertical="center"/>
    </xf>
    <xf numFmtId="0" fontId="2" fillId="0" borderId="11" xfId="47" applyBorder="1" applyAlignment="1">
      <alignment horizontal="center" vertical="center"/>
    </xf>
    <xf numFmtId="0" fontId="2" fillId="24" borderId="94" xfId="47" applyFill="1" applyBorder="1" applyAlignment="1">
      <alignment horizontal="center" vertical="center"/>
    </xf>
    <xf numFmtId="0" fontId="2" fillId="24" borderId="10" xfId="47" applyFill="1" applyBorder="1" applyAlignment="1">
      <alignment horizontal="center" vertical="center"/>
    </xf>
    <xf numFmtId="0" fontId="2" fillId="24" borderId="95" xfId="47" applyFill="1" applyBorder="1" applyAlignment="1">
      <alignment horizontal="center" vertical="center"/>
    </xf>
    <xf numFmtId="0" fontId="2" fillId="24" borderId="113" xfId="47" applyFill="1" applyBorder="1" applyAlignment="1">
      <alignment horizontal="center" vertical="center"/>
    </xf>
    <xf numFmtId="0" fontId="2" fillId="24" borderId="53" xfId="47" applyFill="1" applyBorder="1" applyAlignment="1">
      <alignment horizontal="center" vertical="center"/>
    </xf>
    <xf numFmtId="0" fontId="2" fillId="24" borderId="80" xfId="47" applyFill="1" applyBorder="1" applyAlignment="1">
      <alignment horizontal="center" vertical="center"/>
    </xf>
    <xf numFmtId="0" fontId="2" fillId="30" borderId="85" xfId="47" applyFill="1" applyBorder="1" applyAlignment="1">
      <alignment horizontal="center" vertical="center"/>
    </xf>
    <xf numFmtId="0" fontId="2" fillId="30" borderId="70" xfId="47" applyFill="1" applyBorder="1" applyAlignment="1">
      <alignment horizontal="center" vertical="center"/>
    </xf>
    <xf numFmtId="0" fontId="2" fillId="24" borderId="70" xfId="47" applyFill="1" applyBorder="1" applyAlignment="1">
      <alignment horizontal="center" vertical="center"/>
    </xf>
    <xf numFmtId="0" fontId="2" fillId="24" borderId="57" xfId="47" applyFill="1" applyBorder="1" applyAlignment="1">
      <alignment horizontal="center" vertical="center"/>
    </xf>
    <xf numFmtId="0" fontId="2" fillId="24" borderId="85" xfId="47" applyFill="1" applyBorder="1" applyAlignment="1">
      <alignment horizontal="center" vertical="center"/>
    </xf>
    <xf numFmtId="0" fontId="2" fillId="24" borderId="112" xfId="47" applyFill="1" applyBorder="1" applyAlignment="1">
      <alignment horizontal="left" vertical="center" shrinkToFit="1"/>
    </xf>
    <xf numFmtId="0" fontId="2" fillId="24" borderId="53" xfId="47" applyFill="1" applyBorder="1" applyAlignment="1">
      <alignment horizontal="left" vertical="center" shrinkToFit="1"/>
    </xf>
    <xf numFmtId="0" fontId="2" fillId="24" borderId="80" xfId="47" applyFill="1" applyBorder="1" applyAlignment="1">
      <alignment horizontal="left" vertical="center" shrinkToFit="1"/>
    </xf>
    <xf numFmtId="5" fontId="2" fillId="24" borderId="113" xfId="47" applyNumberFormat="1" applyFill="1" applyBorder="1" applyAlignment="1">
      <alignment horizontal="right"/>
    </xf>
    <xf numFmtId="5" fontId="2" fillId="24" borderId="53" xfId="47" applyNumberFormat="1" applyFill="1" applyBorder="1" applyAlignment="1">
      <alignment horizontal="right"/>
    </xf>
    <xf numFmtId="5" fontId="2" fillId="24" borderId="114" xfId="47" applyNumberFormat="1" applyFill="1" applyBorder="1" applyAlignment="1">
      <alignment horizontal="right"/>
    </xf>
    <xf numFmtId="49" fontId="2" fillId="24" borderId="87" xfId="47" applyNumberFormat="1" applyFill="1" applyBorder="1" applyAlignment="1">
      <alignment horizontal="center" vertical="center"/>
    </xf>
    <xf numFmtId="49" fontId="2" fillId="24" borderId="11" xfId="47" applyNumberFormat="1" applyFill="1" applyBorder="1" applyAlignment="1">
      <alignment horizontal="center" vertical="center"/>
    </xf>
    <xf numFmtId="0" fontId="2" fillId="24" borderId="11" xfId="47" applyFill="1" applyBorder="1" applyAlignment="1">
      <alignment horizontal="center" vertical="center"/>
    </xf>
    <xf numFmtId="0" fontId="0" fillId="24" borderId="92" xfId="47" applyFont="1" applyFill="1" applyBorder="1" applyAlignment="1">
      <alignment horizontal="center" vertical="center"/>
    </xf>
    <xf numFmtId="0" fontId="2" fillId="24" borderId="92" xfId="47" applyFill="1" applyBorder="1" applyAlignment="1">
      <alignment horizontal="center" vertical="center"/>
    </xf>
    <xf numFmtId="0" fontId="2" fillId="24" borderId="93" xfId="47" applyFill="1" applyBorder="1" applyAlignment="1">
      <alignment horizontal="center" vertical="center"/>
    </xf>
    <xf numFmtId="0" fontId="2" fillId="24" borderId="0" xfId="47" applyFill="1" applyAlignment="1">
      <alignment horizontal="center" vertical="center"/>
    </xf>
    <xf numFmtId="0" fontId="2" fillId="24" borderId="23" xfId="47" applyFill="1" applyBorder="1" applyAlignment="1">
      <alignment horizontal="center" vertical="center"/>
    </xf>
    <xf numFmtId="0" fontId="5" fillId="24" borderId="113" xfId="47" applyFont="1" applyFill="1" applyBorder="1" applyAlignment="1">
      <alignment horizontal="center" vertical="center"/>
    </xf>
    <xf numFmtId="0" fontId="2" fillId="24" borderId="80" xfId="47" applyFill="1" applyBorder="1" applyAlignment="1"/>
    <xf numFmtId="0" fontId="2" fillId="24" borderId="82" xfId="47" applyFill="1" applyBorder="1" applyAlignment="1">
      <alignment horizontal="center" vertical="center"/>
    </xf>
    <xf numFmtId="0" fontId="2" fillId="24" borderId="66" xfId="47" applyFill="1" applyBorder="1" applyAlignment="1">
      <alignment horizontal="center" vertical="center"/>
    </xf>
    <xf numFmtId="0" fontId="2" fillId="24" borderId="115" xfId="47" applyFill="1" applyBorder="1" applyAlignment="1">
      <alignment horizontal="center" vertical="center"/>
    </xf>
    <xf numFmtId="0" fontId="2" fillId="24" borderId="67" xfId="47" applyFill="1" applyBorder="1" applyAlignment="1">
      <alignment horizontal="center" vertical="center"/>
    </xf>
    <xf numFmtId="0" fontId="2" fillId="24" borderId="100" xfId="47" applyFill="1" applyBorder="1" applyAlignment="1"/>
    <xf numFmtId="0" fontId="2" fillId="24" borderId="12" xfId="47" applyFill="1" applyBorder="1" applyAlignment="1"/>
    <xf numFmtId="0" fontId="2" fillId="24" borderId="104" xfId="47" applyFill="1" applyBorder="1" applyAlignment="1"/>
    <xf numFmtId="0" fontId="2" fillId="24" borderId="39" xfId="47" applyFill="1" applyBorder="1" applyAlignment="1">
      <alignment horizontal="center"/>
    </xf>
    <xf numFmtId="0" fontId="2" fillId="24" borderId="12" xfId="47" applyFill="1" applyBorder="1" applyAlignment="1">
      <alignment horizontal="center"/>
    </xf>
    <xf numFmtId="0" fontId="2" fillId="24" borderId="29" xfId="47" applyFill="1" applyBorder="1" applyAlignment="1">
      <alignment horizontal="center"/>
    </xf>
    <xf numFmtId="0" fontId="2" fillId="24" borderId="88" xfId="47" applyFill="1" applyBorder="1" applyAlignment="1">
      <alignment horizontal="center" vertical="center"/>
    </xf>
    <xf numFmtId="0" fontId="2" fillId="24" borderId="89" xfId="47" applyFill="1" applyBorder="1" applyAlignment="1">
      <alignment horizontal="center" vertical="center"/>
    </xf>
    <xf numFmtId="0" fontId="2" fillId="24" borderId="90" xfId="47" applyFill="1" applyBorder="1" applyAlignment="1"/>
    <xf numFmtId="0" fontId="2" fillId="28" borderId="105" xfId="47" applyFill="1" applyBorder="1" applyAlignment="1">
      <alignment horizontal="center" vertical="center"/>
    </xf>
    <xf numFmtId="0" fontId="2" fillId="28" borderId="106" xfId="47" applyFill="1" applyBorder="1" applyAlignment="1">
      <alignment horizontal="center" vertical="center"/>
    </xf>
    <xf numFmtId="0" fontId="2" fillId="28" borderId="107" xfId="47" applyFill="1" applyBorder="1" applyAlignment="1">
      <alignment horizontal="center" vertical="center"/>
    </xf>
    <xf numFmtId="0" fontId="2" fillId="28" borderId="108" xfId="47" applyFill="1" applyBorder="1" applyAlignment="1">
      <alignment horizontal="center" vertical="center"/>
    </xf>
    <xf numFmtId="0" fontId="2" fillId="28" borderId="109" xfId="47" applyFill="1" applyBorder="1" applyAlignment="1">
      <alignment horizontal="center" vertical="center"/>
    </xf>
    <xf numFmtId="0" fontId="5" fillId="24" borderId="13" xfId="47" applyFont="1" applyFill="1" applyBorder="1" applyAlignment="1">
      <alignment horizontal="center" vertical="center"/>
    </xf>
    <xf numFmtId="0" fontId="5" fillId="24" borderId="80" xfId="47" applyFont="1" applyFill="1" applyBorder="1" applyAlignment="1">
      <alignment horizontal="center" vertical="center"/>
    </xf>
    <xf numFmtId="0" fontId="2" fillId="24" borderId="20" xfId="0" applyFont="1" applyFill="1" applyBorder="1" applyAlignment="1">
      <alignment horizontal="center" vertical="center" shrinkToFit="1"/>
    </xf>
    <xf numFmtId="5" fontId="2" fillId="28" borderId="106" xfId="47" applyNumberFormat="1" applyFill="1" applyBorder="1">
      <alignment vertical="center"/>
    </xf>
    <xf numFmtId="0" fontId="2" fillId="28" borderId="106" xfId="47" applyFill="1" applyBorder="1">
      <alignment vertical="center"/>
    </xf>
    <xf numFmtId="0" fontId="2" fillId="28" borderId="116" xfId="47" applyFill="1" applyBorder="1">
      <alignment vertical="center"/>
    </xf>
    <xf numFmtId="0" fontId="2" fillId="24" borderId="55" xfId="47" applyFill="1" applyBorder="1" applyAlignment="1"/>
    <xf numFmtId="0" fontId="2" fillId="24" borderId="84" xfId="47" applyFill="1" applyBorder="1" applyAlignment="1"/>
    <xf numFmtId="49" fontId="0" fillId="24" borderId="85" xfId="47" applyNumberFormat="1" applyFont="1" applyFill="1" applyBorder="1" applyAlignment="1">
      <alignment horizontal="center" vertical="center"/>
    </xf>
    <xf numFmtId="49" fontId="0" fillId="24" borderId="70" xfId="47" applyNumberFormat="1" applyFont="1" applyFill="1" applyBorder="1" applyAlignment="1">
      <alignment horizontal="center" vertical="center"/>
    </xf>
    <xf numFmtId="49" fontId="0" fillId="24" borderId="83" xfId="47" applyNumberFormat="1" applyFont="1" applyFill="1" applyBorder="1" applyAlignment="1">
      <alignment horizontal="left" vertical="center"/>
    </xf>
    <xf numFmtId="0" fontId="2" fillId="24" borderId="70" xfId="47" applyFill="1" applyBorder="1" applyAlignment="1">
      <alignment horizontal="left" vertical="center"/>
    </xf>
    <xf numFmtId="0" fontId="2" fillId="24" borderId="84" xfId="47" applyFill="1" applyBorder="1" applyAlignment="1">
      <alignment horizontal="left" vertical="center"/>
    </xf>
    <xf numFmtId="49" fontId="0" fillId="24" borderId="56" xfId="47" applyNumberFormat="1" applyFont="1" applyFill="1" applyBorder="1" applyAlignment="1">
      <alignment horizontal="left" vertical="center"/>
    </xf>
    <xf numFmtId="0" fontId="2" fillId="24" borderId="56" xfId="47" applyFill="1" applyBorder="1" applyAlignment="1">
      <alignment horizontal="left" vertical="center"/>
    </xf>
    <xf numFmtId="0" fontId="2" fillId="24" borderId="103" xfId="47" applyFill="1" applyBorder="1" applyAlignment="1">
      <alignment horizontal="left" vertical="center"/>
    </xf>
    <xf numFmtId="0" fontId="2" fillId="24" borderId="81" xfId="47" applyFill="1" applyBorder="1" applyAlignment="1">
      <alignment horizontal="center" vertical="center"/>
    </xf>
    <xf numFmtId="49" fontId="0" fillId="24" borderId="85" xfId="47" applyNumberFormat="1" applyFont="1" applyFill="1" applyBorder="1" applyAlignment="1">
      <alignment horizontal="left" vertical="center"/>
    </xf>
    <xf numFmtId="0" fontId="2" fillId="24" borderId="86" xfId="47" applyFill="1" applyBorder="1" applyAlignment="1">
      <alignment horizontal="left" vertical="center"/>
    </xf>
    <xf numFmtId="0" fontId="2" fillId="24" borderId="49" xfId="47" applyFill="1" applyBorder="1" applyAlignment="1">
      <alignment horizontal="center" vertical="center"/>
    </xf>
    <xf numFmtId="0" fontId="2" fillId="24" borderId="24" xfId="47" applyFill="1" applyBorder="1" applyAlignment="1">
      <alignment horizontal="center" vertical="center"/>
    </xf>
    <xf numFmtId="0" fontId="2" fillId="24" borderId="50" xfId="47" applyFill="1" applyBorder="1" applyAlignment="1">
      <alignment horizontal="center" vertical="center"/>
    </xf>
    <xf numFmtId="0" fontId="2" fillId="24" borderId="58" xfId="47" applyFill="1" applyBorder="1" applyAlignment="1"/>
    <xf numFmtId="0" fontId="2" fillId="24" borderId="72" xfId="47" applyFill="1" applyBorder="1" applyAlignment="1"/>
    <xf numFmtId="49" fontId="2" fillId="24" borderId="96" xfId="47" applyNumberFormat="1" applyFill="1" applyBorder="1" applyAlignment="1">
      <alignment horizontal="center" vertical="center"/>
    </xf>
    <xf numFmtId="49" fontId="2" fillId="24" borderId="59" xfId="47" applyNumberFormat="1" applyFill="1" applyBorder="1" applyAlignment="1">
      <alignment horizontal="center" vertical="center"/>
    </xf>
    <xf numFmtId="49" fontId="2" fillId="24" borderId="73" xfId="47" applyNumberFormat="1" applyFill="1" applyBorder="1" applyAlignment="1">
      <alignment horizontal="center" vertical="center"/>
    </xf>
    <xf numFmtId="49" fontId="2" fillId="24" borderId="79" xfId="47" applyNumberFormat="1" applyFill="1" applyBorder="1" applyAlignment="1">
      <alignment horizontal="center" vertical="center"/>
    </xf>
    <xf numFmtId="49" fontId="2" fillId="24" borderId="99" xfId="47" applyNumberFormat="1" applyFill="1" applyBorder="1" applyAlignment="1">
      <alignment horizontal="center" vertical="center"/>
    </xf>
    <xf numFmtId="49" fontId="2" fillId="24" borderId="96" xfId="47" applyNumberFormat="1" applyFill="1" applyBorder="1" applyAlignment="1"/>
    <xf numFmtId="49" fontId="2" fillId="24" borderId="59" xfId="47" applyNumberFormat="1" applyFill="1" applyBorder="1" applyAlignment="1"/>
    <xf numFmtId="49" fontId="2" fillId="24" borderId="99" xfId="47" applyNumberFormat="1" applyFill="1" applyBorder="1" applyAlignment="1"/>
    <xf numFmtId="49" fontId="2" fillId="24" borderId="96" xfId="47" applyNumberFormat="1" applyFill="1" applyBorder="1" applyAlignment="1">
      <alignment horizontal="left" vertical="center"/>
    </xf>
    <xf numFmtId="49" fontId="2" fillId="24" borderId="59" xfId="47" applyNumberFormat="1" applyFill="1" applyBorder="1" applyAlignment="1">
      <alignment horizontal="left" vertical="center"/>
    </xf>
    <xf numFmtId="49" fontId="2" fillId="24" borderId="99" xfId="47" applyNumberFormat="1" applyFill="1" applyBorder="1" applyAlignment="1">
      <alignment horizontal="left" vertical="center"/>
    </xf>
    <xf numFmtId="0" fontId="0" fillId="24" borderId="83" xfId="47" applyFont="1" applyFill="1" applyBorder="1" applyAlignment="1">
      <alignment horizontal="center" vertical="center"/>
    </xf>
    <xf numFmtId="0" fontId="0" fillId="24" borderId="102" xfId="47" applyFont="1" applyFill="1" applyBorder="1" applyAlignment="1">
      <alignment horizontal="center" vertical="center"/>
    </xf>
    <xf numFmtId="0" fontId="2" fillId="24" borderId="56" xfId="47" applyFill="1" applyBorder="1" applyAlignment="1">
      <alignment horizontal="center" vertical="center"/>
    </xf>
    <xf numFmtId="0" fontId="0" fillId="24" borderId="70" xfId="47" applyFont="1" applyFill="1" applyBorder="1" applyAlignment="1">
      <alignment horizontal="center" vertical="center"/>
    </xf>
    <xf numFmtId="0" fontId="2" fillId="24" borderId="79" xfId="47" applyFill="1" applyBorder="1" applyAlignment="1">
      <alignment horizontal="center" vertical="center"/>
    </xf>
    <xf numFmtId="0" fontId="2" fillId="24" borderId="73" xfId="47" applyFill="1" applyBorder="1" applyAlignment="1">
      <alignment horizontal="center" vertical="center"/>
    </xf>
    <xf numFmtId="0" fontId="2" fillId="0" borderId="30" xfId="47" applyBorder="1" applyAlignment="1">
      <alignment horizontal="center" vertical="center"/>
    </xf>
    <xf numFmtId="0" fontId="2" fillId="0" borderId="31" xfId="47" applyBorder="1" applyAlignment="1">
      <alignment horizontal="center" vertical="center"/>
    </xf>
    <xf numFmtId="0" fontId="2" fillId="0" borderId="32" xfId="47" applyBorder="1" applyAlignment="1">
      <alignment horizontal="center" vertical="center"/>
    </xf>
    <xf numFmtId="0" fontId="2" fillId="30" borderId="96" xfId="47" applyFill="1" applyBorder="1" applyAlignment="1">
      <alignment horizontal="center" vertical="center"/>
    </xf>
    <xf numFmtId="0" fontId="2" fillId="30" borderId="73" xfId="47" applyFill="1" applyBorder="1" applyAlignment="1">
      <alignment horizontal="center" vertical="center"/>
    </xf>
    <xf numFmtId="0" fontId="2" fillId="24" borderId="142" xfId="47" applyFill="1" applyBorder="1" applyAlignment="1">
      <alignment horizontal="center" vertical="center"/>
    </xf>
    <xf numFmtId="0" fontId="2" fillId="0" borderId="46" xfId="47" applyBorder="1" applyAlignment="1"/>
    <xf numFmtId="0" fontId="2" fillId="0" borderId="47" xfId="47" applyBorder="1" applyAlignment="1"/>
    <xf numFmtId="0" fontId="2" fillId="0" borderId="48" xfId="47" applyBorder="1" applyAlignment="1"/>
    <xf numFmtId="0" fontId="2" fillId="0" borderId="46" xfId="47" applyBorder="1" applyAlignment="1">
      <alignment horizontal="center" vertical="center"/>
    </xf>
    <xf numFmtId="0" fontId="2" fillId="0" borderId="47" xfId="47" applyBorder="1" applyAlignment="1">
      <alignment horizontal="center" vertical="center"/>
    </xf>
    <xf numFmtId="0" fontId="2" fillId="0" borderId="48" xfId="47" applyBorder="1" applyAlignment="1">
      <alignment horizontal="center" vertical="center"/>
    </xf>
    <xf numFmtId="0" fontId="2" fillId="0" borderId="101" xfId="47" applyBorder="1" applyAlignment="1">
      <alignment horizontal="center" vertical="center" shrinkToFit="1"/>
    </xf>
    <xf numFmtId="0" fontId="2" fillId="0" borderId="31" xfId="47" applyBorder="1" applyAlignment="1">
      <alignment horizontal="center" vertical="center" shrinkToFit="1"/>
    </xf>
    <xf numFmtId="0" fontId="2" fillId="0" borderId="32" xfId="47" applyBorder="1" applyAlignment="1">
      <alignment horizontal="center" vertical="center" shrinkToFit="1"/>
    </xf>
    <xf numFmtId="0" fontId="2" fillId="0" borderId="100" xfId="47" applyBorder="1" applyAlignment="1">
      <alignment horizontal="center" vertical="center"/>
    </xf>
    <xf numFmtId="0" fontId="2" fillId="0" borderId="12" xfId="47" applyBorder="1" applyAlignment="1">
      <alignment horizontal="center" vertical="center"/>
    </xf>
    <xf numFmtId="0" fontId="2" fillId="0" borderId="12" xfId="47" applyBorder="1" applyAlignment="1"/>
    <xf numFmtId="0" fontId="2" fillId="0" borderId="29" xfId="47" applyBorder="1" applyAlignment="1"/>
    <xf numFmtId="49" fontId="2" fillId="24" borderId="78" xfId="47" applyNumberFormat="1" applyFill="1" applyBorder="1" applyAlignment="1">
      <alignment horizontal="center" vertical="center"/>
    </xf>
    <xf numFmtId="49" fontId="2" fillId="24" borderId="62" xfId="47" applyNumberFormat="1" applyFill="1" applyBorder="1" applyAlignment="1">
      <alignment horizontal="center" vertical="center"/>
    </xf>
    <xf numFmtId="49" fontId="2" fillId="24" borderId="98" xfId="47" applyNumberFormat="1" applyFill="1" applyBorder="1" applyAlignment="1">
      <alignment horizontal="center" vertical="center"/>
    </xf>
    <xf numFmtId="49" fontId="2" fillId="24" borderId="97" xfId="47" applyNumberFormat="1" applyFill="1" applyBorder="1" applyAlignment="1">
      <alignment horizontal="center" vertical="center"/>
    </xf>
    <xf numFmtId="49" fontId="2" fillId="24" borderId="77" xfId="47" applyNumberFormat="1" applyFill="1" applyBorder="1" applyAlignment="1">
      <alignment horizontal="center" vertical="center"/>
    </xf>
    <xf numFmtId="49" fontId="2" fillId="24" borderId="97" xfId="47" applyNumberFormat="1" applyFill="1" applyBorder="1" applyAlignment="1"/>
    <xf numFmtId="49" fontId="2" fillId="24" borderId="62" xfId="47" applyNumberFormat="1" applyFill="1" applyBorder="1" applyAlignment="1"/>
    <xf numFmtId="49" fontId="2" fillId="24" borderId="98" xfId="47" applyNumberFormat="1" applyFill="1" applyBorder="1" applyAlignment="1"/>
    <xf numFmtId="49" fontId="2" fillId="24" borderId="97" xfId="47" applyNumberFormat="1" applyFill="1" applyBorder="1" applyAlignment="1">
      <alignment horizontal="left" vertical="center"/>
    </xf>
    <xf numFmtId="49" fontId="2" fillId="24" borderId="62" xfId="47" applyNumberFormat="1" applyFill="1" applyBorder="1" applyAlignment="1">
      <alignment horizontal="left" vertical="center"/>
    </xf>
    <xf numFmtId="49" fontId="2" fillId="24" borderId="98" xfId="47" applyNumberFormat="1" applyFill="1" applyBorder="1" applyAlignment="1">
      <alignment horizontal="left" vertical="center"/>
    </xf>
    <xf numFmtId="0" fontId="2" fillId="30" borderId="97" xfId="47" applyFill="1" applyBorder="1" applyAlignment="1">
      <alignment horizontal="center" vertical="center"/>
    </xf>
    <xf numFmtId="0" fontId="2" fillId="30" borderId="77" xfId="47" applyFill="1" applyBorder="1" applyAlignment="1">
      <alignment horizontal="center" vertical="center"/>
    </xf>
    <xf numFmtId="0" fontId="2" fillId="24" borderId="61" xfId="47" applyFill="1" applyBorder="1" applyAlignment="1"/>
    <xf numFmtId="0" fontId="2" fillId="24" borderId="75" xfId="47" applyFill="1" applyBorder="1" applyAlignment="1"/>
    <xf numFmtId="0" fontId="2" fillId="24" borderId="78" xfId="47" applyFill="1" applyBorder="1" applyAlignment="1">
      <alignment horizontal="center" vertical="center"/>
    </xf>
    <xf numFmtId="0" fontId="2" fillId="24" borderId="143" xfId="47" applyFill="1" applyBorder="1" applyAlignment="1">
      <alignment horizontal="center" vertical="center"/>
    </xf>
    <xf numFmtId="0" fontId="2" fillId="24" borderId="77" xfId="47" applyFill="1" applyBorder="1" applyAlignment="1">
      <alignment horizontal="center" vertical="center"/>
    </xf>
    <xf numFmtId="0" fontId="2" fillId="24" borderId="76" xfId="47" applyFill="1" applyBorder="1" applyAlignment="1">
      <alignment horizontal="center" vertical="center"/>
    </xf>
    <xf numFmtId="0" fontId="2" fillId="24" borderId="72" xfId="47" applyFill="1" applyBorder="1" applyAlignment="1">
      <alignment horizontal="center" vertical="center"/>
    </xf>
    <xf numFmtId="0" fontId="2" fillId="24" borderId="74" xfId="47" applyFill="1" applyBorder="1" applyAlignment="1">
      <alignment horizontal="center" vertical="center"/>
    </xf>
    <xf numFmtId="0" fontId="2" fillId="24" borderId="75" xfId="47" applyFill="1" applyBorder="1" applyAlignment="1">
      <alignment horizontal="center" vertical="center"/>
    </xf>
    <xf numFmtId="0" fontId="0" fillId="0" borderId="134" xfId="0" applyBorder="1" applyAlignment="1">
      <alignment horizontal="center" vertical="center" shrinkToFit="1"/>
    </xf>
    <xf numFmtId="0" fontId="0" fillId="0" borderId="134" xfId="0" applyBorder="1" applyAlignment="1">
      <alignment horizontal="center" vertical="center"/>
    </xf>
    <xf numFmtId="0" fontId="0" fillId="0" borderId="59" xfId="0" applyBorder="1" applyAlignment="1">
      <alignment horizontal="center" vertical="center"/>
    </xf>
    <xf numFmtId="0" fontId="0" fillId="0" borderId="142" xfId="0" applyBorder="1" applyAlignment="1">
      <alignment horizontal="center" vertical="center"/>
    </xf>
    <xf numFmtId="0" fontId="0" fillId="0" borderId="133" xfId="0" applyBorder="1" applyAlignment="1">
      <alignment horizontal="center" vertical="center"/>
    </xf>
    <xf numFmtId="0" fontId="0" fillId="0" borderId="62" xfId="0" applyBorder="1" applyAlignment="1">
      <alignment horizontal="center" vertical="center"/>
    </xf>
    <xf numFmtId="0" fontId="0" fillId="0" borderId="143" xfId="0" applyBorder="1" applyAlignment="1">
      <alignment horizontal="center" vertical="center"/>
    </xf>
    <xf numFmtId="0" fontId="0" fillId="0" borderId="133" xfId="0" applyBorder="1" applyAlignment="1">
      <alignment horizontal="center" vertical="center" shrinkToFit="1"/>
    </xf>
    <xf numFmtId="0" fontId="0" fillId="0" borderId="8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7" xfId="0" applyBorder="1" applyAlignment="1">
      <alignment horizontal="center" vertical="center" shrinkToFit="1"/>
    </xf>
    <xf numFmtId="49" fontId="2" fillId="24" borderId="73" xfId="47" applyNumberFormat="1" applyFill="1" applyBorder="1" applyAlignment="1"/>
    <xf numFmtId="0" fontId="2" fillId="24" borderId="71" xfId="47" applyFill="1" applyBorder="1" applyAlignment="1"/>
    <xf numFmtId="0" fontId="2" fillId="24" borderId="68" xfId="47" applyFill="1" applyBorder="1" applyAlignment="1">
      <alignment horizontal="center" vertical="center"/>
    </xf>
    <xf numFmtId="49" fontId="2" fillId="24" borderId="68" xfId="47" applyNumberFormat="1" applyFill="1" applyBorder="1" applyAlignment="1">
      <alignment horizontal="center" vertical="center"/>
    </xf>
    <xf numFmtId="49" fontId="2" fillId="24" borderId="77" xfId="47" applyNumberFormat="1" applyFill="1" applyBorder="1" applyAlignment="1"/>
    <xf numFmtId="0" fontId="2" fillId="24" borderId="68" xfId="47" applyFill="1" applyBorder="1" applyAlignment="1"/>
    <xf numFmtId="49" fontId="2" fillId="24" borderId="68" xfId="47" applyNumberFormat="1" applyFill="1" applyBorder="1" applyAlignment="1">
      <alignment horizontal="left" vertical="center"/>
    </xf>
    <xf numFmtId="0" fontId="2" fillId="24" borderId="68" xfId="47" applyFill="1" applyBorder="1" applyAlignment="1">
      <alignment horizontal="left" vertical="center"/>
    </xf>
    <xf numFmtId="0" fontId="2" fillId="24" borderId="75" xfId="47" applyFill="1" applyBorder="1" applyAlignment="1">
      <alignment horizontal="left" vertical="center"/>
    </xf>
    <xf numFmtId="0" fontId="2" fillId="24" borderId="78" xfId="47" applyFill="1" applyBorder="1" applyAlignment="1"/>
    <xf numFmtId="49" fontId="2" fillId="24" borderId="71" xfId="47" applyNumberFormat="1" applyFill="1" applyBorder="1" applyAlignment="1">
      <alignment horizontal="center" vertical="center"/>
    </xf>
    <xf numFmtId="49" fontId="2" fillId="24" borderId="74" xfId="47" applyNumberFormat="1" applyFill="1" applyBorder="1" applyAlignment="1">
      <alignment horizontal="center" vertical="center"/>
    </xf>
    <xf numFmtId="49" fontId="2" fillId="24" borderId="71" xfId="47" applyNumberFormat="1" applyFill="1" applyBorder="1" applyAlignment="1">
      <alignment horizontal="left" vertical="center"/>
    </xf>
    <xf numFmtId="0" fontId="2" fillId="24" borderId="71" xfId="47" applyFill="1" applyBorder="1" applyAlignment="1">
      <alignment horizontal="left" vertical="center"/>
    </xf>
    <xf numFmtId="0" fontId="2" fillId="24" borderId="72" xfId="47" applyFill="1" applyBorder="1" applyAlignment="1">
      <alignment horizontal="left" vertical="center"/>
    </xf>
    <xf numFmtId="0" fontId="2" fillId="24" borderId="71" xfId="47" applyFill="1" applyBorder="1" applyAlignment="1">
      <alignment horizontal="center" vertical="center"/>
    </xf>
    <xf numFmtId="0" fontId="2" fillId="30" borderId="68" xfId="47" applyFill="1" applyBorder="1" applyAlignment="1">
      <alignment horizontal="center" vertical="center"/>
    </xf>
    <xf numFmtId="0" fontId="2" fillId="24" borderId="63" xfId="47" applyFill="1" applyBorder="1" applyAlignment="1">
      <alignment horizontal="center" vertical="center"/>
    </xf>
    <xf numFmtId="49" fontId="2" fillId="24" borderId="76" xfId="47" applyNumberFormat="1" applyFill="1" applyBorder="1" applyAlignment="1">
      <alignment horizontal="center" vertical="center"/>
    </xf>
    <xf numFmtId="0" fontId="2" fillId="24" borderId="79" xfId="47" applyFill="1" applyBorder="1" applyAlignment="1"/>
    <xf numFmtId="0" fontId="2" fillId="24" borderId="60" xfId="47" applyFill="1" applyBorder="1" applyAlignment="1">
      <alignment horizontal="center" vertical="center"/>
    </xf>
    <xf numFmtId="0" fontId="2" fillId="30" borderId="71" xfId="47" applyFill="1" applyBorder="1" applyAlignment="1">
      <alignment horizontal="center" vertical="center"/>
    </xf>
    <xf numFmtId="49" fontId="0" fillId="24" borderId="70" xfId="47" applyNumberFormat="1" applyFont="1" applyFill="1" applyBorder="1" applyAlignment="1">
      <alignment horizontal="left" vertical="center"/>
    </xf>
    <xf numFmtId="0" fontId="0" fillId="24" borderId="85" xfId="47" applyFont="1" applyFill="1" applyBorder="1" applyAlignment="1">
      <alignment horizontal="center" vertical="center"/>
    </xf>
    <xf numFmtId="0" fontId="0" fillId="24" borderId="91" xfId="47" applyFont="1" applyFill="1" applyBorder="1" applyAlignment="1">
      <alignment horizontal="center" vertical="center"/>
    </xf>
    <xf numFmtId="0" fontId="2" fillId="24" borderId="21" xfId="47" applyFill="1" applyBorder="1" applyAlignment="1">
      <alignment horizontal="center" vertical="center"/>
    </xf>
    <xf numFmtId="0" fontId="2" fillId="24" borderId="20" xfId="47" applyFill="1" applyBorder="1" applyAlignment="1">
      <alignment horizontal="center" vertical="center" shrinkToFit="1"/>
    </xf>
    <xf numFmtId="0" fontId="2" fillId="24" borderId="19" xfId="47" applyFill="1" applyBorder="1" applyAlignment="1">
      <alignment horizontal="center" vertical="center" shrinkToFit="1"/>
    </xf>
    <xf numFmtId="0" fontId="2" fillId="24" borderId="26" xfId="47" applyFill="1" applyBorder="1" applyAlignment="1">
      <alignment horizontal="center" vertical="center" shrinkToFit="1"/>
    </xf>
    <xf numFmtId="0" fontId="52" fillId="31" borderId="49" xfId="37" applyFont="1" applyFill="1" applyBorder="1" applyAlignment="1">
      <alignment horizontal="center" vertical="center" shrinkToFit="1"/>
    </xf>
    <xf numFmtId="0" fontId="52" fillId="31" borderId="24" xfId="37" applyFont="1" applyFill="1" applyBorder="1" applyAlignment="1">
      <alignment horizontal="center" vertical="center" shrinkToFit="1"/>
    </xf>
    <xf numFmtId="0" fontId="52" fillId="31" borderId="50" xfId="37" applyFont="1" applyFill="1" applyBorder="1" applyAlignment="1">
      <alignment horizontal="center" vertical="center" shrinkToFit="1"/>
    </xf>
    <xf numFmtId="0" fontId="52" fillId="31" borderId="22" xfId="37" applyFont="1" applyFill="1" applyBorder="1" applyAlignment="1">
      <alignment horizontal="center" vertical="center" shrinkToFit="1"/>
    </xf>
    <xf numFmtId="0" fontId="52" fillId="31" borderId="17" xfId="37" applyFont="1" applyFill="1" applyBorder="1" applyAlignment="1">
      <alignment horizontal="center" vertical="center" shrinkToFit="1"/>
    </xf>
    <xf numFmtId="0" fontId="52" fillId="31" borderId="51" xfId="37" applyFont="1" applyFill="1" applyBorder="1" applyAlignment="1">
      <alignment horizontal="center" vertical="center" shrinkToFit="1"/>
    </xf>
    <xf numFmtId="0" fontId="53" fillId="0" borderId="17" xfId="37" applyFont="1" applyBorder="1" applyAlignment="1">
      <alignment horizontal="center" shrinkToFit="1"/>
    </xf>
    <xf numFmtId="0" fontId="33" fillId="0" borderId="11" xfId="37" applyFont="1" applyBorder="1" applyAlignment="1">
      <alignment horizontal="center" vertical="center" shrinkToFit="1"/>
    </xf>
    <xf numFmtId="0" fontId="33" fillId="0" borderId="11" xfId="37" applyFont="1" applyBorder="1" applyAlignment="1">
      <alignment horizontal="center" shrinkToFit="1"/>
    </xf>
    <xf numFmtId="0" fontId="53" fillId="0" borderId="19" xfId="37" applyFont="1" applyBorder="1" applyAlignment="1">
      <alignment horizontal="center"/>
    </xf>
    <xf numFmtId="0" fontId="50" fillId="0" borderId="11" xfId="37" applyFont="1" applyBorder="1" applyAlignment="1">
      <alignment horizontal="center" vertical="center"/>
    </xf>
    <xf numFmtId="0" fontId="33" fillId="0" borderId="88" xfId="37" applyFont="1" applyBorder="1" applyAlignment="1">
      <alignment horizontal="center" vertical="center"/>
    </xf>
    <xf numFmtId="0" fontId="33" fillId="0" borderId="87" xfId="37" applyFont="1" applyBorder="1" applyAlignment="1">
      <alignment horizontal="center" vertical="center"/>
    </xf>
    <xf numFmtId="0" fontId="33" fillId="0" borderId="119" xfId="37" applyFont="1" applyBorder="1" applyAlignment="1">
      <alignment horizontal="center" vertical="center"/>
    </xf>
    <xf numFmtId="0" fontId="33" fillId="0" borderId="89" xfId="37" applyFont="1" applyBorder="1" applyAlignment="1">
      <alignment horizontal="center" vertical="center"/>
    </xf>
    <xf numFmtId="0" fontId="33" fillId="0" borderId="11" xfId="37" applyFont="1" applyBorder="1" applyAlignment="1">
      <alignment horizontal="center" vertical="center"/>
    </xf>
    <xf numFmtId="0" fontId="33" fillId="0" borderId="33" xfId="37" applyFont="1" applyBorder="1" applyAlignment="1">
      <alignment horizontal="center" vertical="center"/>
    </xf>
    <xf numFmtId="0" fontId="51" fillId="0" borderId="89" xfId="37" applyFont="1" applyBorder="1" applyAlignment="1">
      <alignment horizontal="center"/>
    </xf>
    <xf numFmtId="0" fontId="51" fillId="0" borderId="11" xfId="37" applyFont="1" applyBorder="1" applyAlignment="1">
      <alignment horizontal="center"/>
    </xf>
    <xf numFmtId="0" fontId="51" fillId="0" borderId="33" xfId="37" applyFont="1" applyBorder="1" applyAlignment="1">
      <alignment horizontal="center"/>
    </xf>
    <xf numFmtId="0" fontId="33" fillId="31" borderId="19" xfId="37" applyFont="1" applyFill="1" applyBorder="1" applyAlignment="1" applyProtection="1">
      <alignment horizontal="center"/>
      <protection locked="0"/>
    </xf>
    <xf numFmtId="0" fontId="50" fillId="0" borderId="11" xfId="37" applyFont="1" applyBorder="1" applyAlignment="1">
      <alignment horizontal="center" vertical="center" shrinkToFit="1"/>
    </xf>
    <xf numFmtId="0" fontId="33" fillId="31" borderId="17" xfId="37" applyFont="1" applyFill="1" applyBorder="1" applyAlignment="1" applyProtection="1">
      <alignment horizontal="center"/>
      <protection locked="0"/>
    </xf>
    <xf numFmtId="0" fontId="51" fillId="0" borderId="0" xfId="37" applyFont="1" applyAlignment="1">
      <alignment horizontal="center"/>
    </xf>
    <xf numFmtId="0" fontId="33" fillId="0" borderId="138" xfId="48" applyFont="1" applyBorder="1" applyAlignment="1" applyProtection="1">
      <alignment horizontal="center" vertical="center" wrapText="1"/>
      <protection locked="0"/>
    </xf>
    <xf numFmtId="0" fontId="33" fillId="0" borderId="139" xfId="48" applyFont="1" applyBorder="1" applyAlignment="1" applyProtection="1">
      <alignment horizontal="center" vertical="center" wrapText="1"/>
      <protection locked="0"/>
    </xf>
    <xf numFmtId="0" fontId="33" fillId="0" borderId="44" xfId="48" applyFont="1" applyBorder="1" applyAlignment="1" applyProtection="1">
      <alignment horizontal="center" vertical="center" wrapText="1"/>
      <protection locked="0"/>
    </xf>
    <xf numFmtId="0" fontId="33" fillId="0" borderId="64" xfId="48" applyFont="1" applyBorder="1" applyAlignment="1" applyProtection="1">
      <alignment horizontal="center" vertical="center" wrapText="1"/>
      <protection locked="0"/>
    </xf>
    <xf numFmtId="0" fontId="33" fillId="31" borderId="25" xfId="37" applyFont="1" applyFill="1" applyBorder="1" applyAlignment="1" applyProtection="1">
      <alignment horizontal="center"/>
      <protection locked="0"/>
    </xf>
    <xf numFmtId="0" fontId="33" fillId="31" borderId="26" xfId="37" applyFont="1" applyFill="1" applyBorder="1" applyAlignment="1" applyProtection="1">
      <alignment horizontal="center"/>
      <protection locked="0"/>
    </xf>
    <xf numFmtId="0" fontId="33" fillId="0" borderId="20" xfId="37" applyFont="1" applyBorder="1" applyAlignment="1">
      <alignment horizontal="center" vertical="center" shrinkToFit="1"/>
    </xf>
    <xf numFmtId="0" fontId="33" fillId="0" borderId="18" xfId="37" applyFont="1" applyBorder="1" applyAlignment="1">
      <alignment horizontal="center" vertical="center" shrinkToFit="1"/>
    </xf>
    <xf numFmtId="0" fontId="33" fillId="31" borderId="20" xfId="37" applyFont="1" applyFill="1" applyBorder="1" applyAlignment="1" applyProtection="1">
      <alignment horizontal="center" vertical="center"/>
      <protection locked="0"/>
    </xf>
    <xf numFmtId="0" fontId="33" fillId="31" borderId="18" xfId="37" applyFont="1" applyFill="1" applyBorder="1" applyAlignment="1" applyProtection="1">
      <alignment horizontal="center" vertical="center"/>
      <protection locked="0"/>
    </xf>
    <xf numFmtId="0" fontId="33" fillId="0" borderId="49" xfId="37" applyFont="1" applyBorder="1" applyAlignment="1" applyProtection="1">
      <alignment horizontal="center" vertical="center"/>
      <protection locked="0"/>
    </xf>
    <xf numFmtId="0" fontId="33" fillId="0" borderId="24" xfId="37" applyFont="1" applyBorder="1" applyAlignment="1" applyProtection="1">
      <alignment horizontal="center" vertical="center"/>
      <protection locked="0"/>
    </xf>
    <xf numFmtId="0" fontId="33" fillId="0" borderId="50" xfId="37" applyFont="1" applyBorder="1" applyAlignment="1" applyProtection="1">
      <alignment horizontal="center" vertical="center"/>
      <protection locked="0"/>
    </xf>
    <xf numFmtId="0" fontId="33" fillId="0" borderId="22" xfId="37" applyFont="1" applyBorder="1" applyAlignment="1" applyProtection="1">
      <alignment horizontal="center" vertical="center"/>
      <protection locked="0"/>
    </xf>
    <xf numFmtId="0" fontId="33" fillId="0" borderId="17" xfId="37" applyFont="1" applyBorder="1" applyAlignment="1" applyProtection="1">
      <alignment horizontal="center" vertical="center"/>
      <protection locked="0"/>
    </xf>
    <xf numFmtId="0" fontId="33" fillId="0" borderId="51" xfId="37" applyFont="1" applyBorder="1" applyAlignment="1" applyProtection="1">
      <alignment horizontal="center" vertical="center"/>
      <protection locked="0"/>
    </xf>
    <xf numFmtId="0" fontId="33" fillId="0" borderId="28" xfId="37" applyFont="1" applyBorder="1" applyAlignment="1" applyProtection="1">
      <alignment horizontal="center" vertical="center"/>
      <protection locked="0"/>
    </xf>
    <xf numFmtId="0" fontId="33" fillId="0" borderId="64" xfId="37" applyFont="1" applyBorder="1" applyAlignment="1" applyProtection="1">
      <alignment horizontal="center" vertical="center"/>
      <protection locked="0"/>
    </xf>
    <xf numFmtId="0" fontId="51" fillId="0" borderId="100" xfId="37" applyFont="1" applyBorder="1" applyAlignment="1">
      <alignment horizontal="center"/>
    </xf>
    <xf numFmtId="0" fontId="51" fillId="0" borderId="12" xfId="37" applyFont="1" applyBorder="1" applyAlignment="1">
      <alignment horizontal="center"/>
    </xf>
    <xf numFmtId="0" fontId="51" fillId="0" borderId="29" xfId="37" applyFont="1" applyBorder="1" applyAlignment="1">
      <alignment horizontal="center"/>
    </xf>
    <xf numFmtId="0" fontId="57" fillId="0" borderId="43" xfId="37" applyFont="1" applyBorder="1" applyAlignment="1">
      <alignment horizontal="right" vertical="center"/>
    </xf>
    <xf numFmtId="0" fontId="57" fillId="0" borderId="131" xfId="37" applyFont="1" applyBorder="1" applyAlignment="1">
      <alignment horizontal="right" vertical="center"/>
    </xf>
    <xf numFmtId="0" fontId="51" fillId="0" borderId="22" xfId="37" quotePrefix="1" applyFont="1" applyBorder="1" applyAlignment="1">
      <alignment horizontal="center" vertical="center" shrinkToFit="1"/>
    </xf>
    <xf numFmtId="0" fontId="51" fillId="0" borderId="51" xfId="37" quotePrefix="1" applyFont="1" applyBorder="1" applyAlignment="1">
      <alignment horizontal="center" vertical="center" shrinkToFit="1"/>
    </xf>
    <xf numFmtId="0" fontId="51" fillId="0" borderId="22" xfId="37" applyFont="1" applyBorder="1" applyAlignment="1">
      <alignment horizontal="center" vertical="center"/>
    </xf>
    <xf numFmtId="0" fontId="51" fillId="0" borderId="51" xfId="37" applyFont="1" applyBorder="1" applyAlignment="1">
      <alignment horizontal="center" vertical="center"/>
    </xf>
    <xf numFmtId="0" fontId="57" fillId="0" borderId="0" xfId="37" applyFont="1" applyAlignment="1">
      <alignment horizontal="right" vertical="center" wrapText="1"/>
    </xf>
    <xf numFmtId="0" fontId="57" fillId="0" borderId="131" xfId="37" applyFont="1" applyBorder="1" applyAlignment="1">
      <alignment horizontal="right" vertical="center" wrapText="1"/>
    </xf>
    <xf numFmtId="0" fontId="51" fillId="0" borderId="129" xfId="37" applyFont="1" applyBorder="1" applyAlignment="1">
      <alignment horizontal="center"/>
    </xf>
    <xf numFmtId="0" fontId="51" fillId="0" borderId="130" xfId="37" applyFont="1" applyBorder="1" applyAlignment="1">
      <alignment horizontal="center"/>
    </xf>
    <xf numFmtId="0" fontId="32" fillId="27" borderId="49" xfId="37" applyFont="1" applyFill="1" applyBorder="1" applyAlignment="1">
      <alignment horizontal="center" vertical="center" wrapText="1"/>
    </xf>
    <xf numFmtId="0" fontId="32" fillId="27" borderId="22" xfId="37" applyFont="1" applyFill="1" applyBorder="1" applyAlignment="1">
      <alignment horizontal="center" vertical="center" wrapText="1"/>
    </xf>
    <xf numFmtId="0" fontId="50" fillId="0" borderId="50" xfId="37" applyFont="1" applyBorder="1" applyAlignment="1">
      <alignment horizontal="center" vertical="center" wrapText="1"/>
    </xf>
    <xf numFmtId="0" fontId="50" fillId="0" borderId="51" xfId="37" applyFont="1" applyBorder="1" applyAlignment="1">
      <alignment horizontal="center" vertical="center" wrapText="1"/>
    </xf>
    <xf numFmtId="0" fontId="50" fillId="0" borderId="20" xfId="37" applyFont="1" applyBorder="1" applyAlignment="1">
      <alignment horizontal="center" vertical="center"/>
    </xf>
    <xf numFmtId="0" fontId="33" fillId="0" borderId="49" xfId="37" applyFont="1" applyBorder="1" applyAlignment="1">
      <alignment horizontal="center" vertical="center" shrinkToFit="1"/>
    </xf>
    <xf numFmtId="0" fontId="33" fillId="0" borderId="50" xfId="37" applyFont="1" applyBorder="1" applyAlignment="1">
      <alignment horizontal="center" vertical="center" shrinkToFit="1"/>
    </xf>
    <xf numFmtId="0" fontId="33" fillId="0" borderId="49" xfId="37" applyFont="1" applyBorder="1" applyAlignment="1">
      <alignment horizontal="center" vertical="center"/>
    </xf>
    <xf numFmtId="0" fontId="33" fillId="0" borderId="50" xfId="37" applyFont="1" applyBorder="1" applyAlignment="1">
      <alignment horizontal="center" vertical="center"/>
    </xf>
    <xf numFmtId="0" fontId="57" fillId="0" borderId="11" xfId="37" applyFont="1" applyBorder="1" applyAlignment="1">
      <alignment horizontal="center" vertical="center" wrapText="1"/>
    </xf>
    <xf numFmtId="0" fontId="57" fillId="0" borderId="20" xfId="37" applyFont="1" applyBorder="1" applyAlignment="1">
      <alignment horizontal="center" vertical="center" shrinkToFit="1"/>
    </xf>
    <xf numFmtId="0" fontId="57" fillId="0" borderId="18" xfId="37" applyFont="1" applyBorder="1" applyAlignment="1">
      <alignment horizontal="center" vertical="center" shrinkToFit="1"/>
    </xf>
    <xf numFmtId="0" fontId="58" fillId="0" borderId="49" xfId="37" applyFont="1" applyBorder="1" applyAlignment="1">
      <alignment horizontal="center" vertical="center"/>
    </xf>
    <xf numFmtId="0" fontId="58" fillId="0" borderId="50" xfId="37" applyFont="1" applyBorder="1" applyAlignment="1">
      <alignment horizontal="center" vertical="center"/>
    </xf>
    <xf numFmtId="177" fontId="58" fillId="0" borderId="11" xfId="37" applyNumberFormat="1" applyFont="1" applyBorder="1" applyAlignment="1">
      <alignment horizontal="right" vertical="center"/>
    </xf>
    <xf numFmtId="0" fontId="58" fillId="33" borderId="49" xfId="37" applyFont="1" applyFill="1" applyBorder="1" applyAlignment="1">
      <alignment horizontal="center" vertical="center"/>
    </xf>
    <xf numFmtId="0" fontId="58" fillId="33" borderId="50" xfId="37" applyFont="1" applyFill="1" applyBorder="1" applyAlignment="1">
      <alignment horizontal="center" vertical="center"/>
    </xf>
    <xf numFmtId="177" fontId="58" fillId="0" borderId="15" xfId="37" applyNumberFormat="1" applyFont="1" applyBorder="1" applyAlignment="1">
      <alignment horizontal="right" vertical="center"/>
    </xf>
    <xf numFmtId="0" fontId="57" fillId="0" borderId="24" xfId="37" applyFont="1" applyBorder="1" applyAlignment="1">
      <alignment horizontal="right" wrapText="1"/>
    </xf>
    <xf numFmtId="0" fontId="57" fillId="0" borderId="28" xfId="37" applyFont="1" applyBorder="1" applyAlignment="1">
      <alignment horizontal="right" wrapText="1"/>
    </xf>
    <xf numFmtId="178" fontId="58" fillId="0" borderId="129" xfId="37" applyNumberFormat="1" applyFont="1" applyBorder="1" applyAlignment="1">
      <alignment horizontal="right" vertical="center"/>
    </xf>
    <xf numFmtId="178" fontId="58" fillId="0" borderId="130" xfId="37" applyNumberFormat="1" applyFont="1" applyBorder="1" applyAlignment="1">
      <alignment horizontal="right" vertical="center"/>
    </xf>
    <xf numFmtId="0" fontId="59" fillId="27" borderId="0" xfId="37" applyFont="1" applyFill="1" applyAlignment="1">
      <alignment horizontal="left"/>
    </xf>
    <xf numFmtId="0" fontId="51" fillId="0" borderId="0" xfId="37" applyFont="1" applyAlignment="1">
      <alignment horizontal="center" vertical="center"/>
    </xf>
    <xf numFmtId="180" fontId="58" fillId="0" borderId="129" xfId="37" applyNumberFormat="1" applyFont="1" applyBorder="1" applyAlignment="1">
      <alignment horizontal="center" vertical="center"/>
    </xf>
    <xf numFmtId="180" fontId="58" fillId="0" borderId="130" xfId="37" applyNumberFormat="1" applyFont="1" applyBorder="1" applyAlignment="1">
      <alignment horizontal="center" vertical="center"/>
    </xf>
    <xf numFmtId="0" fontId="33" fillId="0" borderId="20" xfId="37" applyFont="1" applyBorder="1" applyAlignment="1">
      <alignment horizontal="center" vertical="center"/>
    </xf>
    <xf numFmtId="0" fontId="33" fillId="0" borderId="19" xfId="37" applyFont="1" applyBorder="1" applyAlignment="1">
      <alignment horizontal="center" vertical="center"/>
    </xf>
    <xf numFmtId="0" fontId="33" fillId="0" borderId="49" xfId="37" applyFont="1" applyBorder="1" applyAlignment="1">
      <alignment horizontal="center" vertical="center" wrapText="1"/>
    </xf>
    <xf numFmtId="0" fontId="33" fillId="0" borderId="21" xfId="37" applyFont="1" applyBorder="1" applyAlignment="1">
      <alignment horizontal="center" vertical="center"/>
    </xf>
    <xf numFmtId="0" fontId="33" fillId="0" borderId="23" xfId="37" applyFont="1" applyBorder="1" applyAlignment="1">
      <alignment horizontal="center" vertical="center"/>
    </xf>
    <xf numFmtId="0" fontId="33" fillId="0" borderId="22" xfId="37" applyFont="1" applyBorder="1" applyAlignment="1">
      <alignment horizontal="center" vertical="center"/>
    </xf>
    <xf numFmtId="0" fontId="33" fillId="0" borderId="51" xfId="37" applyFont="1" applyBorder="1" applyAlignment="1">
      <alignment horizontal="center" vertical="center"/>
    </xf>
    <xf numFmtId="178" fontId="58" fillId="0" borderId="129" xfId="37" applyNumberFormat="1" applyFont="1" applyBorder="1"/>
    <xf numFmtId="178" fontId="58" fillId="0" borderId="130" xfId="37" applyNumberFormat="1" applyFont="1" applyBorder="1"/>
    <xf numFmtId="0" fontId="51" fillId="0" borderId="45" xfId="37" applyFont="1" applyBorder="1" applyAlignment="1">
      <alignment horizontal="center" shrinkToFit="1"/>
    </xf>
    <xf numFmtId="0" fontId="51" fillId="0" borderId="140" xfId="37" applyFont="1" applyBorder="1" applyAlignment="1">
      <alignment horizontal="center" shrinkToFit="1"/>
    </xf>
    <xf numFmtId="177" fontId="51" fillId="0" borderId="22" xfId="37" applyNumberFormat="1" applyFont="1" applyBorder="1" applyAlignment="1">
      <alignment horizontal="center" vertical="center"/>
    </xf>
    <xf numFmtId="177" fontId="51" fillId="0" borderId="51" xfId="37" applyNumberFormat="1" applyFont="1" applyBorder="1" applyAlignment="1">
      <alignment horizontal="center" vertical="center"/>
    </xf>
    <xf numFmtId="0" fontId="51" fillId="0" borderId="15" xfId="37" applyFont="1" applyBorder="1" applyAlignment="1">
      <alignment horizontal="center" vertical="center"/>
    </xf>
    <xf numFmtId="0" fontId="51" fillId="0" borderId="16" xfId="37" applyFont="1" applyBorder="1" applyAlignment="1">
      <alignment horizontal="center" vertical="center"/>
    </xf>
    <xf numFmtId="177" fontId="33" fillId="0" borderId="49" xfId="37" applyNumberFormat="1" applyFont="1" applyBorder="1" applyAlignment="1">
      <alignment horizontal="center" vertical="center"/>
    </xf>
    <xf numFmtId="177" fontId="33" fillId="0" borderId="50" xfId="37" applyNumberFormat="1" applyFont="1" applyBorder="1" applyAlignment="1">
      <alignment horizontal="center" vertical="center"/>
    </xf>
    <xf numFmtId="0" fontId="33" fillId="0" borderId="129" xfId="37" applyFont="1" applyBorder="1" applyAlignment="1" applyProtection="1">
      <alignment horizontal="center" shrinkToFit="1"/>
      <protection locked="0"/>
    </xf>
    <xf numFmtId="0" fontId="33" fillId="0" borderId="130" xfId="37" applyFont="1" applyBorder="1" applyAlignment="1" applyProtection="1">
      <alignment horizontal="center" shrinkToFit="1"/>
      <protection locked="0"/>
    </xf>
    <xf numFmtId="0" fontId="33" fillId="31" borderId="20" xfId="37" applyFont="1" applyFill="1" applyBorder="1" applyAlignment="1" applyProtection="1">
      <alignment horizontal="center"/>
      <protection locked="0"/>
    </xf>
    <xf numFmtId="0" fontId="33" fillId="31" borderId="18" xfId="37" applyFont="1" applyFill="1" applyBorder="1" applyAlignment="1" applyProtection="1">
      <alignment horizontal="center"/>
      <protection locked="0"/>
    </xf>
    <xf numFmtId="0" fontId="34" fillId="0" borderId="20" xfId="48" applyFont="1" applyBorder="1" applyAlignment="1">
      <alignment horizontal="center" vertical="center"/>
    </xf>
    <xf numFmtId="0" fontId="34" fillId="0" borderId="19" xfId="48" applyFont="1" applyBorder="1" applyAlignment="1">
      <alignment horizontal="center" vertical="center"/>
    </xf>
    <xf numFmtId="0" fontId="34" fillId="0" borderId="18" xfId="48" applyFont="1" applyBorder="1" applyAlignment="1">
      <alignment horizontal="center" vertical="center"/>
    </xf>
    <xf numFmtId="0" fontId="36" fillId="0" borderId="0" xfId="45" applyFont="1" applyAlignment="1">
      <alignment horizontal="distributed" vertical="center"/>
    </xf>
    <xf numFmtId="0" fontId="11" fillId="0" borderId="17" xfId="45" applyFont="1" applyBorder="1" applyAlignment="1">
      <alignment horizontal="center" vertical="center" shrinkToFit="1"/>
    </xf>
    <xf numFmtId="0" fontId="11" fillId="26" borderId="20" xfId="45" applyFont="1" applyFill="1" applyBorder="1" applyAlignment="1" applyProtection="1">
      <alignment horizontal="center" vertical="center" wrapText="1"/>
      <protection locked="0"/>
    </xf>
    <xf numFmtId="0" fontId="11" fillId="26" borderId="19" xfId="45" applyFont="1" applyFill="1" applyBorder="1" applyAlignment="1" applyProtection="1">
      <alignment horizontal="center" vertical="center" wrapText="1"/>
      <protection locked="0"/>
    </xf>
    <xf numFmtId="0" fontId="11" fillId="26" borderId="18" xfId="45" applyFont="1" applyFill="1" applyBorder="1" applyAlignment="1" applyProtection="1">
      <alignment horizontal="center" vertical="center" wrapText="1"/>
      <protection locked="0"/>
    </xf>
    <xf numFmtId="0" fontId="11" fillId="26" borderId="11" xfId="45" applyFont="1" applyFill="1" applyBorder="1" applyAlignment="1">
      <alignment horizontal="center" vertical="center" wrapText="1"/>
    </xf>
    <xf numFmtId="0" fontId="11" fillId="0" borderId="21" xfId="45" applyFont="1" applyBorder="1" applyAlignment="1">
      <alignment horizontal="center" vertical="center" wrapText="1"/>
    </xf>
    <xf numFmtId="0" fontId="11" fillId="0" borderId="23" xfId="45" applyFont="1" applyBorder="1" applyAlignment="1">
      <alignment horizontal="center" vertical="center" wrapText="1"/>
    </xf>
    <xf numFmtId="0" fontId="11" fillId="0" borderId="22" xfId="45" applyFont="1" applyBorder="1" applyAlignment="1">
      <alignment horizontal="center" vertical="center" wrapText="1"/>
    </xf>
    <xf numFmtId="0" fontId="11" fillId="0" borderId="51" xfId="45" applyFont="1" applyBorder="1" applyAlignment="1">
      <alignment horizontal="center" vertical="center" wrapText="1"/>
    </xf>
    <xf numFmtId="58" fontId="11" fillId="0" borderId="17" xfId="45" applyNumberFormat="1" applyFont="1" applyBorder="1" applyAlignment="1">
      <alignment horizontal="center" vertical="center"/>
    </xf>
    <xf numFmtId="0" fontId="11" fillId="0" borderId="11" xfId="45" applyFont="1" applyBorder="1" applyAlignment="1">
      <alignment horizontal="center" vertical="center" wrapText="1"/>
    </xf>
    <xf numFmtId="0" fontId="11" fillId="0" borderId="11" xfId="45" applyFont="1" applyBorder="1" applyAlignment="1">
      <alignment horizontal="center" vertical="center"/>
    </xf>
    <xf numFmtId="0" fontId="11" fillId="26" borderId="11" xfId="45" applyFont="1" applyFill="1" applyBorder="1" applyAlignment="1">
      <alignment horizontal="center" vertical="center" shrinkToFit="1"/>
    </xf>
    <xf numFmtId="0" fontId="11" fillId="26" borderId="49" xfId="45" applyFont="1" applyFill="1" applyBorder="1" applyAlignment="1" applyProtection="1">
      <alignment horizontal="center" vertical="center" wrapText="1"/>
      <protection locked="0"/>
    </xf>
    <xf numFmtId="0" fontId="11" fillId="26" borderId="24" xfId="45" applyFont="1" applyFill="1" applyBorder="1" applyAlignment="1" applyProtection="1">
      <alignment horizontal="center" vertical="center" wrapText="1"/>
      <protection locked="0"/>
    </xf>
    <xf numFmtId="0" fontId="11" fillId="26" borderId="50" xfId="45" applyFont="1" applyFill="1" applyBorder="1" applyAlignment="1" applyProtection="1">
      <alignment horizontal="center" vertical="center" wrapText="1"/>
      <protection locked="0"/>
    </xf>
    <xf numFmtId="0" fontId="11" fillId="26" borderId="22" xfId="45" applyFont="1" applyFill="1" applyBorder="1" applyAlignment="1" applyProtection="1">
      <alignment horizontal="center" vertical="center" wrapText="1"/>
      <protection locked="0"/>
    </xf>
    <xf numFmtId="0" fontId="11" fillId="26" borderId="17" xfId="45" applyFont="1" applyFill="1" applyBorder="1" applyAlignment="1" applyProtection="1">
      <alignment horizontal="center" vertical="center" wrapText="1"/>
      <protection locked="0"/>
    </xf>
    <xf numFmtId="0" fontId="11" fillId="26" borderId="51" xfId="45" applyFont="1" applyFill="1" applyBorder="1" applyAlignment="1" applyProtection="1">
      <alignment horizontal="center" vertical="center" wrapText="1"/>
      <protection locked="0"/>
    </xf>
    <xf numFmtId="0" fontId="11" fillId="26" borderId="11" xfId="45" applyFont="1" applyFill="1" applyBorder="1" applyAlignment="1" applyProtection="1">
      <alignment horizontal="center" vertical="center" wrapText="1"/>
      <protection locked="0"/>
    </xf>
    <xf numFmtId="49" fontId="11" fillId="26" borderId="15" xfId="0" applyNumberFormat="1" applyFont="1" applyFill="1" applyBorder="1" applyAlignment="1">
      <alignment horizontal="center" vertical="center"/>
    </xf>
    <xf numFmtId="49" fontId="11" fillId="26" borderId="16" xfId="0" applyNumberFormat="1" applyFont="1" applyFill="1" applyBorder="1" applyAlignment="1">
      <alignment horizontal="center" vertical="center"/>
    </xf>
    <xf numFmtId="0" fontId="2" fillId="26" borderId="50" xfId="0" applyFont="1" applyFill="1" applyBorder="1" applyAlignment="1" applyProtection="1">
      <alignment horizontal="center" vertical="center"/>
      <protection locked="0"/>
    </xf>
    <xf numFmtId="0" fontId="2" fillId="26" borderId="51" xfId="0" applyFont="1" applyFill="1" applyBorder="1" applyAlignment="1" applyProtection="1">
      <alignment horizontal="center" vertical="center"/>
      <protection locked="0"/>
    </xf>
    <xf numFmtId="0" fontId="11" fillId="0" borderId="21" xfId="45" applyFont="1" applyBorder="1" applyAlignment="1">
      <alignment horizontal="center" vertical="center"/>
    </xf>
    <xf numFmtId="0" fontId="11" fillId="0" borderId="23" xfId="45" applyFont="1" applyBorder="1" applyAlignment="1">
      <alignment horizontal="center" vertical="center"/>
    </xf>
    <xf numFmtId="0" fontId="11" fillId="0" borderId="22" xfId="45" applyFont="1" applyBorder="1" applyAlignment="1">
      <alignment horizontal="center" vertical="center"/>
    </xf>
    <xf numFmtId="0" fontId="11" fillId="0" borderId="51" xfId="45" applyFont="1" applyBorder="1" applyAlignment="1">
      <alignment horizontal="center" vertical="center"/>
    </xf>
    <xf numFmtId="0" fontId="11" fillId="26" borderId="19" xfId="45" applyFont="1" applyFill="1" applyBorder="1" applyAlignment="1">
      <alignment horizontal="center" vertical="center"/>
    </xf>
    <xf numFmtId="0" fontId="11" fillId="26" borderId="18" xfId="45" applyFont="1" applyFill="1" applyBorder="1" applyAlignment="1">
      <alignment horizontal="center" vertical="center"/>
    </xf>
    <xf numFmtId="0" fontId="11" fillId="26" borderId="49" xfId="45" applyFont="1" applyFill="1" applyBorder="1" applyAlignment="1" applyProtection="1">
      <alignment horizontal="center" vertical="center"/>
      <protection locked="0"/>
    </xf>
    <xf numFmtId="0" fontId="11" fillId="26" borderId="24" xfId="45" applyFont="1" applyFill="1" applyBorder="1" applyAlignment="1" applyProtection="1">
      <alignment horizontal="center" vertical="center"/>
      <protection locked="0"/>
    </xf>
    <xf numFmtId="0" fontId="11" fillId="26" borderId="50" xfId="45" applyFont="1" applyFill="1" applyBorder="1" applyAlignment="1" applyProtection="1">
      <alignment horizontal="center" vertical="center"/>
      <protection locked="0"/>
    </xf>
    <xf numFmtId="0" fontId="11" fillId="26" borderId="22" xfId="45" applyFont="1" applyFill="1" applyBorder="1" applyAlignment="1" applyProtection="1">
      <alignment horizontal="center" vertical="center"/>
      <protection locked="0"/>
    </xf>
    <xf numFmtId="0" fontId="11" fillId="26" borderId="17" xfId="45" applyFont="1" applyFill="1" applyBorder="1" applyAlignment="1" applyProtection="1">
      <alignment horizontal="center" vertical="center"/>
      <protection locked="0"/>
    </xf>
    <xf numFmtId="0" fontId="11" fillId="26" borderId="51" xfId="45" applyFont="1" applyFill="1" applyBorder="1" applyAlignment="1" applyProtection="1">
      <alignment horizontal="center" vertical="center"/>
      <protection locked="0"/>
    </xf>
    <xf numFmtId="0" fontId="11" fillId="0" borderId="20" xfId="45" applyFont="1" applyBorder="1" applyAlignment="1">
      <alignment horizontal="center" vertical="center"/>
    </xf>
    <xf numFmtId="0" fontId="11" fillId="0" borderId="19" xfId="45" applyFont="1" applyBorder="1" applyAlignment="1">
      <alignment horizontal="center" vertical="center"/>
    </xf>
    <xf numFmtId="0" fontId="11" fillId="0" borderId="18" xfId="45" applyFont="1" applyBorder="1" applyAlignment="1">
      <alignment horizontal="center" vertical="center"/>
    </xf>
    <xf numFmtId="0" fontId="11" fillId="0" borderId="20" xfId="45" applyFont="1" applyBorder="1" applyAlignment="1">
      <alignment horizontal="center" vertical="center" wrapText="1"/>
    </xf>
    <xf numFmtId="0" fontId="11" fillId="0" borderId="19" xfId="45" applyFont="1" applyBorder="1" applyAlignment="1">
      <alignment horizontal="center" vertical="center" wrapText="1"/>
    </xf>
    <xf numFmtId="0" fontId="11" fillId="0" borderId="18" xfId="45" applyFont="1" applyBorder="1" applyAlignment="1">
      <alignment horizontal="center" vertical="center" wrapText="1"/>
    </xf>
    <xf numFmtId="0" fontId="48" fillId="0" borderId="71" xfId="45" applyFont="1" applyBorder="1" applyAlignment="1">
      <alignment horizontal="left" vertical="center"/>
    </xf>
    <xf numFmtId="0" fontId="49" fillId="0" borderId="71" xfId="45" applyFont="1" applyBorder="1" applyAlignment="1">
      <alignment horizontal="left" vertical="center" wrapText="1"/>
    </xf>
    <xf numFmtId="0" fontId="11" fillId="0" borderId="49" xfId="45" applyFont="1" applyBorder="1" applyAlignment="1">
      <alignment horizontal="center" vertical="center" wrapText="1"/>
    </xf>
    <xf numFmtId="0" fontId="11" fillId="0" borderId="24" xfId="45" applyFont="1" applyBorder="1" applyAlignment="1">
      <alignment horizontal="center" vertical="center" wrapText="1"/>
    </xf>
    <xf numFmtId="0" fontId="11" fillId="0" borderId="50" xfId="45" applyFont="1" applyBorder="1" applyAlignment="1">
      <alignment horizontal="center" vertical="center" wrapText="1"/>
    </xf>
    <xf numFmtId="0" fontId="11" fillId="0" borderId="17" xfId="45" applyFont="1" applyBorder="1" applyAlignment="1">
      <alignment horizontal="center" vertical="center" wrapText="1"/>
    </xf>
    <xf numFmtId="0" fontId="37" fillId="0" borderId="49" xfId="45" applyFont="1" applyBorder="1" applyAlignment="1">
      <alignment horizontal="center" vertical="center"/>
    </xf>
    <xf numFmtId="0" fontId="37" fillId="0" borderId="24" xfId="45" applyFont="1" applyBorder="1" applyAlignment="1">
      <alignment horizontal="center" vertical="center"/>
    </xf>
    <xf numFmtId="0" fontId="37" fillId="0" borderId="50" xfId="45" applyFont="1" applyBorder="1" applyAlignment="1">
      <alignment horizontal="center" vertical="center"/>
    </xf>
    <xf numFmtId="0" fontId="37" fillId="0" borderId="22" xfId="45" applyFont="1" applyBorder="1" applyAlignment="1">
      <alignment horizontal="center" vertical="center"/>
    </xf>
    <xf numFmtId="0" fontId="37" fillId="0" borderId="17" xfId="45" applyFont="1" applyBorder="1" applyAlignment="1">
      <alignment horizontal="center" vertical="center"/>
    </xf>
    <xf numFmtId="0" fontId="37" fillId="0" borderId="51" xfId="45" applyFont="1" applyBorder="1" applyAlignment="1">
      <alignment horizontal="center" vertical="center"/>
    </xf>
    <xf numFmtId="0" fontId="11" fillId="0" borderId="49" xfId="45" applyFont="1" applyBorder="1" applyAlignment="1">
      <alignment horizontal="center" vertical="center" wrapText="1" shrinkToFit="1"/>
    </xf>
    <xf numFmtId="0" fontId="11" fillId="0" borderId="24" xfId="45" applyFont="1" applyBorder="1" applyAlignment="1">
      <alignment horizontal="center" vertical="center" wrapText="1" shrinkToFit="1"/>
    </xf>
    <xf numFmtId="0" fontId="11" fillId="0" borderId="50" xfId="45" applyFont="1" applyBorder="1" applyAlignment="1">
      <alignment horizontal="center" vertical="center" wrapText="1" shrinkToFit="1"/>
    </xf>
    <xf numFmtId="0" fontId="11" fillId="0" borderId="22" xfId="45" applyFont="1" applyBorder="1" applyAlignment="1">
      <alignment horizontal="center" vertical="center" wrapText="1" shrinkToFit="1"/>
    </xf>
    <xf numFmtId="0" fontId="11" fillId="0" borderId="17" xfId="45" applyFont="1" applyBorder="1" applyAlignment="1">
      <alignment horizontal="center" vertical="center" wrapText="1" shrinkToFit="1"/>
    </xf>
    <xf numFmtId="0" fontId="11" fillId="0" borderId="51" xfId="45" applyFont="1" applyBorder="1" applyAlignment="1">
      <alignment horizontal="center" vertical="center" wrapText="1" shrinkToFit="1"/>
    </xf>
    <xf numFmtId="0" fontId="11" fillId="0" borderId="49" xfId="45" applyFont="1" applyBorder="1" applyAlignment="1">
      <alignment horizontal="center" vertical="center"/>
    </xf>
    <xf numFmtId="0" fontId="11" fillId="0" borderId="24" xfId="45" applyFont="1" applyBorder="1" applyAlignment="1">
      <alignment horizontal="center" vertical="center"/>
    </xf>
    <xf numFmtId="0" fontId="11" fillId="0" borderId="50" xfId="45" applyFont="1" applyBorder="1" applyAlignment="1">
      <alignment horizontal="center" vertical="center"/>
    </xf>
    <xf numFmtId="0" fontId="11" fillId="0" borderId="17" xfId="45" applyFont="1" applyBorder="1" applyAlignment="1">
      <alignment horizontal="center" vertical="center"/>
    </xf>
    <xf numFmtId="0" fontId="0" fillId="24" borderId="20" xfId="0" applyFill="1" applyBorder="1"/>
    <xf numFmtId="0" fontId="0" fillId="24" borderId="19" xfId="0" applyFill="1" applyBorder="1"/>
    <xf numFmtId="0" fontId="0" fillId="24" borderId="18" xfId="0" applyFill="1" applyBorder="1"/>
    <xf numFmtId="0" fontId="12" fillId="0" borderId="11" xfId="45" applyFont="1" applyBorder="1" applyAlignment="1">
      <alignment horizontal="center" vertical="center" wrapText="1"/>
    </xf>
  </cellXfs>
  <cellStyles count="4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al_Revised Scoresheet for multi scores" xfId="37" xr:uid="{00000000-0005-0000-0000-000024000000}"/>
    <cellStyle name="Note" xfId="38" xr:uid="{00000000-0005-0000-0000-000025000000}"/>
    <cellStyle name="Output" xfId="39" xr:uid="{00000000-0005-0000-0000-000026000000}"/>
    <cellStyle name="Standard_KURBEWER" xfId="40" xr:uid="{00000000-0005-0000-0000-000027000000}"/>
    <cellStyle name="Title" xfId="41" xr:uid="{00000000-0005-0000-0000-000028000000}"/>
    <cellStyle name="Total" xfId="42" xr:uid="{00000000-0005-0000-0000-000029000000}"/>
    <cellStyle name="Warning Text" xfId="43" xr:uid="{00000000-0005-0000-0000-00002A000000}"/>
    <cellStyle name="ハイパーリンク" xfId="44" builtinId="8"/>
    <cellStyle name="標準" xfId="0" builtinId="0"/>
    <cellStyle name="標準 2" xfId="45" xr:uid="{00000000-0005-0000-0000-00002D000000}"/>
    <cellStyle name="標準 3" xfId="46" xr:uid="{00000000-0005-0000-0000-00002E000000}"/>
    <cellStyle name="標準 4" xfId="48" xr:uid="{00000000-0005-0000-0000-00002F000000}"/>
    <cellStyle name="標準_Book1" xfId="47" xr:uid="{00000000-0005-0000-0000-000030000000}"/>
  </cellStyles>
  <dxfs count="8">
    <dxf>
      <font>
        <color rgb="FFFF0000"/>
      </font>
      <fill>
        <patternFill>
          <bgColor rgb="FFFFFF00"/>
        </patternFill>
      </fill>
    </dxf>
    <dxf>
      <fill>
        <patternFill patternType="none">
          <bgColor auto="1"/>
        </patternFill>
      </fill>
    </dxf>
    <dxf>
      <font>
        <color rgb="FFFF0000"/>
      </font>
      <fill>
        <patternFill>
          <bgColor rgb="FFFFFF00"/>
        </patternFill>
      </fill>
    </dxf>
    <dxf>
      <fill>
        <patternFill patternType="none">
          <bgColor auto="1"/>
        </patternFill>
      </fill>
    </dxf>
    <dxf>
      <font>
        <color rgb="FFFF0000"/>
      </font>
      <fill>
        <patternFill>
          <bgColor rgb="FFFFFF00"/>
        </patternFill>
      </fill>
    </dxf>
    <dxf>
      <fill>
        <patternFill patternType="none">
          <bgColor auto="1"/>
        </patternFill>
      </fill>
    </dxf>
    <dxf>
      <font>
        <color rgb="FFFF0000"/>
      </font>
      <fill>
        <patternFill>
          <bgColor rgb="FFFFFF00"/>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30</xdr:row>
      <xdr:rowOff>19050</xdr:rowOff>
    </xdr:from>
    <xdr:to>
      <xdr:col>24</xdr:col>
      <xdr:colOff>104775</xdr:colOff>
      <xdr:row>42</xdr:row>
      <xdr:rowOff>0</xdr:rowOff>
    </xdr:to>
    <xdr:pic>
      <xdr:nvPicPr>
        <xdr:cNvPr id="1355" name="Picture 1">
          <a:extLst>
            <a:ext uri="{FF2B5EF4-FFF2-40B4-BE49-F238E27FC236}">
              <a16:creationId xmlns:a16="http://schemas.microsoft.com/office/drawing/2014/main" id="{00000000-0008-0000-0000-00004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334125"/>
          <a:ext cx="389572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123825</xdr:colOff>
      <xdr:row>160</xdr:row>
      <xdr:rowOff>76200</xdr:rowOff>
    </xdr:from>
    <xdr:to>
      <xdr:col>14</xdr:col>
      <xdr:colOff>28575</xdr:colOff>
      <xdr:row>161</xdr:row>
      <xdr:rowOff>85725</xdr:rowOff>
    </xdr:to>
    <xdr:sp macro="" textlink="">
      <xdr:nvSpPr>
        <xdr:cNvPr id="1356" name="AutoShape 2">
          <a:extLst>
            <a:ext uri="{FF2B5EF4-FFF2-40B4-BE49-F238E27FC236}">
              <a16:creationId xmlns:a16="http://schemas.microsoft.com/office/drawing/2014/main" id="{00000000-0008-0000-0000-00004C050000}"/>
            </a:ext>
          </a:extLst>
        </xdr:cNvPr>
        <xdr:cNvSpPr>
          <a:spLocks noChangeArrowheads="1"/>
        </xdr:cNvSpPr>
      </xdr:nvSpPr>
      <xdr:spPr bwMode="auto">
        <a:xfrm>
          <a:off x="2314575" y="27889200"/>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21</xdr:col>
      <xdr:colOff>133350</xdr:colOff>
      <xdr:row>160</xdr:row>
      <xdr:rowOff>76200</xdr:rowOff>
    </xdr:from>
    <xdr:to>
      <xdr:col>24</xdr:col>
      <xdr:colOff>38100</xdr:colOff>
      <xdr:row>161</xdr:row>
      <xdr:rowOff>85725</xdr:rowOff>
    </xdr:to>
    <xdr:sp macro="" textlink="">
      <xdr:nvSpPr>
        <xdr:cNvPr id="1357" name="AutoShape 3">
          <a:extLst>
            <a:ext uri="{FF2B5EF4-FFF2-40B4-BE49-F238E27FC236}">
              <a16:creationId xmlns:a16="http://schemas.microsoft.com/office/drawing/2014/main" id="{00000000-0008-0000-0000-00004D050000}"/>
            </a:ext>
          </a:extLst>
        </xdr:cNvPr>
        <xdr:cNvSpPr>
          <a:spLocks noChangeArrowheads="1"/>
        </xdr:cNvSpPr>
      </xdr:nvSpPr>
      <xdr:spPr bwMode="auto">
        <a:xfrm>
          <a:off x="4133850" y="27889200"/>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32</xdr:col>
      <xdr:colOff>133350</xdr:colOff>
      <xdr:row>160</xdr:row>
      <xdr:rowOff>76200</xdr:rowOff>
    </xdr:from>
    <xdr:to>
      <xdr:col>35</xdr:col>
      <xdr:colOff>38100</xdr:colOff>
      <xdr:row>161</xdr:row>
      <xdr:rowOff>85725</xdr:rowOff>
    </xdr:to>
    <xdr:sp macro="" textlink="">
      <xdr:nvSpPr>
        <xdr:cNvPr id="1358" name="AutoShape 5">
          <a:extLst>
            <a:ext uri="{FF2B5EF4-FFF2-40B4-BE49-F238E27FC236}">
              <a16:creationId xmlns:a16="http://schemas.microsoft.com/office/drawing/2014/main" id="{00000000-0008-0000-0000-00004E050000}"/>
            </a:ext>
          </a:extLst>
        </xdr:cNvPr>
        <xdr:cNvSpPr>
          <a:spLocks noChangeArrowheads="1"/>
        </xdr:cNvSpPr>
      </xdr:nvSpPr>
      <xdr:spPr bwMode="auto">
        <a:xfrm>
          <a:off x="6124575" y="27889200"/>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25</xdr:col>
      <xdr:colOff>28575</xdr:colOff>
      <xdr:row>85</xdr:row>
      <xdr:rowOff>28575</xdr:rowOff>
    </xdr:from>
    <xdr:to>
      <xdr:col>25</xdr:col>
      <xdr:colOff>161925</xdr:colOff>
      <xdr:row>101</xdr:row>
      <xdr:rowOff>0</xdr:rowOff>
    </xdr:to>
    <xdr:sp macro="" textlink="">
      <xdr:nvSpPr>
        <xdr:cNvPr id="1359" name="AutoShape 6">
          <a:extLst>
            <a:ext uri="{FF2B5EF4-FFF2-40B4-BE49-F238E27FC236}">
              <a16:creationId xmlns:a16="http://schemas.microsoft.com/office/drawing/2014/main" id="{00000000-0008-0000-0000-00004F050000}"/>
            </a:ext>
          </a:extLst>
        </xdr:cNvPr>
        <xdr:cNvSpPr>
          <a:spLocks/>
        </xdr:cNvSpPr>
      </xdr:nvSpPr>
      <xdr:spPr bwMode="auto">
        <a:xfrm>
          <a:off x="4752975" y="15325725"/>
          <a:ext cx="133350" cy="2543175"/>
        </a:xfrm>
        <a:prstGeom prst="rightBrace">
          <a:avLst>
            <a:gd name="adj1" fmla="val 158929"/>
            <a:gd name="adj2" fmla="val 48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76200</xdr:colOff>
      <xdr:row>62</xdr:row>
      <xdr:rowOff>161925</xdr:rowOff>
    </xdr:from>
    <xdr:to>
      <xdr:col>9</xdr:col>
      <xdr:colOff>171450</xdr:colOff>
      <xdr:row>68</xdr:row>
      <xdr:rowOff>95250</xdr:rowOff>
    </xdr:to>
    <xdr:grpSp>
      <xdr:nvGrpSpPr>
        <xdr:cNvPr id="1360" name="Group 61">
          <a:extLst>
            <a:ext uri="{FF2B5EF4-FFF2-40B4-BE49-F238E27FC236}">
              <a16:creationId xmlns:a16="http://schemas.microsoft.com/office/drawing/2014/main" id="{00000000-0008-0000-0000-000050050000}"/>
            </a:ext>
          </a:extLst>
        </xdr:cNvPr>
        <xdr:cNvGrpSpPr>
          <a:grpSpLocks/>
        </xdr:cNvGrpSpPr>
      </xdr:nvGrpSpPr>
      <xdr:grpSpPr bwMode="auto">
        <a:xfrm>
          <a:off x="1002723" y="12068175"/>
          <a:ext cx="1004454" cy="972416"/>
          <a:chOff x="98" y="1197"/>
          <a:chExt cx="105" cy="101"/>
        </a:xfrm>
      </xdr:grpSpPr>
      <xdr:grpSp>
        <xdr:nvGrpSpPr>
          <xdr:cNvPr id="1361" name="Group 62">
            <a:extLst>
              <a:ext uri="{FF2B5EF4-FFF2-40B4-BE49-F238E27FC236}">
                <a16:creationId xmlns:a16="http://schemas.microsoft.com/office/drawing/2014/main" id="{00000000-0008-0000-0000-000051050000}"/>
              </a:ext>
            </a:extLst>
          </xdr:cNvPr>
          <xdr:cNvGrpSpPr>
            <a:grpSpLocks/>
          </xdr:cNvGrpSpPr>
        </xdr:nvGrpSpPr>
        <xdr:grpSpPr bwMode="auto">
          <a:xfrm>
            <a:off x="98" y="1197"/>
            <a:ext cx="105" cy="101"/>
            <a:chOff x="98" y="1197"/>
            <a:chExt cx="105" cy="101"/>
          </a:xfrm>
        </xdr:grpSpPr>
        <xdr:sp macro="" textlink="">
          <xdr:nvSpPr>
            <xdr:cNvPr id="1363" name="Oval 63">
              <a:extLst>
                <a:ext uri="{FF2B5EF4-FFF2-40B4-BE49-F238E27FC236}">
                  <a16:creationId xmlns:a16="http://schemas.microsoft.com/office/drawing/2014/main" id="{00000000-0008-0000-0000-000053050000}"/>
                </a:ext>
              </a:extLst>
            </xdr:cNvPr>
            <xdr:cNvSpPr>
              <a:spLocks noChangeArrowheads="1"/>
            </xdr:cNvSpPr>
          </xdr:nvSpPr>
          <xdr:spPr bwMode="auto">
            <a:xfrm>
              <a:off x="98" y="1197"/>
              <a:ext cx="105" cy="101"/>
            </a:xfrm>
            <a:prstGeom prst="ellipse">
              <a:avLst/>
            </a:prstGeom>
            <a:solidFill>
              <a:srgbClr val="FFFFFF"/>
            </a:solidFill>
            <a:ln w="9525">
              <a:solidFill>
                <a:srgbClr val="000000"/>
              </a:solidFill>
              <a:round/>
              <a:headEnd/>
              <a:tailEnd/>
            </a:ln>
          </xdr:spPr>
        </xdr:sp>
        <xdr:sp macro="" textlink="">
          <xdr:nvSpPr>
            <xdr:cNvPr id="1364" name="Oval 64">
              <a:extLst>
                <a:ext uri="{FF2B5EF4-FFF2-40B4-BE49-F238E27FC236}">
                  <a16:creationId xmlns:a16="http://schemas.microsoft.com/office/drawing/2014/main" id="{00000000-0008-0000-0000-000054050000}"/>
                </a:ext>
              </a:extLst>
            </xdr:cNvPr>
            <xdr:cNvSpPr>
              <a:spLocks noChangeArrowheads="1"/>
            </xdr:cNvSpPr>
          </xdr:nvSpPr>
          <xdr:spPr bwMode="auto">
            <a:xfrm>
              <a:off x="133" y="1231"/>
              <a:ext cx="34" cy="33"/>
            </a:xfrm>
            <a:prstGeom prst="ellipse">
              <a:avLst/>
            </a:prstGeom>
            <a:solidFill>
              <a:srgbClr val="FFFFFF"/>
            </a:solidFill>
            <a:ln w="9525">
              <a:solidFill>
                <a:srgbClr val="000000"/>
              </a:solidFill>
              <a:round/>
              <a:headEnd/>
              <a:tailEnd/>
            </a:ln>
          </xdr:spPr>
        </xdr:sp>
        <xdr:sp macro="" textlink="">
          <xdr:nvSpPr>
            <xdr:cNvPr id="1365" name="Oval 65">
              <a:extLst>
                <a:ext uri="{FF2B5EF4-FFF2-40B4-BE49-F238E27FC236}">
                  <a16:creationId xmlns:a16="http://schemas.microsoft.com/office/drawing/2014/main" id="{00000000-0008-0000-0000-000055050000}"/>
                </a:ext>
              </a:extLst>
            </xdr:cNvPr>
            <xdr:cNvSpPr>
              <a:spLocks noChangeArrowheads="1"/>
            </xdr:cNvSpPr>
          </xdr:nvSpPr>
          <xdr:spPr bwMode="auto">
            <a:xfrm>
              <a:off x="146" y="1244"/>
              <a:ext cx="8" cy="8"/>
            </a:xfrm>
            <a:prstGeom prst="ellipse">
              <a:avLst/>
            </a:prstGeom>
            <a:solidFill>
              <a:srgbClr val="FFFFFF"/>
            </a:solidFill>
            <a:ln w="9525">
              <a:solidFill>
                <a:srgbClr val="000000"/>
              </a:solidFill>
              <a:round/>
              <a:headEnd/>
              <a:tailEnd/>
            </a:ln>
          </xdr:spPr>
        </xdr:sp>
      </xdr:grpSp>
      <xdr:sp macro="" textlink="">
        <xdr:nvSpPr>
          <xdr:cNvPr id="1090" name="Text Box 9">
            <a:extLst>
              <a:ext uri="{FF2B5EF4-FFF2-40B4-BE49-F238E27FC236}">
                <a16:creationId xmlns:a16="http://schemas.microsoft.com/office/drawing/2014/main" id="{00000000-0008-0000-0000-000042040000}"/>
              </a:ext>
            </a:extLst>
          </xdr:cNvPr>
          <xdr:cNvSpPr txBox="1">
            <a:spLocks noChangeArrowheads="1"/>
          </xdr:cNvSpPr>
        </xdr:nvSpPr>
        <xdr:spPr bwMode="auto">
          <a:xfrm>
            <a:off x="104" y="1202"/>
            <a:ext cx="96" cy="91"/>
          </a:xfrm>
          <a:prstGeom prst="rect">
            <a:avLst/>
          </a:prstGeom>
          <a:noFill/>
          <a:ln>
            <a:noFill/>
          </a:ln>
        </xdr:spPr>
        <xdr:txBody>
          <a:bodyPr vertOverflow="clip" wrap="square" lIns="27432" tIns="18288" rIns="27432" bIns="18288" anchor="ctr"/>
          <a:lstStyle/>
          <a:p>
            <a:pPr algn="ctr" rtl="0">
              <a:defRPr sz="1000"/>
            </a:pPr>
            <a:r>
              <a:rPr lang="ja-JP" altLang="en-US" sz="600" b="0" i="0" u="none" strike="noStrike" baseline="0">
                <a:solidFill>
                  <a:srgbClr val="000000"/>
                </a:solidFill>
                <a:latin typeface="ＭＳ Ｐゴシック"/>
                <a:ea typeface="ＭＳ Ｐゴシック"/>
              </a:rPr>
              <a:t>第</a:t>
            </a:r>
            <a:r>
              <a:rPr lang="en-US" altLang="ja-JP" sz="600" b="0" i="0" u="none" strike="noStrike" baseline="0">
                <a:solidFill>
                  <a:srgbClr val="000000"/>
                </a:solidFill>
                <a:latin typeface="ＭＳ Ｐゴシック"/>
                <a:ea typeface="ＭＳ Ｐゴシック"/>
              </a:rPr>
              <a:t>26</a:t>
            </a:r>
            <a:r>
              <a:rPr lang="ja-JP" altLang="en-US" sz="600" b="0" i="0" u="none" strike="noStrike" baseline="0">
                <a:solidFill>
                  <a:srgbClr val="000000"/>
                </a:solidFill>
                <a:latin typeface="ＭＳ Ｐゴシック"/>
                <a:ea typeface="ＭＳ Ｐゴシック"/>
              </a:rPr>
              <a:t>回13-15歳</a:t>
            </a: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ソロ・デュエット大会</a:t>
            </a: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関東水泳</a:t>
            </a:r>
            <a:r>
              <a:rPr lang="en-US" altLang="ja-JP" sz="600" b="0" i="0" u="none" strike="noStrike" baseline="0">
                <a:solidFill>
                  <a:srgbClr val="000000"/>
                </a:solidFill>
                <a:latin typeface="ＭＳ Ｐゴシック"/>
                <a:ea typeface="ＭＳ Ｐゴシック"/>
              </a:rPr>
              <a:t>AS</a:t>
            </a:r>
            <a:endParaRPr lang="ja-JP" altLang="en-US"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rgbClr val="000000"/>
                </a:solidFill>
                <a:latin typeface="ＭＳ Ｐゴシック"/>
                <a:ea typeface="ＭＳ Ｐゴシック"/>
              </a:rPr>
              <a:t>14999</a:t>
            </a:r>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10"/>
  <sheetViews>
    <sheetView tabSelected="1" zoomScale="110" zoomScaleNormal="110" workbookViewId="0">
      <selection activeCell="B2" sqref="B2:AY2"/>
    </sheetView>
  </sheetViews>
  <sheetFormatPr defaultColWidth="13" defaultRowHeight="13.5" x14ac:dyDescent="0.15"/>
  <cols>
    <col min="1" max="1" width="5" customWidth="1"/>
    <col min="2" max="81" width="2.375" customWidth="1"/>
  </cols>
  <sheetData>
    <row r="1" spans="1:55" ht="81" customHeight="1" x14ac:dyDescent="0.3">
      <c r="A1" s="237" t="s">
        <v>313</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row>
    <row r="2" spans="1:55" ht="17.25" x14ac:dyDescent="0.2">
      <c r="B2" s="238">
        <v>43432</v>
      </c>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row>
    <row r="3" spans="1:55" ht="17.25" x14ac:dyDescent="0.2">
      <c r="B3" s="239" t="s">
        <v>406</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row>
    <row r="4" spans="1:55" ht="20.25" customHeight="1" x14ac:dyDescent="0.15"/>
    <row r="5" spans="1:55" ht="18.75" x14ac:dyDescent="0.2">
      <c r="A5" s="27" t="s">
        <v>50</v>
      </c>
    </row>
    <row r="6" spans="1:55" ht="18.75" x14ac:dyDescent="0.2">
      <c r="A6" s="27"/>
    </row>
    <row r="7" spans="1:55" x14ac:dyDescent="0.15">
      <c r="A7" t="s">
        <v>180</v>
      </c>
    </row>
    <row r="8" spans="1:55" x14ac:dyDescent="0.15">
      <c r="B8" s="12" t="s">
        <v>109</v>
      </c>
      <c r="C8" t="s">
        <v>187</v>
      </c>
    </row>
    <row r="9" spans="1:55" x14ac:dyDescent="0.15">
      <c r="B9" s="11"/>
    </row>
    <row r="10" spans="1:55" x14ac:dyDescent="0.15">
      <c r="A10" t="s">
        <v>189</v>
      </c>
      <c r="B10" s="11"/>
    </row>
    <row r="11" spans="1:55" x14ac:dyDescent="0.15">
      <c r="B11" s="12" t="s">
        <v>110</v>
      </c>
      <c r="C11" t="s">
        <v>51</v>
      </c>
    </row>
    <row r="12" spans="1:55" x14ac:dyDescent="0.15">
      <c r="B12" s="12"/>
    </row>
    <row r="13" spans="1:55" x14ac:dyDescent="0.15">
      <c r="B13" s="11" t="s">
        <v>111</v>
      </c>
      <c r="C13" t="s">
        <v>183</v>
      </c>
    </row>
    <row r="14" spans="1:55" x14ac:dyDescent="0.15">
      <c r="B14" s="11" t="s">
        <v>111</v>
      </c>
      <c r="C14" t="s">
        <v>265</v>
      </c>
    </row>
    <row r="15" spans="1:55" x14ac:dyDescent="0.15">
      <c r="B15" s="11" t="s">
        <v>112</v>
      </c>
      <c r="C15" t="s">
        <v>52</v>
      </c>
    </row>
    <row r="16" spans="1:55" x14ac:dyDescent="0.15">
      <c r="B16" s="11" t="s">
        <v>113</v>
      </c>
      <c r="C16" t="s">
        <v>53</v>
      </c>
    </row>
    <row r="17" spans="1:4" x14ac:dyDescent="0.15">
      <c r="B17" s="11" t="s">
        <v>114</v>
      </c>
      <c r="C17" t="s">
        <v>54</v>
      </c>
    </row>
    <row r="18" spans="1:4" x14ac:dyDescent="0.15">
      <c r="B18" s="11"/>
    </row>
    <row r="19" spans="1:4" x14ac:dyDescent="0.15">
      <c r="A19" t="s">
        <v>182</v>
      </c>
      <c r="B19" s="11"/>
    </row>
    <row r="20" spans="1:4" x14ac:dyDescent="0.15">
      <c r="B20" s="12" t="s">
        <v>110</v>
      </c>
      <c r="C20" t="s">
        <v>181</v>
      </c>
    </row>
    <row r="21" spans="1:4" x14ac:dyDescent="0.15">
      <c r="B21" s="12" t="s">
        <v>115</v>
      </c>
      <c r="C21" s="64" t="s">
        <v>485</v>
      </c>
    </row>
    <row r="22" spans="1:4" x14ac:dyDescent="0.15">
      <c r="B22" s="11"/>
    </row>
    <row r="23" spans="1:4" x14ac:dyDescent="0.15">
      <c r="B23" s="11" t="s">
        <v>114</v>
      </c>
      <c r="C23" t="s">
        <v>55</v>
      </c>
    </row>
    <row r="24" spans="1:4" x14ac:dyDescent="0.15">
      <c r="B24" s="11" t="s">
        <v>116</v>
      </c>
      <c r="C24" t="s">
        <v>56</v>
      </c>
    </row>
    <row r="25" spans="1:4" x14ac:dyDescent="0.15">
      <c r="B25" s="11" t="s">
        <v>117</v>
      </c>
      <c r="C25" t="s">
        <v>434</v>
      </c>
    </row>
    <row r="26" spans="1:4" x14ac:dyDescent="0.15">
      <c r="B26" s="11"/>
      <c r="D26" t="s">
        <v>57</v>
      </c>
    </row>
    <row r="27" spans="1:4" x14ac:dyDescent="0.15">
      <c r="B27" s="11"/>
      <c r="D27" t="s">
        <v>58</v>
      </c>
    </row>
    <row r="28" spans="1:4" x14ac:dyDescent="0.15">
      <c r="B28" s="11"/>
      <c r="D28" t="s">
        <v>118</v>
      </c>
    </row>
    <row r="29" spans="1:4" x14ac:dyDescent="0.15">
      <c r="B29" s="11"/>
    </row>
    <row r="30" spans="1:4" x14ac:dyDescent="0.15">
      <c r="B30" s="11"/>
      <c r="D30" t="s">
        <v>59</v>
      </c>
    </row>
    <row r="31" spans="1:4" x14ac:dyDescent="0.15">
      <c r="B31" s="11"/>
    </row>
    <row r="32" spans="1:4" x14ac:dyDescent="0.15">
      <c r="B32" s="11"/>
    </row>
    <row r="33" spans="1:3" x14ac:dyDescent="0.15">
      <c r="B33" s="11"/>
    </row>
    <row r="34" spans="1:3" x14ac:dyDescent="0.15">
      <c r="B34" s="11"/>
    </row>
    <row r="35" spans="1:3" x14ac:dyDescent="0.15">
      <c r="B35" s="11"/>
    </row>
    <row r="36" spans="1:3" x14ac:dyDescent="0.15">
      <c r="B36" s="11"/>
    </row>
    <row r="37" spans="1:3" x14ac:dyDescent="0.15">
      <c r="B37" s="11"/>
    </row>
    <row r="38" spans="1:3" x14ac:dyDescent="0.15">
      <c r="B38" s="11"/>
    </row>
    <row r="39" spans="1:3" x14ac:dyDescent="0.15">
      <c r="B39" s="11"/>
    </row>
    <row r="40" spans="1:3" x14ac:dyDescent="0.15">
      <c r="B40" s="11"/>
    </row>
    <row r="41" spans="1:3" x14ac:dyDescent="0.15">
      <c r="B41" s="11"/>
    </row>
    <row r="42" spans="1:3" x14ac:dyDescent="0.15">
      <c r="B42" s="11"/>
    </row>
    <row r="43" spans="1:3" x14ac:dyDescent="0.15">
      <c r="B43" s="11"/>
    </row>
    <row r="44" spans="1:3" x14ac:dyDescent="0.15">
      <c r="A44" t="s">
        <v>184</v>
      </c>
      <c r="B44" s="11"/>
    </row>
    <row r="45" spans="1:3" x14ac:dyDescent="0.15">
      <c r="B45" s="12" t="s">
        <v>402</v>
      </c>
      <c r="C45" s="64" t="s">
        <v>418</v>
      </c>
    </row>
    <row r="46" spans="1:3" x14ac:dyDescent="0.15">
      <c r="B46" s="12"/>
      <c r="C46" t="s">
        <v>185</v>
      </c>
    </row>
    <row r="47" spans="1:3" x14ac:dyDescent="0.15">
      <c r="B47" s="12" t="s">
        <v>109</v>
      </c>
      <c r="C47" t="s">
        <v>186</v>
      </c>
    </row>
    <row r="48" spans="1:3" x14ac:dyDescent="0.15">
      <c r="B48" s="12" t="s">
        <v>109</v>
      </c>
      <c r="C48" t="s">
        <v>191</v>
      </c>
    </row>
    <row r="49" spans="1:28" x14ac:dyDescent="0.15">
      <c r="B49" s="12"/>
    </row>
    <row r="50" spans="1:28" x14ac:dyDescent="0.15">
      <c r="A50" t="s">
        <v>238</v>
      </c>
      <c r="B50" s="11"/>
    </row>
    <row r="51" spans="1:28" x14ac:dyDescent="0.15">
      <c r="B51" s="12" t="s">
        <v>229</v>
      </c>
      <c r="C51" t="s">
        <v>230</v>
      </c>
    </row>
    <row r="52" spans="1:28" x14ac:dyDescent="0.15">
      <c r="B52" s="11"/>
      <c r="C52" t="s">
        <v>231</v>
      </c>
    </row>
    <row r="53" spans="1:28" x14ac:dyDescent="0.15">
      <c r="B53" s="11"/>
      <c r="C53" t="s">
        <v>232</v>
      </c>
    </row>
    <row r="54" spans="1:28" x14ac:dyDescent="0.15">
      <c r="B54" s="11"/>
    </row>
    <row r="55" spans="1:28" x14ac:dyDescent="0.15">
      <c r="B55" s="12" t="s">
        <v>402</v>
      </c>
      <c r="C55" s="64" t="s">
        <v>403</v>
      </c>
      <c r="D55" s="63"/>
      <c r="E55" s="63"/>
      <c r="F55" s="63"/>
      <c r="G55" s="63"/>
      <c r="H55" s="63"/>
      <c r="I55" s="63"/>
      <c r="J55" s="63"/>
      <c r="K55" s="63"/>
      <c r="L55" s="63"/>
      <c r="M55" s="63"/>
      <c r="N55" s="63"/>
      <c r="O55" s="63"/>
      <c r="P55" s="63"/>
      <c r="Q55" s="63"/>
      <c r="R55" s="63"/>
      <c r="S55" s="63"/>
      <c r="T55" s="63"/>
      <c r="U55" s="63"/>
      <c r="V55" s="63"/>
      <c r="W55" s="63"/>
      <c r="X55" s="63"/>
      <c r="Y55" s="63"/>
      <c r="Z55" s="63"/>
      <c r="AA55" s="63"/>
      <c r="AB55" s="63"/>
    </row>
    <row r="56" spans="1:28" x14ac:dyDescent="0.15">
      <c r="B56" s="12" t="s">
        <v>233</v>
      </c>
      <c r="C56" t="s">
        <v>234</v>
      </c>
    </row>
    <row r="57" spans="1:28" x14ac:dyDescent="0.15">
      <c r="B57" s="11"/>
    </row>
    <row r="58" spans="1:28" x14ac:dyDescent="0.15">
      <c r="C58" s="77" t="s">
        <v>439</v>
      </c>
      <c r="D58" s="77"/>
      <c r="E58" s="77"/>
      <c r="F58" s="77"/>
      <c r="G58" s="77"/>
      <c r="H58" s="77"/>
      <c r="I58" s="77"/>
      <c r="J58" s="77"/>
      <c r="K58" s="77"/>
      <c r="L58" s="77"/>
      <c r="M58" s="77"/>
      <c r="N58" s="77"/>
      <c r="O58" s="77"/>
      <c r="P58" s="77"/>
      <c r="Q58" s="77"/>
      <c r="R58" s="77"/>
      <c r="S58" s="77"/>
      <c r="T58" s="77"/>
      <c r="U58" s="77"/>
      <c r="V58" s="77"/>
      <c r="W58" s="77"/>
      <c r="X58" s="77"/>
      <c r="Y58" s="77"/>
      <c r="Z58" s="77"/>
    </row>
    <row r="61" spans="1:28" x14ac:dyDescent="0.15">
      <c r="B61" s="12" t="s">
        <v>235</v>
      </c>
      <c r="C61" t="s">
        <v>188</v>
      </c>
    </row>
    <row r="62" spans="1:28" x14ac:dyDescent="0.15">
      <c r="B62" s="12" t="s">
        <v>236</v>
      </c>
      <c r="C62" t="s">
        <v>237</v>
      </c>
    </row>
    <row r="63" spans="1:28" x14ac:dyDescent="0.15">
      <c r="B63" s="12"/>
    </row>
    <row r="70" spans="1:25" x14ac:dyDescent="0.15">
      <c r="B70" s="11"/>
    </row>
    <row r="71" spans="1:25" ht="18.75" x14ac:dyDescent="0.2">
      <c r="A71" s="27" t="s">
        <v>190</v>
      </c>
      <c r="B71" s="11"/>
    </row>
    <row r="72" spans="1:25" x14ac:dyDescent="0.15">
      <c r="B72" s="11"/>
    </row>
    <row r="73" spans="1:25" x14ac:dyDescent="0.15">
      <c r="A73" t="s">
        <v>60</v>
      </c>
      <c r="B73" s="11"/>
    </row>
    <row r="74" spans="1:25" x14ac:dyDescent="0.15">
      <c r="B74" s="12" t="s">
        <v>109</v>
      </c>
      <c r="C74" t="s">
        <v>61</v>
      </c>
    </row>
    <row r="75" spans="1:25" x14ac:dyDescent="0.15">
      <c r="B75" s="11"/>
    </row>
    <row r="76" spans="1:25" x14ac:dyDescent="0.15">
      <c r="B76" s="11"/>
      <c r="C76" t="s">
        <v>62</v>
      </c>
    </row>
    <row r="77" spans="1:25" x14ac:dyDescent="0.15">
      <c r="B77" s="11"/>
      <c r="C77" s="157" t="s">
        <v>63</v>
      </c>
      <c r="D77" s="157"/>
      <c r="E77" s="157"/>
      <c r="F77" s="157"/>
      <c r="G77" s="157"/>
      <c r="H77" s="199" t="s">
        <v>440</v>
      </c>
      <c r="I77" s="199"/>
      <c r="J77" s="199"/>
      <c r="K77" s="199"/>
      <c r="L77" s="199"/>
      <c r="M77" s="199"/>
      <c r="N77" s="199"/>
      <c r="O77" s="199"/>
      <c r="P77" s="199"/>
      <c r="Q77" s="199"/>
      <c r="R77" s="199"/>
      <c r="S77" s="199"/>
      <c r="T77" s="199"/>
      <c r="U77" s="199"/>
      <c r="V77" s="199"/>
      <c r="W77" s="199"/>
      <c r="X77" s="199"/>
      <c r="Y77" s="199"/>
    </row>
    <row r="78" spans="1:25" ht="13.5" customHeight="1" x14ac:dyDescent="0.15">
      <c r="B78" s="11"/>
      <c r="C78" s="157" t="s">
        <v>64</v>
      </c>
      <c r="D78" s="157"/>
      <c r="E78" s="157"/>
      <c r="F78" s="157"/>
      <c r="G78" s="157"/>
      <c r="H78" s="200" t="s">
        <v>446</v>
      </c>
      <c r="I78" s="158"/>
      <c r="J78" s="158"/>
      <c r="K78" s="158"/>
      <c r="L78" s="158"/>
      <c r="M78" s="158"/>
      <c r="N78" s="158"/>
      <c r="O78" s="158"/>
      <c r="P78" s="158"/>
      <c r="Q78" s="158"/>
      <c r="R78" s="158"/>
      <c r="S78" s="158"/>
      <c r="T78" s="158"/>
      <c r="U78" s="158"/>
      <c r="V78" s="158"/>
      <c r="W78" s="158"/>
      <c r="X78" s="158"/>
      <c r="Y78" s="158"/>
    </row>
    <row r="79" spans="1:25" x14ac:dyDescent="0.15">
      <c r="B79" s="11"/>
      <c r="C79" s="157" t="s">
        <v>65</v>
      </c>
      <c r="D79" s="157"/>
      <c r="E79" s="157"/>
      <c r="F79" s="157"/>
      <c r="G79" s="157"/>
      <c r="H79" s="158" t="s">
        <v>441</v>
      </c>
      <c r="I79" s="158"/>
      <c r="J79" s="158"/>
      <c r="K79" s="158"/>
      <c r="L79" s="158"/>
      <c r="M79" s="158"/>
      <c r="N79" s="158"/>
      <c r="O79" s="158"/>
      <c r="P79" s="158"/>
      <c r="Q79" s="158"/>
      <c r="R79" s="158"/>
      <c r="S79" s="158"/>
      <c r="T79" s="158"/>
      <c r="U79" s="158"/>
      <c r="V79" s="158"/>
      <c r="W79" s="158"/>
      <c r="X79" s="158"/>
      <c r="Y79" s="158"/>
    </row>
    <row r="80" spans="1:25" x14ac:dyDescent="0.15">
      <c r="B80" s="11"/>
    </row>
    <row r="81" spans="1:31" x14ac:dyDescent="0.15">
      <c r="B81" s="11"/>
    </row>
    <row r="82" spans="1:31" x14ac:dyDescent="0.15">
      <c r="A82" t="s">
        <v>66</v>
      </c>
      <c r="B82" s="11"/>
    </row>
    <row r="83" spans="1:31" x14ac:dyDescent="0.15">
      <c r="B83" s="12" t="s">
        <v>119</v>
      </c>
      <c r="C83" t="s">
        <v>67</v>
      </c>
    </row>
    <row r="84" spans="1:31" x14ac:dyDescent="0.15">
      <c r="B84" s="11"/>
    </row>
    <row r="85" spans="1:31" x14ac:dyDescent="0.15">
      <c r="B85" s="11"/>
      <c r="C85" t="s">
        <v>68</v>
      </c>
    </row>
    <row r="86" spans="1:31" x14ac:dyDescent="0.15">
      <c r="B86" s="11"/>
      <c r="C86" s="157" t="s">
        <v>28</v>
      </c>
      <c r="D86" s="157"/>
      <c r="E86" s="157"/>
      <c r="F86" s="157"/>
      <c r="G86" s="157"/>
      <c r="H86" s="158" t="s">
        <v>314</v>
      </c>
      <c r="I86" s="158"/>
      <c r="J86" s="158"/>
      <c r="K86" s="158"/>
      <c r="L86" s="158"/>
      <c r="M86" s="158"/>
      <c r="N86" s="158"/>
      <c r="O86" s="158"/>
      <c r="P86" s="158"/>
      <c r="Q86" s="158"/>
      <c r="R86" s="158"/>
      <c r="S86" s="158"/>
      <c r="T86" s="158"/>
      <c r="U86" s="158"/>
      <c r="V86" s="158"/>
      <c r="W86" s="158"/>
      <c r="X86" s="158"/>
      <c r="Y86" s="158"/>
      <c r="AA86" t="s">
        <v>120</v>
      </c>
      <c r="AC86" t="s">
        <v>69</v>
      </c>
    </row>
    <row r="87" spans="1:31" x14ac:dyDescent="0.15">
      <c r="B87" s="11"/>
      <c r="C87" s="157" t="s">
        <v>307</v>
      </c>
      <c r="D87" s="157"/>
      <c r="E87" s="157"/>
      <c r="F87" s="157"/>
      <c r="G87" s="157"/>
      <c r="H87" s="243" t="s">
        <v>468</v>
      </c>
      <c r="I87" s="243"/>
      <c r="J87" s="243"/>
      <c r="K87" s="243"/>
      <c r="L87" s="243"/>
      <c r="M87" s="243"/>
      <c r="N87" s="243"/>
      <c r="O87" s="243"/>
      <c r="P87" s="243"/>
      <c r="Q87" s="243"/>
      <c r="R87" s="243"/>
      <c r="S87" s="243"/>
      <c r="T87" s="243"/>
      <c r="U87" s="243"/>
      <c r="V87" s="243"/>
      <c r="W87" s="243"/>
      <c r="X87" s="243"/>
      <c r="Y87" s="243"/>
      <c r="AA87" t="s">
        <v>120</v>
      </c>
      <c r="AC87" s="64" t="s">
        <v>469</v>
      </c>
    </row>
    <row r="88" spans="1:31" x14ac:dyDescent="0.15">
      <c r="B88" s="11"/>
      <c r="C88" s="204" t="s">
        <v>29</v>
      </c>
      <c r="D88" s="205"/>
      <c r="E88" s="205"/>
      <c r="F88" s="205"/>
      <c r="G88" s="206"/>
      <c r="H88" s="201" t="s">
        <v>70</v>
      </c>
      <c r="I88" s="202"/>
      <c r="J88" s="202"/>
      <c r="K88" s="202"/>
      <c r="L88" s="202"/>
      <c r="M88" s="202"/>
      <c r="N88" s="202"/>
      <c r="O88" s="202"/>
      <c r="P88" s="202"/>
      <c r="Q88" s="202"/>
      <c r="R88" s="202"/>
      <c r="S88" s="202"/>
      <c r="T88" s="202"/>
      <c r="U88" s="202"/>
      <c r="V88" s="202"/>
      <c r="W88" s="202"/>
      <c r="X88" s="202"/>
      <c r="Y88" s="203"/>
    </row>
    <row r="89" spans="1:31" x14ac:dyDescent="0.15">
      <c r="B89" s="11"/>
      <c r="C89" s="896" t="s">
        <v>30</v>
      </c>
      <c r="D89" s="897"/>
      <c r="E89" s="897"/>
      <c r="F89" s="897"/>
      <c r="G89" s="898"/>
      <c r="H89" s="265" t="s">
        <v>121</v>
      </c>
      <c r="I89" s="266"/>
      <c r="J89" s="266"/>
      <c r="K89" s="266"/>
      <c r="L89" s="266"/>
      <c r="M89" s="266"/>
      <c r="N89" s="266"/>
      <c r="O89" s="266"/>
      <c r="P89" s="267"/>
      <c r="Q89" s="268" t="s">
        <v>308</v>
      </c>
      <c r="R89" s="269"/>
      <c r="S89" s="270"/>
      <c r="T89" s="271" t="s">
        <v>374</v>
      </c>
      <c r="U89" s="272"/>
      <c r="V89" s="272"/>
      <c r="W89" s="272"/>
      <c r="X89" s="272"/>
      <c r="Y89" s="273"/>
      <c r="AA89" t="s">
        <v>122</v>
      </c>
      <c r="AC89" t="s">
        <v>71</v>
      </c>
    </row>
    <row r="90" spans="1:31" x14ac:dyDescent="0.15">
      <c r="B90" s="11"/>
      <c r="C90" s="157" t="s">
        <v>31</v>
      </c>
      <c r="D90" s="157"/>
      <c r="E90" s="157"/>
      <c r="F90" s="157"/>
      <c r="G90" s="157"/>
      <c r="H90" s="181" t="s">
        <v>72</v>
      </c>
      <c r="I90" s="181"/>
      <c r="J90" s="181"/>
      <c r="K90" s="181"/>
      <c r="L90" s="181"/>
      <c r="M90" s="181"/>
      <c r="N90" s="181"/>
      <c r="O90" s="181"/>
      <c r="P90" s="181"/>
      <c r="Q90" s="181"/>
      <c r="R90" s="181"/>
      <c r="S90" s="181"/>
      <c r="T90" s="181"/>
      <c r="U90" s="181"/>
      <c r="V90" s="181"/>
      <c r="W90" s="181"/>
      <c r="X90" s="181"/>
      <c r="Y90" s="181"/>
    </row>
    <row r="91" spans="1:31" x14ac:dyDescent="0.15">
      <c r="B91" s="11"/>
      <c r="C91" s="157" t="s">
        <v>32</v>
      </c>
      <c r="D91" s="157"/>
      <c r="E91" s="157"/>
      <c r="F91" s="157"/>
      <c r="G91" s="157"/>
      <c r="H91" s="177" t="s">
        <v>123</v>
      </c>
      <c r="I91" s="177"/>
      <c r="J91" s="177"/>
      <c r="K91" s="177"/>
      <c r="L91" s="177"/>
      <c r="M91" s="177"/>
      <c r="N91" s="177"/>
      <c r="O91" s="177"/>
      <c r="P91" s="177"/>
      <c r="Q91" s="177"/>
      <c r="R91" s="177"/>
      <c r="S91" s="177"/>
      <c r="T91" s="177"/>
      <c r="U91" s="177"/>
      <c r="V91" s="177"/>
      <c r="W91" s="177"/>
      <c r="X91" s="177"/>
      <c r="Y91" s="177"/>
    </row>
    <row r="92" spans="1:31" x14ac:dyDescent="0.15">
      <c r="B92" s="11"/>
      <c r="C92" s="157" t="s">
        <v>33</v>
      </c>
      <c r="D92" s="157"/>
      <c r="E92" s="157"/>
      <c r="F92" s="157"/>
      <c r="G92" s="157"/>
      <c r="H92" s="177" t="s">
        <v>124</v>
      </c>
      <c r="I92" s="177"/>
      <c r="J92" s="177"/>
      <c r="K92" s="177"/>
      <c r="L92" s="177"/>
      <c r="M92" s="177"/>
      <c r="N92" s="177"/>
      <c r="O92" s="177"/>
      <c r="P92" s="177"/>
      <c r="Q92" s="177"/>
      <c r="R92" s="177"/>
      <c r="S92" s="177"/>
      <c r="T92" s="177"/>
      <c r="U92" s="177"/>
      <c r="V92" s="177"/>
      <c r="W92" s="177"/>
      <c r="X92" s="177"/>
      <c r="Y92" s="177"/>
    </row>
    <row r="93" spans="1:31" x14ac:dyDescent="0.15">
      <c r="B93" s="11"/>
      <c r="C93" s="157" t="s">
        <v>34</v>
      </c>
      <c r="D93" s="157"/>
      <c r="E93" s="157"/>
      <c r="F93" s="157"/>
      <c r="G93" s="157"/>
      <c r="H93" s="158" t="s">
        <v>73</v>
      </c>
      <c r="I93" s="158"/>
      <c r="J93" s="158"/>
      <c r="K93" s="158"/>
      <c r="L93" s="158"/>
      <c r="M93" s="158"/>
      <c r="N93" s="158"/>
      <c r="O93" s="158"/>
      <c r="P93" s="158"/>
      <c r="Q93" s="158"/>
      <c r="R93" s="158"/>
      <c r="S93" s="158"/>
      <c r="T93" s="158"/>
      <c r="U93" s="158"/>
      <c r="V93" s="158"/>
      <c r="W93" s="158"/>
      <c r="X93" s="158"/>
      <c r="Y93" s="158"/>
      <c r="AE93" s="13"/>
    </row>
    <row r="94" spans="1:31" x14ac:dyDescent="0.15">
      <c r="B94" s="11"/>
      <c r="C94" s="157" t="s">
        <v>35</v>
      </c>
      <c r="D94" s="157"/>
      <c r="E94" s="157"/>
      <c r="F94" s="157"/>
      <c r="G94" s="157"/>
      <c r="H94" s="181" t="s">
        <v>74</v>
      </c>
      <c r="I94" s="181"/>
      <c r="J94" s="181"/>
      <c r="K94" s="181"/>
      <c r="L94" s="181"/>
      <c r="M94" s="181"/>
      <c r="N94" s="181"/>
      <c r="O94" s="181"/>
      <c r="P94" s="181"/>
      <c r="Q94" s="181"/>
      <c r="R94" s="181"/>
      <c r="S94" s="181"/>
      <c r="T94" s="181"/>
      <c r="U94" s="181"/>
      <c r="V94" s="181"/>
      <c r="W94" s="181"/>
      <c r="X94" s="181"/>
      <c r="Y94" s="181"/>
      <c r="AA94" t="s">
        <v>125</v>
      </c>
      <c r="AC94" t="s">
        <v>75</v>
      </c>
      <c r="AE94" s="13"/>
    </row>
    <row r="95" spans="1:31" x14ac:dyDescent="0.15">
      <c r="B95" s="11"/>
      <c r="C95" s="157" t="s">
        <v>126</v>
      </c>
      <c r="D95" s="157"/>
      <c r="E95" s="157"/>
      <c r="F95" s="157"/>
      <c r="G95" s="157"/>
      <c r="H95" s="177" t="s">
        <v>127</v>
      </c>
      <c r="I95" s="177"/>
      <c r="J95" s="177"/>
      <c r="K95" s="177"/>
      <c r="L95" s="177"/>
      <c r="M95" s="177"/>
      <c r="N95" s="177"/>
      <c r="O95" s="177"/>
      <c r="P95" s="177"/>
      <c r="Q95" s="177"/>
      <c r="R95" s="177"/>
      <c r="S95" s="177"/>
      <c r="T95" s="177"/>
      <c r="U95" s="177"/>
      <c r="V95" s="177"/>
      <c r="W95" s="177"/>
      <c r="X95" s="177"/>
      <c r="Y95" s="177"/>
      <c r="AE95" s="13"/>
    </row>
    <row r="96" spans="1:31" x14ac:dyDescent="0.15">
      <c r="B96" s="11"/>
      <c r="C96" s="157" t="s">
        <v>128</v>
      </c>
      <c r="D96" s="157"/>
      <c r="E96" s="157"/>
      <c r="F96" s="157"/>
      <c r="G96" s="157"/>
      <c r="H96" s="177" t="s">
        <v>76</v>
      </c>
      <c r="I96" s="177"/>
      <c r="J96" s="177"/>
      <c r="K96" s="177"/>
      <c r="L96" s="177"/>
      <c r="M96" s="177"/>
      <c r="N96" s="177"/>
      <c r="O96" s="177"/>
      <c r="P96" s="177"/>
      <c r="Q96" s="177"/>
      <c r="R96" s="177"/>
      <c r="S96" s="177"/>
      <c r="T96" s="177"/>
      <c r="U96" s="177"/>
      <c r="V96" s="177"/>
      <c r="W96" s="177"/>
      <c r="X96" s="177"/>
      <c r="Y96" s="177"/>
      <c r="AE96" s="13"/>
    </row>
    <row r="97" spans="1:42" x14ac:dyDescent="0.15">
      <c r="B97" s="11"/>
      <c r="C97" s="157" t="s">
        <v>36</v>
      </c>
      <c r="D97" s="157"/>
      <c r="E97" s="157"/>
      <c r="F97" s="157"/>
      <c r="G97" s="157"/>
      <c r="H97" s="177" t="s">
        <v>129</v>
      </c>
      <c r="I97" s="177"/>
      <c r="J97" s="177"/>
      <c r="K97" s="177"/>
      <c r="L97" s="177"/>
      <c r="M97" s="177"/>
      <c r="N97" s="177"/>
      <c r="O97" s="177"/>
      <c r="P97" s="177"/>
      <c r="Q97" s="177"/>
      <c r="R97" s="177"/>
      <c r="S97" s="177"/>
      <c r="T97" s="177"/>
      <c r="U97" s="177"/>
      <c r="V97" s="177"/>
      <c r="W97" s="177"/>
      <c r="X97" s="177"/>
      <c r="Y97" s="177"/>
      <c r="AE97" s="13"/>
    </row>
    <row r="98" spans="1:42" x14ac:dyDescent="0.15">
      <c r="B98" s="11"/>
      <c r="C98" s="157" t="s">
        <v>130</v>
      </c>
      <c r="D98" s="157"/>
      <c r="E98" s="157"/>
      <c r="F98" s="157"/>
      <c r="G98" s="157"/>
      <c r="H98" s="174" t="s">
        <v>131</v>
      </c>
      <c r="I98" s="175"/>
      <c r="J98" s="175"/>
      <c r="K98" s="175"/>
      <c r="L98" s="175"/>
      <c r="M98" s="175"/>
      <c r="N98" s="175"/>
      <c r="O98" s="175"/>
      <c r="P98" s="175"/>
      <c r="Q98" s="175"/>
      <c r="R98" s="175"/>
      <c r="S98" s="175"/>
      <c r="T98" s="175"/>
      <c r="U98" s="175"/>
      <c r="V98" s="175"/>
      <c r="W98" s="175"/>
      <c r="X98" s="175"/>
      <c r="Y98" s="176"/>
      <c r="AE98" s="13"/>
    </row>
    <row r="99" spans="1:42" x14ac:dyDescent="0.15">
      <c r="B99" s="11"/>
      <c r="H99" s="14"/>
      <c r="I99" s="14"/>
      <c r="J99" s="14"/>
      <c r="K99" s="14"/>
      <c r="L99" s="14"/>
      <c r="M99" s="14"/>
      <c r="N99" s="14"/>
      <c r="O99" s="14"/>
      <c r="P99" s="14"/>
      <c r="Q99" s="14"/>
      <c r="R99" s="14"/>
      <c r="S99" s="14"/>
      <c r="T99" s="14"/>
      <c r="U99" s="14"/>
      <c r="V99" s="14"/>
      <c r="W99" s="14"/>
      <c r="X99" s="14"/>
      <c r="Y99" s="14"/>
      <c r="AE99" s="13"/>
    </row>
    <row r="100" spans="1:42" x14ac:dyDescent="0.15">
      <c r="B100" s="11"/>
      <c r="C100" s="157" t="s">
        <v>37</v>
      </c>
      <c r="D100" s="157"/>
      <c r="E100" s="157"/>
      <c r="F100" s="157"/>
      <c r="G100" s="157"/>
      <c r="H100" s="158" t="s">
        <v>299</v>
      </c>
      <c r="I100" s="158"/>
      <c r="J100" s="158"/>
      <c r="K100" s="158"/>
      <c r="L100" s="158"/>
      <c r="M100" s="158"/>
      <c r="N100" s="158"/>
      <c r="O100" s="158"/>
      <c r="P100" s="158"/>
      <c r="Q100" s="158"/>
      <c r="R100" s="158"/>
      <c r="S100" s="158"/>
      <c r="T100" s="158"/>
      <c r="U100" s="158"/>
      <c r="V100" s="158"/>
      <c r="W100" s="158"/>
      <c r="X100" s="158"/>
      <c r="Y100" s="158"/>
      <c r="AE100" s="13"/>
    </row>
    <row r="101" spans="1:42" x14ac:dyDescent="0.15">
      <c r="B101" s="11"/>
      <c r="C101" s="157" t="s">
        <v>38</v>
      </c>
      <c r="D101" s="157"/>
      <c r="E101" s="157"/>
      <c r="F101" s="157"/>
      <c r="G101" s="157"/>
      <c r="H101" s="158" t="s">
        <v>427</v>
      </c>
      <c r="I101" s="158"/>
      <c r="J101" s="158"/>
      <c r="K101" s="158"/>
      <c r="L101" s="158"/>
      <c r="M101" s="158"/>
      <c r="N101" s="158"/>
      <c r="O101" s="158"/>
      <c r="P101" s="158"/>
      <c r="Q101" s="158"/>
      <c r="R101" s="158"/>
      <c r="S101" s="158"/>
      <c r="T101" s="158"/>
      <c r="U101" s="158"/>
      <c r="V101" s="158"/>
      <c r="W101" s="158"/>
      <c r="X101" s="158"/>
      <c r="Y101" s="158"/>
      <c r="AE101" s="13"/>
    </row>
    <row r="102" spans="1:42" x14ac:dyDescent="0.15">
      <c r="B102" s="11"/>
      <c r="G102" s="15"/>
      <c r="H102" s="15"/>
      <c r="I102" s="15"/>
      <c r="J102" s="15"/>
      <c r="K102" s="15"/>
      <c r="L102" s="15"/>
      <c r="M102" s="15"/>
      <c r="N102" s="15"/>
      <c r="O102" s="15"/>
      <c r="P102" s="15"/>
      <c r="Q102" s="15"/>
      <c r="R102" s="15"/>
      <c r="S102" s="15"/>
      <c r="T102" s="15"/>
      <c r="U102" s="15"/>
      <c r="V102" s="15"/>
      <c r="W102" s="15"/>
      <c r="X102" s="15"/>
      <c r="AD102" s="13"/>
    </row>
    <row r="103" spans="1:42" x14ac:dyDescent="0.15">
      <c r="A103" t="s">
        <v>77</v>
      </c>
      <c r="B103" s="11"/>
      <c r="G103" s="15"/>
      <c r="H103" s="15"/>
      <c r="I103" s="15"/>
      <c r="J103" s="15"/>
      <c r="K103" s="15"/>
      <c r="L103" s="15"/>
      <c r="M103" s="15"/>
      <c r="N103" s="15"/>
      <c r="O103" s="15"/>
      <c r="P103" s="15"/>
      <c r="Q103" s="15"/>
      <c r="R103" s="15"/>
      <c r="S103" s="15"/>
      <c r="T103" s="15"/>
      <c r="U103" s="15"/>
      <c r="V103" s="15"/>
      <c r="W103" s="15"/>
      <c r="X103" s="15"/>
      <c r="AD103" s="13"/>
    </row>
    <row r="104" spans="1:42" x14ac:dyDescent="0.15">
      <c r="B104" s="12" t="s">
        <v>132</v>
      </c>
      <c r="C104" t="s">
        <v>438</v>
      </c>
      <c r="G104" s="15"/>
      <c r="H104" s="15"/>
      <c r="I104" s="15"/>
      <c r="J104" s="15"/>
      <c r="K104" s="15"/>
      <c r="L104" s="15"/>
      <c r="M104" s="15"/>
      <c r="N104" s="15"/>
      <c r="O104" s="15"/>
      <c r="P104" s="15"/>
      <c r="Q104" s="15"/>
      <c r="R104" s="15"/>
      <c r="S104" s="15"/>
      <c r="T104" s="15"/>
      <c r="U104" s="15"/>
      <c r="V104" s="15"/>
      <c r="W104" s="15"/>
      <c r="X104" s="15"/>
      <c r="AD104" s="13"/>
    </row>
    <row r="105" spans="1:42" x14ac:dyDescent="0.15">
      <c r="C105" t="s">
        <v>78</v>
      </c>
      <c r="G105" s="15"/>
      <c r="H105" s="15"/>
      <c r="I105" s="15"/>
      <c r="J105" s="15"/>
      <c r="K105" s="15"/>
      <c r="L105" s="15"/>
      <c r="M105" s="15"/>
      <c r="N105" s="15"/>
      <c r="O105" s="15"/>
      <c r="P105" s="15"/>
      <c r="Q105" s="15"/>
      <c r="R105" s="15"/>
      <c r="S105" s="15"/>
      <c r="T105" s="15"/>
      <c r="U105" s="15"/>
      <c r="V105" s="15"/>
      <c r="W105" s="15"/>
      <c r="X105" s="15"/>
      <c r="AD105" s="13"/>
    </row>
    <row r="106" spans="1:42" x14ac:dyDescent="0.15">
      <c r="B106" s="11"/>
      <c r="C106" t="s">
        <v>79</v>
      </c>
      <c r="G106" s="15"/>
      <c r="H106" s="15"/>
      <c r="I106" s="15"/>
      <c r="J106" s="15"/>
      <c r="K106" s="15"/>
      <c r="L106" s="15"/>
      <c r="M106" s="15"/>
      <c r="N106" s="15"/>
      <c r="O106" s="15"/>
      <c r="P106" s="15"/>
      <c r="Q106" s="15"/>
      <c r="R106" s="15"/>
      <c r="S106" s="15"/>
      <c r="T106" s="15"/>
      <c r="U106" s="15"/>
      <c r="V106" s="15"/>
      <c r="W106" s="15"/>
      <c r="X106" s="15"/>
      <c r="AD106" s="13"/>
    </row>
    <row r="107" spans="1:42" x14ac:dyDescent="0.15">
      <c r="G107" s="15"/>
      <c r="H107" s="15"/>
      <c r="I107" s="15"/>
      <c r="J107" s="15"/>
      <c r="K107" s="15"/>
      <c r="L107" s="15"/>
      <c r="M107" s="15"/>
      <c r="N107" s="15"/>
      <c r="O107" s="15"/>
      <c r="P107" s="15"/>
      <c r="Q107" s="15"/>
      <c r="R107" s="15"/>
      <c r="S107" s="15"/>
      <c r="T107" s="15"/>
      <c r="U107" s="15"/>
      <c r="V107" s="15"/>
      <c r="W107" s="15"/>
      <c r="X107" s="15"/>
      <c r="AD107" s="13"/>
    </row>
    <row r="108" spans="1:42" x14ac:dyDescent="0.15">
      <c r="B108" s="11" t="s">
        <v>133</v>
      </c>
      <c r="C108" t="s">
        <v>134</v>
      </c>
      <c r="G108" s="15"/>
      <c r="H108" s="15"/>
      <c r="I108" s="15"/>
      <c r="J108" s="15"/>
      <c r="K108" s="15"/>
      <c r="L108" s="15"/>
      <c r="M108" s="15"/>
      <c r="N108" s="15"/>
      <c r="O108" s="15"/>
      <c r="P108" t="s">
        <v>135</v>
      </c>
      <c r="Q108" s="15"/>
      <c r="R108" s="16" t="s">
        <v>80</v>
      </c>
      <c r="S108" s="15"/>
      <c r="T108" s="15"/>
      <c r="U108" s="15"/>
      <c r="V108" s="15"/>
      <c r="W108" s="15"/>
      <c r="X108" s="15"/>
      <c r="AD108" s="13"/>
    </row>
    <row r="109" spans="1:42" x14ac:dyDescent="0.15">
      <c r="B109" s="11" t="s">
        <v>136</v>
      </c>
      <c r="C109" t="s">
        <v>137</v>
      </c>
      <c r="G109" s="15"/>
      <c r="H109" s="15"/>
      <c r="I109" s="15"/>
      <c r="J109" s="15"/>
      <c r="K109" s="15"/>
      <c r="L109" s="15"/>
      <c r="M109" s="15"/>
      <c r="N109" s="15"/>
      <c r="O109" s="15"/>
      <c r="P109" t="s">
        <v>122</v>
      </c>
      <c r="Q109" s="15"/>
      <c r="R109" s="16" t="s">
        <v>266</v>
      </c>
      <c r="S109" s="15"/>
      <c r="T109" s="15"/>
      <c r="U109" s="15"/>
      <c r="V109" s="15"/>
      <c r="W109" s="15"/>
      <c r="X109" s="15"/>
      <c r="AD109" s="13"/>
    </row>
    <row r="110" spans="1:42" x14ac:dyDescent="0.15">
      <c r="B110" s="11" t="s">
        <v>111</v>
      </c>
      <c r="C110" t="s">
        <v>413</v>
      </c>
      <c r="G110" s="15"/>
      <c r="H110" s="15"/>
      <c r="I110" s="15"/>
      <c r="J110" s="15"/>
      <c r="K110" s="15"/>
      <c r="L110" s="15"/>
      <c r="M110" s="15"/>
      <c r="N110" s="15"/>
      <c r="O110" s="15"/>
      <c r="P110" t="s">
        <v>122</v>
      </c>
      <c r="Q110" s="15"/>
      <c r="R110" s="16" t="s">
        <v>414</v>
      </c>
      <c r="S110" s="15"/>
      <c r="T110" s="15"/>
      <c r="U110" s="15"/>
      <c r="V110" s="15"/>
      <c r="W110" s="15"/>
      <c r="X110" s="15"/>
      <c r="AD110" s="13"/>
    </row>
    <row r="111" spans="1:42" x14ac:dyDescent="0.15">
      <c r="B111" s="11" t="s">
        <v>407</v>
      </c>
      <c r="C111" s="81" t="s">
        <v>437</v>
      </c>
      <c r="D111" s="81"/>
      <c r="E111" s="81"/>
      <c r="F111" s="81"/>
      <c r="G111" s="82"/>
      <c r="H111" s="82"/>
      <c r="I111" s="82"/>
      <c r="J111" s="82"/>
      <c r="K111" s="82"/>
      <c r="L111" s="82"/>
      <c r="M111" s="82"/>
      <c r="N111" s="82"/>
      <c r="O111" s="82"/>
      <c r="P111" s="81" t="s">
        <v>408</v>
      </c>
      <c r="Q111" s="82"/>
      <c r="R111" s="81" t="s">
        <v>415</v>
      </c>
      <c r="S111" s="82"/>
      <c r="T111" s="82"/>
      <c r="U111" s="82"/>
      <c r="V111" s="82"/>
      <c r="W111" s="82"/>
      <c r="X111" s="82"/>
      <c r="Y111" s="81"/>
      <c r="Z111" s="63"/>
      <c r="AA111" s="63"/>
      <c r="AB111" s="63"/>
      <c r="AC111" s="63"/>
      <c r="AD111" s="78"/>
      <c r="AE111" s="63"/>
      <c r="AF111" s="63"/>
      <c r="AG111" s="63"/>
      <c r="AH111" s="63"/>
      <c r="AI111" s="63"/>
      <c r="AJ111" s="63"/>
      <c r="AK111" s="63"/>
      <c r="AL111" s="63"/>
      <c r="AM111" s="63"/>
      <c r="AN111" s="63"/>
      <c r="AO111" s="63"/>
      <c r="AP111" s="63"/>
    </row>
    <row r="112" spans="1:42" x14ac:dyDescent="0.15">
      <c r="B112" s="11"/>
      <c r="C112" s="81"/>
      <c r="D112" s="81"/>
      <c r="E112" s="81"/>
      <c r="F112" s="81"/>
      <c r="G112" s="82"/>
      <c r="H112" s="82"/>
      <c r="I112" s="82"/>
      <c r="J112" s="82"/>
      <c r="K112" s="82"/>
      <c r="L112" s="82"/>
      <c r="M112" s="82"/>
      <c r="N112" s="82"/>
      <c r="O112" s="82"/>
      <c r="P112" s="81"/>
      <c r="Q112" s="82"/>
      <c r="R112" s="81"/>
      <c r="S112" s="81" t="s">
        <v>409</v>
      </c>
      <c r="T112" s="82"/>
      <c r="U112" s="82"/>
      <c r="V112" s="82"/>
      <c r="W112" s="82"/>
      <c r="X112" s="82"/>
      <c r="Y112" s="81"/>
      <c r="Z112" s="63"/>
      <c r="AA112" s="63"/>
      <c r="AB112" s="63"/>
      <c r="AC112" s="63"/>
      <c r="AD112" s="78"/>
      <c r="AE112" s="63"/>
      <c r="AF112" s="63"/>
      <c r="AG112" s="63"/>
      <c r="AH112" s="63"/>
      <c r="AI112" s="63"/>
      <c r="AJ112" s="63"/>
      <c r="AK112" s="63"/>
      <c r="AL112" s="63"/>
      <c r="AM112" s="63"/>
      <c r="AN112" s="63"/>
      <c r="AO112" s="63"/>
      <c r="AP112" s="63"/>
    </row>
    <row r="113" spans="2:53" x14ac:dyDescent="0.15">
      <c r="B113" s="11" t="s">
        <v>138</v>
      </c>
      <c r="C113" s="81" t="s">
        <v>81</v>
      </c>
      <c r="D113" s="81"/>
      <c r="E113" s="81"/>
      <c r="F113" s="81"/>
      <c r="G113" s="82"/>
      <c r="H113" s="82"/>
      <c r="I113" s="82"/>
      <c r="J113" s="82"/>
      <c r="K113" s="82"/>
      <c r="L113" s="82"/>
      <c r="M113" s="82"/>
      <c r="N113" s="82"/>
      <c r="O113" s="82"/>
      <c r="P113" s="81" t="s">
        <v>139</v>
      </c>
      <c r="Q113" s="82"/>
      <c r="R113" s="83" t="s">
        <v>82</v>
      </c>
      <c r="S113" s="82"/>
      <c r="T113" s="82"/>
      <c r="U113" s="82"/>
      <c r="V113" s="82"/>
      <c r="W113" s="82"/>
      <c r="X113" s="82"/>
      <c r="Y113" s="81"/>
      <c r="AD113" s="13"/>
    </row>
    <row r="114" spans="2:53" x14ac:dyDescent="0.15">
      <c r="B114" s="11"/>
      <c r="G114" s="15"/>
      <c r="H114" s="15"/>
      <c r="I114" s="15"/>
      <c r="J114" s="15"/>
      <c r="K114" s="15"/>
      <c r="L114" s="15"/>
      <c r="M114" s="15"/>
      <c r="N114" s="15"/>
      <c r="O114" s="15"/>
      <c r="Q114" s="15"/>
      <c r="S114" s="16" t="s">
        <v>83</v>
      </c>
      <c r="T114" s="15"/>
      <c r="U114" s="15"/>
      <c r="V114" s="15"/>
      <c r="W114" s="15"/>
      <c r="X114" s="15"/>
      <c r="AD114" s="13"/>
    </row>
    <row r="115" spans="2:53" s="18" customFormat="1" x14ac:dyDescent="0.15">
      <c r="B115" s="17" t="s">
        <v>140</v>
      </c>
      <c r="C115" s="18" t="s">
        <v>84</v>
      </c>
      <c r="G115" s="19"/>
      <c r="H115" s="19"/>
      <c r="I115" s="19"/>
      <c r="J115" s="19"/>
      <c r="K115" s="19"/>
      <c r="L115" s="19"/>
      <c r="M115" s="19"/>
      <c r="N115" s="19"/>
      <c r="O115" s="19"/>
      <c r="P115" s="18" t="s">
        <v>139</v>
      </c>
      <c r="Q115" s="19"/>
      <c r="R115" s="20" t="s">
        <v>85</v>
      </c>
      <c r="S115" s="19"/>
      <c r="T115" s="19"/>
      <c r="U115" s="19"/>
      <c r="V115" s="19"/>
      <c r="W115" s="19"/>
      <c r="X115" s="19"/>
      <c r="AD115" s="21"/>
      <c r="AZ115"/>
      <c r="BA115"/>
    </row>
    <row r="116" spans="2:53" x14ac:dyDescent="0.15">
      <c r="B116" s="11" t="s">
        <v>141</v>
      </c>
      <c r="C116" t="s">
        <v>86</v>
      </c>
      <c r="G116" s="15"/>
      <c r="H116" s="15"/>
      <c r="I116" s="15"/>
      <c r="J116" s="15"/>
      <c r="K116" s="15"/>
      <c r="L116" s="15"/>
      <c r="M116" s="15"/>
      <c r="N116" s="15"/>
      <c r="O116" s="15"/>
      <c r="P116" t="s">
        <v>142</v>
      </c>
      <c r="Q116" s="15"/>
      <c r="R116" s="16" t="s">
        <v>87</v>
      </c>
      <c r="S116" s="15"/>
      <c r="T116" s="15"/>
      <c r="U116" s="15"/>
      <c r="V116" s="15"/>
      <c r="W116" s="15"/>
      <c r="X116" s="15"/>
      <c r="AD116" s="13"/>
    </row>
    <row r="117" spans="2:53" x14ac:dyDescent="0.15">
      <c r="B117" s="11" t="s">
        <v>141</v>
      </c>
      <c r="C117" t="s">
        <v>416</v>
      </c>
      <c r="G117" s="15"/>
      <c r="H117" s="15"/>
      <c r="I117" s="15"/>
      <c r="J117" s="15"/>
      <c r="K117" s="15"/>
      <c r="L117" s="15"/>
      <c r="M117" s="15"/>
      <c r="N117" s="15"/>
      <c r="O117" s="15"/>
      <c r="P117" t="s">
        <v>120</v>
      </c>
      <c r="Q117" s="15"/>
      <c r="R117" s="16" t="s">
        <v>417</v>
      </c>
      <c r="S117" s="15"/>
      <c r="T117" s="15"/>
      <c r="U117" s="15"/>
      <c r="V117" s="15"/>
      <c r="W117" s="15"/>
      <c r="X117" s="15"/>
      <c r="AD117" s="13"/>
    </row>
    <row r="118" spans="2:53" x14ac:dyDescent="0.15">
      <c r="G118" s="15"/>
      <c r="H118" s="15"/>
      <c r="I118" s="15"/>
      <c r="J118" s="15"/>
      <c r="K118" s="15"/>
      <c r="L118" s="15"/>
      <c r="M118" s="15"/>
      <c r="N118" s="15"/>
      <c r="O118" s="15"/>
      <c r="P118" s="15"/>
      <c r="Q118" s="15"/>
      <c r="R118" s="15"/>
      <c r="S118" s="15"/>
      <c r="T118" s="15"/>
      <c r="U118" s="15"/>
      <c r="V118" s="15"/>
      <c r="W118" s="15"/>
      <c r="X118" s="15"/>
      <c r="AD118" s="13"/>
    </row>
    <row r="119" spans="2:53" x14ac:dyDescent="0.15">
      <c r="C119" t="s">
        <v>68</v>
      </c>
    </row>
    <row r="120" spans="2:53" x14ac:dyDescent="0.15">
      <c r="C120" s="146" t="s">
        <v>39</v>
      </c>
      <c r="D120" s="157"/>
      <c r="E120" s="146" t="s">
        <v>40</v>
      </c>
      <c r="F120" s="157"/>
      <c r="G120" s="157"/>
      <c r="H120" s="157"/>
      <c r="I120" s="146" t="s">
        <v>41</v>
      </c>
      <c r="J120" s="157"/>
      <c r="K120" s="157"/>
      <c r="L120" s="157"/>
      <c r="M120" s="182" t="s">
        <v>42</v>
      </c>
      <c r="N120" s="157"/>
      <c r="O120" s="157"/>
      <c r="P120" s="157"/>
      <c r="Q120" s="157"/>
      <c r="R120" s="183" t="s">
        <v>431</v>
      </c>
      <c r="S120" s="184"/>
      <c r="T120" s="184"/>
      <c r="U120" s="184"/>
      <c r="V120" s="184"/>
      <c r="W120" s="184"/>
      <c r="X120" s="184"/>
      <c r="Y120" s="189" t="s">
        <v>430</v>
      </c>
      <c r="Z120" s="190"/>
      <c r="AA120" s="190"/>
      <c r="AB120" s="190"/>
      <c r="AC120" s="190"/>
      <c r="AD120" s="190"/>
      <c r="AE120" s="190"/>
      <c r="AF120" s="190"/>
      <c r="AG120" s="191"/>
      <c r="AH120" s="146" t="s">
        <v>44</v>
      </c>
      <c r="AI120" s="146"/>
      <c r="AJ120" s="146"/>
      <c r="AK120" s="146"/>
      <c r="AL120" s="146"/>
      <c r="AM120" s="146"/>
      <c r="AN120" s="146"/>
      <c r="AO120" s="146"/>
      <c r="AP120" s="146"/>
      <c r="AQ120" s="146" t="s">
        <v>45</v>
      </c>
      <c r="AR120" s="146"/>
      <c r="AS120" s="146" t="s">
        <v>46</v>
      </c>
      <c r="AT120" s="146"/>
      <c r="AU120" s="146"/>
      <c r="AV120" s="146"/>
      <c r="AW120" s="146"/>
      <c r="AX120" s="146"/>
      <c r="AY120" s="146"/>
      <c r="AZ120" s="146" t="s">
        <v>300</v>
      </c>
      <c r="BA120" s="146"/>
    </row>
    <row r="121" spans="2:53" x14ac:dyDescent="0.15">
      <c r="C121" s="146"/>
      <c r="D121" s="157"/>
      <c r="E121" s="146"/>
      <c r="F121" s="157"/>
      <c r="G121" s="157"/>
      <c r="H121" s="157"/>
      <c r="I121" s="146"/>
      <c r="J121" s="157"/>
      <c r="K121" s="157"/>
      <c r="L121" s="157"/>
      <c r="M121" s="182"/>
      <c r="N121" s="157"/>
      <c r="O121" s="157"/>
      <c r="P121" s="157"/>
      <c r="Q121" s="157"/>
      <c r="R121" s="184"/>
      <c r="S121" s="184"/>
      <c r="T121" s="184"/>
      <c r="U121" s="184"/>
      <c r="V121" s="184"/>
      <c r="W121" s="184"/>
      <c r="X121" s="184"/>
      <c r="Y121" s="192"/>
      <c r="Z121" s="193"/>
      <c r="AA121" s="193"/>
      <c r="AB121" s="193"/>
      <c r="AC121" s="193"/>
      <c r="AD121" s="193"/>
      <c r="AE121" s="193"/>
      <c r="AF121" s="193"/>
      <c r="AG121" s="194"/>
      <c r="AH121" s="146"/>
      <c r="AI121" s="146"/>
      <c r="AJ121" s="146"/>
      <c r="AK121" s="146"/>
      <c r="AL121" s="146"/>
      <c r="AM121" s="146"/>
      <c r="AN121" s="146"/>
      <c r="AO121" s="146"/>
      <c r="AP121" s="146"/>
      <c r="AQ121" s="146"/>
      <c r="AR121" s="146"/>
      <c r="AS121" s="146" t="s">
        <v>47</v>
      </c>
      <c r="AT121" s="146"/>
      <c r="AU121" s="146"/>
      <c r="AV121" s="146" t="s">
        <v>48</v>
      </c>
      <c r="AW121" s="146"/>
      <c r="AX121" s="146" t="s">
        <v>49</v>
      </c>
      <c r="AY121" s="146"/>
      <c r="AZ121" s="146"/>
      <c r="BA121" s="146"/>
    </row>
    <row r="122" spans="2:53" x14ac:dyDescent="0.15">
      <c r="C122" s="157"/>
      <c r="D122" s="157"/>
      <c r="E122" s="157"/>
      <c r="F122" s="157"/>
      <c r="G122" s="157"/>
      <c r="H122" s="157"/>
      <c r="I122" s="157"/>
      <c r="J122" s="157"/>
      <c r="K122" s="157"/>
      <c r="L122" s="157"/>
      <c r="M122" s="157"/>
      <c r="N122" s="157"/>
      <c r="O122" s="157"/>
      <c r="P122" s="157"/>
      <c r="Q122" s="157"/>
      <c r="R122" s="184"/>
      <c r="S122" s="184"/>
      <c r="T122" s="184"/>
      <c r="U122" s="184"/>
      <c r="V122" s="184"/>
      <c r="W122" s="184"/>
      <c r="X122" s="184"/>
      <c r="Y122" s="195"/>
      <c r="Z122" s="196"/>
      <c r="AA122" s="196"/>
      <c r="AB122" s="196"/>
      <c r="AC122" s="196"/>
      <c r="AD122" s="196"/>
      <c r="AE122" s="196"/>
      <c r="AF122" s="196"/>
      <c r="AG122" s="197"/>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row>
    <row r="123" spans="2:53" x14ac:dyDescent="0.15">
      <c r="C123" s="157">
        <v>1</v>
      </c>
      <c r="D123" s="157"/>
      <c r="E123" s="147" t="s">
        <v>143</v>
      </c>
      <c r="F123" s="147"/>
      <c r="G123" s="147"/>
      <c r="H123" s="147"/>
      <c r="I123" s="147" t="s">
        <v>144</v>
      </c>
      <c r="J123" s="147"/>
      <c r="K123" s="147"/>
      <c r="L123" s="147"/>
      <c r="M123" s="147">
        <v>1047895</v>
      </c>
      <c r="N123" s="147"/>
      <c r="O123" s="147"/>
      <c r="P123" s="147"/>
      <c r="Q123" s="147"/>
      <c r="R123" s="185" t="s">
        <v>88</v>
      </c>
      <c r="S123" s="185"/>
      <c r="T123" s="185"/>
      <c r="U123" s="185"/>
      <c r="V123" s="185"/>
      <c r="W123" s="185"/>
      <c r="X123" s="185"/>
      <c r="Y123" s="186" t="s">
        <v>361</v>
      </c>
      <c r="Z123" s="187"/>
      <c r="AA123" s="187"/>
      <c r="AB123" s="187"/>
      <c r="AC123" s="187"/>
      <c r="AD123" s="187"/>
      <c r="AE123" s="187"/>
      <c r="AF123" s="187"/>
      <c r="AG123" s="188"/>
      <c r="AH123" s="210" t="s">
        <v>420</v>
      </c>
      <c r="AI123" s="210"/>
      <c r="AJ123" s="210"/>
      <c r="AK123" s="210"/>
      <c r="AL123" s="210"/>
      <c r="AM123" s="210"/>
      <c r="AN123" s="210"/>
      <c r="AO123" s="210"/>
      <c r="AP123" s="210"/>
      <c r="AQ123" s="147" t="s">
        <v>145</v>
      </c>
      <c r="AR123" s="147"/>
      <c r="AS123" s="207" t="s">
        <v>442</v>
      </c>
      <c r="AT123" s="208"/>
      <c r="AU123" s="209"/>
      <c r="AV123" s="147" t="s">
        <v>257</v>
      </c>
      <c r="AW123" s="147"/>
      <c r="AX123" s="147">
        <v>11</v>
      </c>
      <c r="AY123" s="147"/>
      <c r="AZ123" s="147" t="s">
        <v>301</v>
      </c>
      <c r="BA123" s="147"/>
    </row>
    <row r="124" spans="2:53" x14ac:dyDescent="0.15">
      <c r="C124" s="157">
        <v>2</v>
      </c>
      <c r="D124" s="157"/>
      <c r="E124" s="147" t="s">
        <v>146</v>
      </c>
      <c r="F124" s="147"/>
      <c r="G124" s="147"/>
      <c r="H124" s="147"/>
      <c r="I124" s="147" t="s">
        <v>147</v>
      </c>
      <c r="J124" s="147"/>
      <c r="K124" s="147"/>
      <c r="L124" s="147"/>
      <c r="M124" s="147">
        <v>1047896</v>
      </c>
      <c r="N124" s="147"/>
      <c r="O124" s="147"/>
      <c r="P124" s="147"/>
      <c r="Q124" s="147"/>
      <c r="R124" s="198" t="s">
        <v>89</v>
      </c>
      <c r="S124" s="198"/>
      <c r="T124" s="198"/>
      <c r="U124" s="198"/>
      <c r="V124" s="198"/>
      <c r="W124" s="198"/>
      <c r="X124" s="198"/>
      <c r="Y124" s="211" t="s">
        <v>362</v>
      </c>
      <c r="Z124" s="212"/>
      <c r="AA124" s="212"/>
      <c r="AB124" s="212"/>
      <c r="AC124" s="212"/>
      <c r="AD124" s="212"/>
      <c r="AE124" s="212"/>
      <c r="AF124" s="212"/>
      <c r="AG124" s="213"/>
      <c r="AH124" s="198" t="s">
        <v>421</v>
      </c>
      <c r="AI124" s="198"/>
      <c r="AJ124" s="198"/>
      <c r="AK124" s="198"/>
      <c r="AL124" s="198"/>
      <c r="AM124" s="198"/>
      <c r="AN124" s="198"/>
      <c r="AO124" s="198"/>
      <c r="AP124" s="198"/>
      <c r="AQ124" s="147" t="s">
        <v>148</v>
      </c>
      <c r="AR124" s="147"/>
      <c r="AS124" s="207" t="s">
        <v>443</v>
      </c>
      <c r="AT124" s="208"/>
      <c r="AU124" s="209"/>
      <c r="AV124" s="147" t="s">
        <v>257</v>
      </c>
      <c r="AW124" s="147"/>
      <c r="AX124" s="147" t="s">
        <v>262</v>
      </c>
      <c r="AY124" s="147"/>
      <c r="AZ124" s="147" t="s">
        <v>301</v>
      </c>
      <c r="BA124" s="147"/>
    </row>
    <row r="125" spans="2:53" x14ac:dyDescent="0.15">
      <c r="C125" s="157">
        <v>3</v>
      </c>
      <c r="D125" s="157"/>
      <c r="E125" s="147" t="s">
        <v>146</v>
      </c>
      <c r="F125" s="147"/>
      <c r="G125" s="147"/>
      <c r="H125" s="147"/>
      <c r="I125" s="147" t="s">
        <v>147</v>
      </c>
      <c r="J125" s="147"/>
      <c r="K125" s="147"/>
      <c r="L125" s="147"/>
      <c r="M125" s="147">
        <v>1047897</v>
      </c>
      <c r="N125" s="147"/>
      <c r="O125" s="147"/>
      <c r="P125" s="147"/>
      <c r="Q125" s="147"/>
      <c r="R125" s="198" t="s">
        <v>90</v>
      </c>
      <c r="S125" s="198"/>
      <c r="T125" s="198"/>
      <c r="U125" s="198"/>
      <c r="V125" s="198"/>
      <c r="W125" s="198"/>
      <c r="X125" s="198"/>
      <c r="Y125" s="211" t="s">
        <v>363</v>
      </c>
      <c r="Z125" s="212"/>
      <c r="AA125" s="212"/>
      <c r="AB125" s="212"/>
      <c r="AC125" s="212"/>
      <c r="AD125" s="212"/>
      <c r="AE125" s="212"/>
      <c r="AF125" s="212"/>
      <c r="AG125" s="213"/>
      <c r="AH125" s="198" t="s">
        <v>422</v>
      </c>
      <c r="AI125" s="198"/>
      <c r="AJ125" s="198"/>
      <c r="AK125" s="198"/>
      <c r="AL125" s="198"/>
      <c r="AM125" s="198"/>
      <c r="AN125" s="198"/>
      <c r="AO125" s="198"/>
      <c r="AP125" s="198"/>
      <c r="AQ125" s="147" t="s">
        <v>149</v>
      </c>
      <c r="AR125" s="147"/>
      <c r="AS125" s="207" t="s">
        <v>444</v>
      </c>
      <c r="AT125" s="208"/>
      <c r="AU125" s="209"/>
      <c r="AV125" s="147" t="s">
        <v>257</v>
      </c>
      <c r="AW125" s="147"/>
      <c r="AX125" s="147" t="s">
        <v>91</v>
      </c>
      <c r="AY125" s="147"/>
      <c r="AZ125" s="147" t="s">
        <v>301</v>
      </c>
      <c r="BA125" s="147"/>
    </row>
    <row r="126" spans="2:53" x14ac:dyDescent="0.15">
      <c r="C126" s="157">
        <v>4</v>
      </c>
      <c r="D126" s="157"/>
      <c r="E126" s="147" t="s">
        <v>150</v>
      </c>
      <c r="F126" s="147"/>
      <c r="G126" s="147"/>
      <c r="H126" s="147"/>
      <c r="I126" s="147" t="s">
        <v>151</v>
      </c>
      <c r="J126" s="147"/>
      <c r="K126" s="147"/>
      <c r="L126" s="147"/>
      <c r="M126" s="147">
        <v>1047898</v>
      </c>
      <c r="N126" s="147"/>
      <c r="O126" s="147"/>
      <c r="P126" s="147"/>
      <c r="Q126" s="147"/>
      <c r="R126" s="198" t="s">
        <v>92</v>
      </c>
      <c r="S126" s="198"/>
      <c r="T126" s="198"/>
      <c r="U126" s="198"/>
      <c r="V126" s="198"/>
      <c r="W126" s="198"/>
      <c r="X126" s="198"/>
      <c r="Y126" s="211" t="s">
        <v>364</v>
      </c>
      <c r="Z126" s="212"/>
      <c r="AA126" s="212"/>
      <c r="AB126" s="212"/>
      <c r="AC126" s="212"/>
      <c r="AD126" s="212"/>
      <c r="AE126" s="212"/>
      <c r="AF126" s="212"/>
      <c r="AG126" s="213"/>
      <c r="AH126" s="198" t="s">
        <v>423</v>
      </c>
      <c r="AI126" s="198"/>
      <c r="AJ126" s="198"/>
      <c r="AK126" s="198"/>
      <c r="AL126" s="198"/>
      <c r="AM126" s="198"/>
      <c r="AN126" s="198"/>
      <c r="AO126" s="198"/>
      <c r="AP126" s="198"/>
      <c r="AQ126" s="147" t="s">
        <v>152</v>
      </c>
      <c r="AR126" s="147"/>
      <c r="AS126" s="207" t="s">
        <v>442</v>
      </c>
      <c r="AT126" s="208"/>
      <c r="AU126" s="209"/>
      <c r="AV126" s="147" t="s">
        <v>256</v>
      </c>
      <c r="AW126" s="147"/>
      <c r="AX126" s="147" t="s">
        <v>261</v>
      </c>
      <c r="AY126" s="147"/>
      <c r="AZ126" s="147" t="s">
        <v>301</v>
      </c>
      <c r="BA126" s="147"/>
    </row>
    <row r="127" spans="2:53" x14ac:dyDescent="0.15">
      <c r="C127" s="157">
        <v>5</v>
      </c>
      <c r="D127" s="157"/>
      <c r="E127" s="147" t="s">
        <v>153</v>
      </c>
      <c r="F127" s="147"/>
      <c r="G127" s="147"/>
      <c r="H127" s="147"/>
      <c r="I127" s="147" t="s">
        <v>154</v>
      </c>
      <c r="J127" s="147"/>
      <c r="K127" s="147"/>
      <c r="L127" s="147"/>
      <c r="M127" s="147">
        <v>1047899</v>
      </c>
      <c r="N127" s="147"/>
      <c r="O127" s="147"/>
      <c r="P127" s="147"/>
      <c r="Q127" s="147"/>
      <c r="R127" s="198" t="s">
        <v>93</v>
      </c>
      <c r="S127" s="198"/>
      <c r="T127" s="198"/>
      <c r="U127" s="198"/>
      <c r="V127" s="198"/>
      <c r="W127" s="198"/>
      <c r="X127" s="198"/>
      <c r="Y127" s="211" t="s">
        <v>365</v>
      </c>
      <c r="Z127" s="212"/>
      <c r="AA127" s="212"/>
      <c r="AB127" s="212"/>
      <c r="AC127" s="212"/>
      <c r="AD127" s="212"/>
      <c r="AE127" s="212"/>
      <c r="AF127" s="212"/>
      <c r="AG127" s="213"/>
      <c r="AH127" s="198" t="s">
        <v>423</v>
      </c>
      <c r="AI127" s="198"/>
      <c r="AJ127" s="198"/>
      <c r="AK127" s="198"/>
      <c r="AL127" s="198"/>
      <c r="AM127" s="198"/>
      <c r="AN127" s="198"/>
      <c r="AO127" s="198"/>
      <c r="AP127" s="198"/>
      <c r="AQ127" s="147" t="s">
        <v>155</v>
      </c>
      <c r="AR127" s="147"/>
      <c r="AS127" s="207" t="s">
        <v>443</v>
      </c>
      <c r="AT127" s="208"/>
      <c r="AU127" s="209"/>
      <c r="AV127" s="147" t="s">
        <v>257</v>
      </c>
      <c r="AW127" s="147"/>
      <c r="AX127" s="147" t="s">
        <v>260</v>
      </c>
      <c r="AY127" s="147"/>
      <c r="AZ127" s="147" t="s">
        <v>301</v>
      </c>
      <c r="BA127" s="147"/>
    </row>
    <row r="128" spans="2:53" x14ac:dyDescent="0.15">
      <c r="C128" s="157">
        <v>6</v>
      </c>
      <c r="D128" s="157"/>
      <c r="E128" s="147" t="s">
        <v>153</v>
      </c>
      <c r="F128" s="147"/>
      <c r="G128" s="147"/>
      <c r="H128" s="147"/>
      <c r="I128" s="147" t="s">
        <v>154</v>
      </c>
      <c r="J128" s="147"/>
      <c r="K128" s="147"/>
      <c r="L128" s="147"/>
      <c r="M128" s="147">
        <v>1047900</v>
      </c>
      <c r="N128" s="147"/>
      <c r="O128" s="147"/>
      <c r="P128" s="147"/>
      <c r="Q128" s="147"/>
      <c r="R128" s="198" t="s">
        <v>94</v>
      </c>
      <c r="S128" s="198"/>
      <c r="T128" s="198"/>
      <c r="U128" s="198"/>
      <c r="V128" s="198"/>
      <c r="W128" s="198"/>
      <c r="X128" s="198"/>
      <c r="Y128" s="211" t="s">
        <v>366</v>
      </c>
      <c r="Z128" s="212"/>
      <c r="AA128" s="212"/>
      <c r="AB128" s="212"/>
      <c r="AC128" s="212"/>
      <c r="AD128" s="212"/>
      <c r="AE128" s="212"/>
      <c r="AF128" s="212"/>
      <c r="AG128" s="213"/>
      <c r="AH128" s="198" t="s">
        <v>423</v>
      </c>
      <c r="AI128" s="198"/>
      <c r="AJ128" s="198"/>
      <c r="AK128" s="198"/>
      <c r="AL128" s="198"/>
      <c r="AM128" s="198"/>
      <c r="AN128" s="198"/>
      <c r="AO128" s="198"/>
      <c r="AP128" s="198"/>
      <c r="AQ128" s="147" t="s">
        <v>156</v>
      </c>
      <c r="AR128" s="147"/>
      <c r="AS128" s="207">
        <v>2009</v>
      </c>
      <c r="AT128" s="208"/>
      <c r="AU128" s="209"/>
      <c r="AV128" s="147" t="s">
        <v>157</v>
      </c>
      <c r="AW128" s="147"/>
      <c r="AX128" s="147" t="s">
        <v>95</v>
      </c>
      <c r="AY128" s="147"/>
      <c r="AZ128" s="147" t="s">
        <v>301</v>
      </c>
      <c r="BA128" s="147"/>
    </row>
    <row r="129" spans="1:53" x14ac:dyDescent="0.15">
      <c r="C129" s="157">
        <v>7</v>
      </c>
      <c r="D129" s="157"/>
      <c r="E129" s="147" t="s">
        <v>153</v>
      </c>
      <c r="F129" s="147"/>
      <c r="G129" s="147"/>
      <c r="H129" s="147"/>
      <c r="I129" s="147" t="s">
        <v>154</v>
      </c>
      <c r="J129" s="147"/>
      <c r="K129" s="147"/>
      <c r="L129" s="147"/>
      <c r="M129" s="147">
        <v>1047901</v>
      </c>
      <c r="N129" s="147"/>
      <c r="O129" s="147"/>
      <c r="P129" s="147"/>
      <c r="Q129" s="147"/>
      <c r="R129" s="198" t="s">
        <v>96</v>
      </c>
      <c r="S129" s="198"/>
      <c r="T129" s="198"/>
      <c r="U129" s="198"/>
      <c r="V129" s="198"/>
      <c r="W129" s="198"/>
      <c r="X129" s="198"/>
      <c r="Y129" s="211" t="s">
        <v>367</v>
      </c>
      <c r="Z129" s="212"/>
      <c r="AA129" s="212"/>
      <c r="AB129" s="212"/>
      <c r="AC129" s="212"/>
      <c r="AD129" s="212"/>
      <c r="AE129" s="212"/>
      <c r="AF129" s="212"/>
      <c r="AG129" s="213"/>
      <c r="AH129" s="198" t="s">
        <v>424</v>
      </c>
      <c r="AI129" s="198"/>
      <c r="AJ129" s="198"/>
      <c r="AK129" s="198"/>
      <c r="AL129" s="198"/>
      <c r="AM129" s="198"/>
      <c r="AN129" s="198"/>
      <c r="AO129" s="198"/>
      <c r="AP129" s="198"/>
      <c r="AQ129" s="147" t="s">
        <v>255</v>
      </c>
      <c r="AR129" s="147"/>
      <c r="AS129" s="207" t="s">
        <v>442</v>
      </c>
      <c r="AT129" s="208"/>
      <c r="AU129" s="209"/>
      <c r="AV129" s="147" t="s">
        <v>158</v>
      </c>
      <c r="AW129" s="147"/>
      <c r="AX129" s="147" t="s">
        <v>97</v>
      </c>
      <c r="AY129" s="147"/>
      <c r="AZ129" s="147" t="s">
        <v>301</v>
      </c>
      <c r="BA129" s="147"/>
    </row>
    <row r="130" spans="1:53" x14ac:dyDescent="0.15">
      <c r="C130" s="157">
        <v>8</v>
      </c>
      <c r="D130" s="157"/>
      <c r="E130" s="147" t="s">
        <v>159</v>
      </c>
      <c r="F130" s="147"/>
      <c r="G130" s="147"/>
      <c r="H130" s="147"/>
      <c r="I130" s="147" t="s">
        <v>160</v>
      </c>
      <c r="J130" s="147"/>
      <c r="K130" s="147"/>
      <c r="L130" s="147"/>
      <c r="M130" s="147">
        <v>1047902</v>
      </c>
      <c r="N130" s="147"/>
      <c r="O130" s="147"/>
      <c r="P130" s="147"/>
      <c r="Q130" s="147"/>
      <c r="R130" s="198" t="s">
        <v>98</v>
      </c>
      <c r="S130" s="198"/>
      <c r="T130" s="198"/>
      <c r="U130" s="198"/>
      <c r="V130" s="198"/>
      <c r="W130" s="198"/>
      <c r="X130" s="198"/>
      <c r="Y130" s="211" t="s">
        <v>368</v>
      </c>
      <c r="Z130" s="212"/>
      <c r="AA130" s="212"/>
      <c r="AB130" s="212"/>
      <c r="AC130" s="212"/>
      <c r="AD130" s="212"/>
      <c r="AE130" s="212"/>
      <c r="AF130" s="212"/>
      <c r="AG130" s="213"/>
      <c r="AH130" s="198" t="s">
        <v>425</v>
      </c>
      <c r="AI130" s="198"/>
      <c r="AJ130" s="198"/>
      <c r="AK130" s="198"/>
      <c r="AL130" s="198"/>
      <c r="AM130" s="198"/>
      <c r="AN130" s="198"/>
      <c r="AO130" s="198"/>
      <c r="AP130" s="198"/>
      <c r="AQ130" s="147" t="s">
        <v>161</v>
      </c>
      <c r="AR130" s="147"/>
      <c r="AS130" s="207" t="s">
        <v>442</v>
      </c>
      <c r="AT130" s="208"/>
      <c r="AU130" s="209"/>
      <c r="AV130" s="147" t="s">
        <v>162</v>
      </c>
      <c r="AW130" s="147"/>
      <c r="AX130" s="147" t="s">
        <v>99</v>
      </c>
      <c r="AY130" s="147"/>
      <c r="AZ130" s="147" t="s">
        <v>301</v>
      </c>
      <c r="BA130" s="147"/>
    </row>
    <row r="131" spans="1:53" x14ac:dyDescent="0.15">
      <c r="C131" s="157">
        <v>9</v>
      </c>
      <c r="D131" s="157"/>
      <c r="E131" s="147" t="s">
        <v>163</v>
      </c>
      <c r="F131" s="147"/>
      <c r="G131" s="147"/>
      <c r="H131" s="147"/>
      <c r="I131" s="147" t="s">
        <v>164</v>
      </c>
      <c r="J131" s="147"/>
      <c r="K131" s="147"/>
      <c r="L131" s="147"/>
      <c r="M131" s="147">
        <v>1047903</v>
      </c>
      <c r="N131" s="147"/>
      <c r="O131" s="147"/>
      <c r="P131" s="147"/>
      <c r="Q131" s="147"/>
      <c r="R131" s="198" t="s">
        <v>100</v>
      </c>
      <c r="S131" s="198"/>
      <c r="T131" s="198"/>
      <c r="U131" s="198"/>
      <c r="V131" s="198"/>
      <c r="W131" s="198"/>
      <c r="X131" s="198"/>
      <c r="Y131" s="211" t="s">
        <v>369</v>
      </c>
      <c r="Z131" s="212"/>
      <c r="AA131" s="212"/>
      <c r="AB131" s="212"/>
      <c r="AC131" s="212"/>
      <c r="AD131" s="212"/>
      <c r="AE131" s="212"/>
      <c r="AF131" s="212"/>
      <c r="AG131" s="213"/>
      <c r="AH131" s="198" t="s">
        <v>426</v>
      </c>
      <c r="AI131" s="198"/>
      <c r="AJ131" s="198"/>
      <c r="AK131" s="198"/>
      <c r="AL131" s="198"/>
      <c r="AM131" s="198"/>
      <c r="AN131" s="198"/>
      <c r="AO131" s="198"/>
      <c r="AP131" s="198"/>
      <c r="AQ131" s="147" t="s">
        <v>165</v>
      </c>
      <c r="AR131" s="147"/>
      <c r="AS131" s="207" t="s">
        <v>443</v>
      </c>
      <c r="AT131" s="208"/>
      <c r="AU131" s="209"/>
      <c r="AV131" s="147" t="s">
        <v>99</v>
      </c>
      <c r="AW131" s="147"/>
      <c r="AX131" s="147" t="s">
        <v>101</v>
      </c>
      <c r="AY131" s="147"/>
      <c r="AZ131" s="147" t="s">
        <v>301</v>
      </c>
      <c r="BA131" s="147"/>
    </row>
    <row r="132" spans="1:53" x14ac:dyDescent="0.15">
      <c r="C132" s="157">
        <v>10</v>
      </c>
      <c r="D132" s="157"/>
      <c r="E132" s="147" t="s">
        <v>166</v>
      </c>
      <c r="F132" s="147"/>
      <c r="G132" s="147"/>
      <c r="H132" s="147"/>
      <c r="I132" s="147" t="s">
        <v>167</v>
      </c>
      <c r="J132" s="147"/>
      <c r="K132" s="147"/>
      <c r="L132" s="147"/>
      <c r="M132" s="147">
        <v>1047904</v>
      </c>
      <c r="N132" s="147"/>
      <c r="O132" s="147"/>
      <c r="P132" s="147"/>
      <c r="Q132" s="147"/>
      <c r="R132" s="198" t="s">
        <v>303</v>
      </c>
      <c r="S132" s="198"/>
      <c r="T132" s="198"/>
      <c r="U132" s="198"/>
      <c r="V132" s="198"/>
      <c r="W132" s="198"/>
      <c r="X132" s="198"/>
      <c r="Y132" s="211" t="s">
        <v>370</v>
      </c>
      <c r="Z132" s="212"/>
      <c r="AA132" s="212"/>
      <c r="AB132" s="212"/>
      <c r="AC132" s="212"/>
      <c r="AD132" s="212"/>
      <c r="AE132" s="212"/>
      <c r="AF132" s="212"/>
      <c r="AG132" s="213"/>
      <c r="AH132" s="198" t="s">
        <v>426</v>
      </c>
      <c r="AI132" s="198"/>
      <c r="AJ132" s="198"/>
      <c r="AK132" s="198"/>
      <c r="AL132" s="198"/>
      <c r="AM132" s="198"/>
      <c r="AN132" s="198"/>
      <c r="AO132" s="198"/>
      <c r="AP132" s="198"/>
      <c r="AQ132" s="147" t="s">
        <v>255</v>
      </c>
      <c r="AR132" s="147"/>
      <c r="AS132" s="207" t="s">
        <v>442</v>
      </c>
      <c r="AT132" s="208"/>
      <c r="AU132" s="209"/>
      <c r="AV132" s="147" t="s">
        <v>101</v>
      </c>
      <c r="AW132" s="147"/>
      <c r="AX132" s="147" t="s">
        <v>102</v>
      </c>
      <c r="AY132" s="147"/>
      <c r="AZ132" s="147" t="s">
        <v>302</v>
      </c>
      <c r="BA132" s="147"/>
    </row>
    <row r="133" spans="1:53" x14ac:dyDescent="0.15">
      <c r="C133" s="157">
        <v>11</v>
      </c>
      <c r="D133" s="157"/>
      <c r="E133" s="147"/>
      <c r="F133" s="147"/>
      <c r="G133" s="147"/>
      <c r="H133" s="147"/>
      <c r="I133" s="147"/>
      <c r="J133" s="147"/>
      <c r="K133" s="147"/>
      <c r="L133" s="147"/>
      <c r="M133" s="147"/>
      <c r="N133" s="147"/>
      <c r="O133" s="147"/>
      <c r="P133" s="147"/>
      <c r="Q133" s="147"/>
      <c r="R133" s="198"/>
      <c r="S133" s="198"/>
      <c r="T133" s="198"/>
      <c r="U133" s="198"/>
      <c r="V133" s="198"/>
      <c r="W133" s="198"/>
      <c r="X133" s="198"/>
      <c r="Y133" s="211"/>
      <c r="Z133" s="212"/>
      <c r="AA133" s="212"/>
      <c r="AB133" s="212"/>
      <c r="AC133" s="212"/>
      <c r="AD133" s="212"/>
      <c r="AE133" s="212"/>
      <c r="AF133" s="212"/>
      <c r="AG133" s="213"/>
      <c r="AH133" s="198"/>
      <c r="AI133" s="198"/>
      <c r="AJ133" s="198"/>
      <c r="AK133" s="198"/>
      <c r="AL133" s="198"/>
      <c r="AM133" s="198"/>
      <c r="AN133" s="198"/>
      <c r="AO133" s="198"/>
      <c r="AP133" s="198"/>
      <c r="AQ133" s="147"/>
      <c r="AR133" s="147"/>
      <c r="AS133" s="147"/>
      <c r="AT133" s="147"/>
      <c r="AU133" s="147"/>
      <c r="AV133" s="147"/>
      <c r="AW133" s="147"/>
      <c r="AX133" s="147"/>
      <c r="AY133" s="147"/>
      <c r="AZ133" s="147"/>
      <c r="BA133" s="147"/>
    </row>
    <row r="134" spans="1:53" x14ac:dyDescent="0.15">
      <c r="C134" s="157">
        <v>12</v>
      </c>
      <c r="D134" s="157"/>
      <c r="E134" s="147"/>
      <c r="F134" s="147"/>
      <c r="G134" s="147"/>
      <c r="H134" s="147"/>
      <c r="I134" s="147"/>
      <c r="J134" s="147"/>
      <c r="K134" s="147"/>
      <c r="L134" s="147"/>
      <c r="M134" s="147"/>
      <c r="N134" s="147"/>
      <c r="O134" s="147"/>
      <c r="P134" s="147"/>
      <c r="Q134" s="147"/>
      <c r="R134" s="198"/>
      <c r="S134" s="198"/>
      <c r="T134" s="198"/>
      <c r="U134" s="198"/>
      <c r="V134" s="198"/>
      <c r="W134" s="198"/>
      <c r="X134" s="198"/>
      <c r="Y134" s="211"/>
      <c r="Z134" s="212"/>
      <c r="AA134" s="212"/>
      <c r="AB134" s="212"/>
      <c r="AC134" s="212"/>
      <c r="AD134" s="212"/>
      <c r="AE134" s="212"/>
      <c r="AF134" s="212"/>
      <c r="AG134" s="213"/>
      <c r="AH134" s="198"/>
      <c r="AI134" s="198"/>
      <c r="AJ134" s="198"/>
      <c r="AK134" s="198"/>
      <c r="AL134" s="198"/>
      <c r="AM134" s="198"/>
      <c r="AN134" s="198"/>
      <c r="AO134" s="198"/>
      <c r="AP134" s="198"/>
      <c r="AQ134" s="147"/>
      <c r="AR134" s="147"/>
      <c r="AS134" s="147"/>
      <c r="AT134" s="147"/>
      <c r="AU134" s="147"/>
      <c r="AV134" s="147"/>
      <c r="AW134" s="147"/>
      <c r="AX134" s="147"/>
      <c r="AY134" s="147"/>
      <c r="AZ134" s="147"/>
      <c r="BA134" s="147"/>
    </row>
    <row r="135" spans="1:53" x14ac:dyDescent="0.15">
      <c r="E135" s="14"/>
      <c r="F135" s="14"/>
      <c r="G135" s="14"/>
      <c r="H135" s="14"/>
      <c r="I135" s="14"/>
      <c r="J135" s="14"/>
      <c r="K135" s="14"/>
      <c r="L135" s="14"/>
      <c r="M135" s="14"/>
      <c r="N135" s="14"/>
      <c r="O135" s="14"/>
      <c r="P135" s="14"/>
      <c r="Q135" s="14"/>
      <c r="R135" s="3"/>
      <c r="S135" s="3"/>
      <c r="T135" s="3"/>
      <c r="U135" s="3"/>
      <c r="V135" s="3"/>
      <c r="W135" s="3"/>
      <c r="X135" s="3"/>
      <c r="Y135" s="28"/>
      <c r="Z135" s="28"/>
      <c r="AA135" s="28"/>
      <c r="AB135" s="28"/>
      <c r="AC135" s="28"/>
      <c r="AD135" s="28"/>
      <c r="AE135" s="28"/>
      <c r="AF135" s="28"/>
      <c r="AG135" s="28"/>
      <c r="AH135" s="3"/>
      <c r="AI135" s="3"/>
      <c r="AJ135" s="3"/>
      <c r="AK135" s="3"/>
      <c r="AL135" s="3"/>
      <c r="AM135" s="3"/>
      <c r="AN135" s="3"/>
      <c r="AO135" s="3"/>
      <c r="AP135" s="3"/>
      <c r="AQ135" s="14"/>
      <c r="AR135" s="14"/>
      <c r="AS135" s="14"/>
      <c r="AT135" s="14"/>
      <c r="AU135" s="14"/>
      <c r="AV135" s="14"/>
      <c r="AW135" s="14"/>
      <c r="AX135" s="14"/>
      <c r="AY135" s="14"/>
    </row>
    <row r="136" spans="1:53" x14ac:dyDescent="0.15">
      <c r="E136" s="14"/>
      <c r="F136" s="14"/>
      <c r="G136" s="14"/>
      <c r="H136" s="14"/>
      <c r="I136" s="14"/>
      <c r="J136" s="14"/>
      <c r="K136" s="14"/>
      <c r="L136" s="14"/>
      <c r="M136" s="14"/>
      <c r="N136" s="14"/>
      <c r="O136" s="14"/>
      <c r="P136" s="14"/>
      <c r="Q136" s="14"/>
      <c r="R136" s="3"/>
      <c r="S136" s="3"/>
      <c r="T136" s="3"/>
      <c r="U136" s="3"/>
      <c r="V136" s="3"/>
      <c r="W136" s="3"/>
      <c r="X136" s="3"/>
      <c r="Y136" s="28"/>
      <c r="Z136" s="28"/>
      <c r="AA136" s="28"/>
      <c r="AB136" s="28"/>
      <c r="AC136" s="28"/>
      <c r="AD136" s="28"/>
      <c r="AE136" s="28"/>
      <c r="AF136" s="28"/>
      <c r="AG136" s="28"/>
      <c r="AH136" s="3"/>
      <c r="AI136" s="3"/>
      <c r="AJ136" s="3"/>
      <c r="AK136" s="3"/>
      <c r="AL136" s="3"/>
      <c r="AM136" s="3"/>
      <c r="AN136" s="3"/>
      <c r="AO136" s="3"/>
      <c r="AP136" s="3"/>
      <c r="AQ136" s="14"/>
      <c r="AR136" s="14"/>
      <c r="AS136" s="14"/>
      <c r="AT136" s="14"/>
      <c r="AU136" s="14"/>
      <c r="AV136" s="14"/>
      <c r="AW136" s="14"/>
      <c r="AX136" s="14"/>
      <c r="AY136" s="14"/>
    </row>
    <row r="137" spans="1:53" x14ac:dyDescent="0.15">
      <c r="A137" t="s">
        <v>168</v>
      </c>
    </row>
    <row r="138" spans="1:53" x14ac:dyDescent="0.15">
      <c r="B138" s="12" t="s">
        <v>115</v>
      </c>
      <c r="C138" t="s">
        <v>103</v>
      </c>
    </row>
    <row r="139" spans="1:53" x14ac:dyDescent="0.15">
      <c r="C139" t="s">
        <v>104</v>
      </c>
    </row>
    <row r="140" spans="1:53" x14ac:dyDescent="0.15">
      <c r="C140" t="s">
        <v>258</v>
      </c>
    </row>
    <row r="142" spans="1:53" x14ac:dyDescent="0.15">
      <c r="C142" t="s">
        <v>259</v>
      </c>
    </row>
    <row r="145" spans="2:39" x14ac:dyDescent="0.15">
      <c r="J145" s="221" t="s">
        <v>169</v>
      </c>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c r="AH145" s="222"/>
      <c r="AI145" s="222"/>
      <c r="AJ145" s="222"/>
      <c r="AK145" s="222"/>
      <c r="AL145" s="222"/>
      <c r="AM145" s="217"/>
    </row>
    <row r="146" spans="2:39" x14ac:dyDescent="0.15">
      <c r="B146" s="146" t="s">
        <v>43</v>
      </c>
      <c r="C146" s="146"/>
      <c r="D146" s="146"/>
      <c r="E146" s="146"/>
      <c r="F146" s="146"/>
      <c r="G146" s="146"/>
      <c r="H146" s="146"/>
    </row>
    <row r="147" spans="2:39" x14ac:dyDescent="0.15">
      <c r="B147" s="146"/>
      <c r="C147" s="146"/>
      <c r="D147" s="146"/>
      <c r="E147" s="146"/>
      <c r="F147" s="146"/>
      <c r="G147" s="146"/>
      <c r="H147" s="146"/>
      <c r="M147" s="219" t="s">
        <v>170</v>
      </c>
      <c r="N147" s="219"/>
      <c r="V147" s="146" t="s">
        <v>171</v>
      </c>
      <c r="W147" s="146"/>
      <c r="X147" s="146"/>
      <c r="Y147" s="146"/>
      <c r="AG147" s="242" t="s">
        <v>239</v>
      </c>
      <c r="AH147" s="242"/>
      <c r="AI147" s="242"/>
      <c r="AJ147" s="242"/>
    </row>
    <row r="148" spans="2:39" x14ac:dyDescent="0.15">
      <c r="B148" s="146"/>
      <c r="C148" s="146"/>
      <c r="D148" s="146"/>
      <c r="E148" s="146"/>
      <c r="F148" s="146"/>
      <c r="G148" s="146"/>
      <c r="H148" s="146"/>
      <c r="M148" s="219" t="s">
        <v>20</v>
      </c>
      <c r="N148" s="219"/>
      <c r="V148" s="223" t="s">
        <v>20</v>
      </c>
      <c r="W148" s="223"/>
      <c r="X148" s="220" t="s">
        <v>105</v>
      </c>
      <c r="Y148" s="220"/>
      <c r="AG148" s="223" t="s">
        <v>20</v>
      </c>
      <c r="AH148" s="223"/>
      <c r="AI148" s="220" t="s">
        <v>105</v>
      </c>
      <c r="AJ148" s="220"/>
    </row>
    <row r="149" spans="2:39" x14ac:dyDescent="0.15">
      <c r="B149" s="240" t="s">
        <v>88</v>
      </c>
      <c r="C149" s="240"/>
      <c r="D149" s="240"/>
      <c r="E149" s="240"/>
      <c r="F149" s="240"/>
      <c r="G149" s="240"/>
      <c r="H149" s="240"/>
      <c r="M149" s="218">
        <v>1</v>
      </c>
      <c r="N149" s="218"/>
      <c r="V149" s="218">
        <v>1</v>
      </c>
      <c r="W149" s="218"/>
      <c r="X149" s="218">
        <v>1</v>
      </c>
      <c r="Y149" s="218"/>
      <c r="AG149" s="241" t="s">
        <v>172</v>
      </c>
      <c r="AH149" s="241"/>
      <c r="AI149" s="218">
        <v>1</v>
      </c>
      <c r="AJ149" s="218"/>
    </row>
    <row r="150" spans="2:39" x14ac:dyDescent="0.15">
      <c r="B150" s="224" t="s">
        <v>89</v>
      </c>
      <c r="C150" s="224"/>
      <c r="D150" s="224"/>
      <c r="E150" s="224"/>
      <c r="F150" s="224"/>
      <c r="G150" s="224"/>
      <c r="H150" s="224"/>
      <c r="M150" s="218">
        <v>3</v>
      </c>
      <c r="N150" s="218"/>
      <c r="V150" s="218">
        <v>1</v>
      </c>
      <c r="W150" s="218"/>
      <c r="X150" s="218">
        <v>2</v>
      </c>
      <c r="Y150" s="218"/>
      <c r="AG150" s="241" t="s">
        <v>106</v>
      </c>
      <c r="AH150" s="241"/>
      <c r="AI150" s="218">
        <v>2</v>
      </c>
      <c r="AJ150" s="218"/>
    </row>
    <row r="151" spans="2:39" x14ac:dyDescent="0.15">
      <c r="B151" s="224" t="s">
        <v>90</v>
      </c>
      <c r="C151" s="224"/>
      <c r="D151" s="224"/>
      <c r="E151" s="224"/>
      <c r="F151" s="224"/>
      <c r="G151" s="224"/>
      <c r="H151" s="224"/>
      <c r="M151" s="218">
        <v>2</v>
      </c>
      <c r="N151" s="218"/>
      <c r="V151" s="218">
        <v>1</v>
      </c>
      <c r="W151" s="218"/>
      <c r="X151" s="218" t="s">
        <v>396</v>
      </c>
      <c r="Y151" s="218"/>
      <c r="Z151" t="s">
        <v>107</v>
      </c>
      <c r="AG151" s="241" t="s">
        <v>173</v>
      </c>
      <c r="AH151" s="241"/>
      <c r="AI151" s="218">
        <v>3</v>
      </c>
      <c r="AJ151" s="218"/>
    </row>
    <row r="152" spans="2:39" x14ac:dyDescent="0.15">
      <c r="B152" s="224" t="s">
        <v>92</v>
      </c>
      <c r="C152" s="224"/>
      <c r="D152" s="224"/>
      <c r="E152" s="224"/>
      <c r="F152" s="224"/>
      <c r="G152" s="224"/>
      <c r="H152" s="224"/>
      <c r="M152" s="218">
        <v>4</v>
      </c>
      <c r="N152" s="218"/>
      <c r="V152" s="218">
        <v>2</v>
      </c>
      <c r="W152" s="218"/>
      <c r="X152" s="218">
        <v>2</v>
      </c>
      <c r="Y152" s="218"/>
      <c r="AG152" s="241" t="s">
        <v>173</v>
      </c>
      <c r="AH152" s="241"/>
      <c r="AI152" s="218">
        <v>5</v>
      </c>
      <c r="AJ152" s="218"/>
    </row>
    <row r="153" spans="2:39" x14ac:dyDescent="0.15">
      <c r="B153" s="224" t="s">
        <v>93</v>
      </c>
      <c r="C153" s="224"/>
      <c r="D153" s="224"/>
      <c r="E153" s="224"/>
      <c r="F153" s="224"/>
      <c r="G153" s="224"/>
      <c r="H153" s="224"/>
      <c r="M153" s="218">
        <v>5</v>
      </c>
      <c r="N153" s="218"/>
      <c r="V153" s="218">
        <v>2</v>
      </c>
      <c r="W153" s="218"/>
      <c r="X153" s="218">
        <v>1</v>
      </c>
      <c r="Y153" s="218"/>
      <c r="AG153" s="241" t="s">
        <v>173</v>
      </c>
      <c r="AH153" s="241"/>
      <c r="AI153" s="218">
        <v>4</v>
      </c>
      <c r="AJ153" s="218"/>
    </row>
    <row r="154" spans="2:39" x14ac:dyDescent="0.15">
      <c r="B154" s="224" t="s">
        <v>94</v>
      </c>
      <c r="C154" s="224"/>
      <c r="D154" s="224"/>
      <c r="E154" s="224"/>
      <c r="F154" s="224"/>
      <c r="G154" s="224"/>
      <c r="H154" s="224"/>
      <c r="M154" s="218">
        <v>6</v>
      </c>
      <c r="N154" s="218"/>
      <c r="V154" s="218"/>
      <c r="W154" s="218"/>
      <c r="X154" s="218"/>
      <c r="Y154" s="218"/>
      <c r="AG154" s="241" t="s">
        <v>174</v>
      </c>
      <c r="AH154" s="241"/>
      <c r="AI154" s="218">
        <v>8</v>
      </c>
      <c r="AJ154" s="218"/>
    </row>
    <row r="155" spans="2:39" x14ac:dyDescent="0.15">
      <c r="B155" s="224" t="s">
        <v>96</v>
      </c>
      <c r="C155" s="224"/>
      <c r="D155" s="224"/>
      <c r="E155" s="224"/>
      <c r="F155" s="224"/>
      <c r="G155" s="224"/>
      <c r="H155" s="224"/>
      <c r="M155" s="218"/>
      <c r="N155" s="218"/>
      <c r="V155" s="218">
        <v>3</v>
      </c>
      <c r="W155" s="218"/>
      <c r="X155" s="218">
        <v>1</v>
      </c>
      <c r="Y155" s="218"/>
      <c r="AG155" s="241" t="s">
        <v>172</v>
      </c>
      <c r="AH155" s="241"/>
      <c r="AI155" s="218">
        <v>6</v>
      </c>
      <c r="AJ155" s="218"/>
    </row>
    <row r="156" spans="2:39" x14ac:dyDescent="0.15">
      <c r="B156" s="224" t="s">
        <v>98</v>
      </c>
      <c r="C156" s="224"/>
      <c r="D156" s="224"/>
      <c r="E156" s="224"/>
      <c r="F156" s="224"/>
      <c r="G156" s="224"/>
      <c r="H156" s="224"/>
      <c r="M156" s="218"/>
      <c r="N156" s="218"/>
      <c r="V156" s="218">
        <v>3</v>
      </c>
      <c r="W156" s="218"/>
      <c r="X156" s="218">
        <v>2</v>
      </c>
      <c r="Y156" s="218"/>
      <c r="AG156" s="241" t="s">
        <v>172</v>
      </c>
      <c r="AH156" s="241"/>
      <c r="AI156" s="218">
        <v>7</v>
      </c>
      <c r="AJ156" s="218"/>
    </row>
    <row r="157" spans="2:39" x14ac:dyDescent="0.15">
      <c r="B157" s="224" t="s">
        <v>100</v>
      </c>
      <c r="C157" s="224"/>
      <c r="D157" s="224"/>
      <c r="E157" s="224"/>
      <c r="F157" s="224"/>
      <c r="G157" s="224"/>
      <c r="H157" s="224"/>
      <c r="M157" s="218"/>
      <c r="N157" s="218"/>
      <c r="V157" s="218">
        <v>4</v>
      </c>
      <c r="W157" s="218"/>
      <c r="X157" s="218">
        <v>2</v>
      </c>
      <c r="Y157" s="218"/>
      <c r="AG157" s="241" t="s">
        <v>172</v>
      </c>
      <c r="AH157" s="241"/>
      <c r="AI157" s="218">
        <v>10</v>
      </c>
      <c r="AJ157" s="218"/>
    </row>
    <row r="158" spans="2:39" x14ac:dyDescent="0.15">
      <c r="B158" s="224" t="s">
        <v>304</v>
      </c>
      <c r="C158" s="224"/>
      <c r="D158" s="224"/>
      <c r="E158" s="224"/>
      <c r="F158" s="224"/>
      <c r="G158" s="224"/>
      <c r="H158" s="224"/>
      <c r="M158" s="218"/>
      <c r="N158" s="218"/>
      <c r="V158" s="218">
        <v>4</v>
      </c>
      <c r="W158" s="218"/>
      <c r="X158" s="218">
        <v>1</v>
      </c>
      <c r="Y158" s="218"/>
      <c r="AG158" s="241" t="s">
        <v>174</v>
      </c>
      <c r="AH158" s="241"/>
      <c r="AI158" s="218">
        <v>9</v>
      </c>
      <c r="AJ158" s="218"/>
    </row>
    <row r="159" spans="2:39" x14ac:dyDescent="0.15">
      <c r="B159" s="224"/>
      <c r="C159" s="224"/>
      <c r="D159" s="224"/>
      <c r="E159" s="224"/>
      <c r="F159" s="224"/>
      <c r="G159" s="224"/>
      <c r="H159" s="224"/>
      <c r="M159" s="228"/>
      <c r="N159" s="228"/>
      <c r="V159" s="228"/>
      <c r="W159" s="228"/>
      <c r="X159" s="228"/>
      <c r="Y159" s="228"/>
      <c r="AG159" s="241" t="s">
        <v>106</v>
      </c>
      <c r="AH159" s="241"/>
      <c r="AI159" s="228"/>
      <c r="AJ159" s="228"/>
    </row>
    <row r="160" spans="2:39" x14ac:dyDescent="0.15">
      <c r="B160" s="224"/>
      <c r="C160" s="224"/>
      <c r="D160" s="224"/>
      <c r="E160" s="224"/>
      <c r="F160" s="224"/>
      <c r="G160" s="224"/>
      <c r="H160" s="224"/>
      <c r="M160" s="228"/>
      <c r="N160" s="228"/>
      <c r="V160" s="228"/>
      <c r="W160" s="228"/>
      <c r="X160" s="228"/>
      <c r="Y160" s="228"/>
      <c r="AG160" s="241" t="s">
        <v>106</v>
      </c>
      <c r="AH160" s="241"/>
      <c r="AI160" s="228"/>
      <c r="AJ160" s="228"/>
    </row>
    <row r="161" spans="10:48" x14ac:dyDescent="0.15">
      <c r="J161" s="23"/>
      <c r="K161" s="23"/>
      <c r="T161" s="23"/>
      <c r="U161" s="23"/>
      <c r="V161" s="23"/>
      <c r="W161" s="23"/>
      <c r="X161" s="23"/>
      <c r="Y161" s="23"/>
      <c r="AM161" s="14"/>
      <c r="AN161" s="14"/>
      <c r="AO161" s="23"/>
      <c r="AP161" s="23"/>
      <c r="AS161" s="14"/>
      <c r="AT161" s="14"/>
      <c r="AU161" s="23"/>
      <c r="AV161" s="23"/>
    </row>
    <row r="162" spans="10:48" ht="14.25" thickBot="1" x14ac:dyDescent="0.2"/>
    <row r="163" spans="10:48" ht="14.25" thickBot="1" x14ac:dyDescent="0.2">
      <c r="J163" s="225" t="s">
        <v>175</v>
      </c>
      <c r="K163" s="226"/>
      <c r="L163" s="226"/>
      <c r="M163" s="226"/>
      <c r="N163" s="226"/>
      <c r="O163" s="226"/>
      <c r="P163" s="226"/>
      <c r="Q163" s="226"/>
      <c r="R163" s="227"/>
      <c r="T163" s="255" t="s">
        <v>176</v>
      </c>
      <c r="U163" s="256"/>
      <c r="V163" s="256"/>
      <c r="W163" s="256"/>
      <c r="X163" s="256"/>
      <c r="Y163" s="256"/>
      <c r="Z163" s="256"/>
      <c r="AA163" s="256"/>
      <c r="AB163" s="257"/>
      <c r="AE163" s="225" t="s">
        <v>239</v>
      </c>
      <c r="AF163" s="226"/>
      <c r="AG163" s="226"/>
      <c r="AH163" s="226"/>
      <c r="AI163" s="226"/>
      <c r="AJ163" s="226"/>
      <c r="AK163" s="226"/>
      <c r="AL163" s="226"/>
      <c r="AM163" s="227"/>
    </row>
    <row r="164" spans="10:48" ht="14.25" thickTop="1" x14ac:dyDescent="0.15">
      <c r="J164" s="235">
        <v>1</v>
      </c>
      <c r="K164" s="236"/>
      <c r="L164" s="210" t="s">
        <v>88</v>
      </c>
      <c r="M164" s="210"/>
      <c r="N164" s="210"/>
      <c r="O164" s="210"/>
      <c r="P164" s="210"/>
      <c r="Q164" s="210"/>
      <c r="R164" s="215"/>
      <c r="T164" s="229">
        <v>1</v>
      </c>
      <c r="U164" s="22">
        <v>1</v>
      </c>
      <c r="V164" s="210" t="s">
        <v>88</v>
      </c>
      <c r="W164" s="210"/>
      <c r="X164" s="210"/>
      <c r="Y164" s="210"/>
      <c r="Z164" s="210"/>
      <c r="AA164" s="210"/>
      <c r="AB164" s="215"/>
      <c r="AE164" s="249" t="s">
        <v>177</v>
      </c>
      <c r="AF164" s="24">
        <v>1</v>
      </c>
      <c r="AG164" s="210" t="s">
        <v>88</v>
      </c>
      <c r="AH164" s="210"/>
      <c r="AI164" s="210"/>
      <c r="AJ164" s="210"/>
      <c r="AK164" s="210"/>
      <c r="AL164" s="210"/>
      <c r="AM164" s="215"/>
    </row>
    <row r="165" spans="10:48" x14ac:dyDescent="0.15">
      <c r="J165" s="216">
        <v>2</v>
      </c>
      <c r="K165" s="217"/>
      <c r="L165" s="198" t="s">
        <v>90</v>
      </c>
      <c r="M165" s="198"/>
      <c r="N165" s="198"/>
      <c r="O165" s="198"/>
      <c r="P165" s="198"/>
      <c r="Q165" s="198"/>
      <c r="R165" s="214"/>
      <c r="T165" s="229"/>
      <c r="U165" s="22">
        <v>2</v>
      </c>
      <c r="V165" s="198" t="s">
        <v>89</v>
      </c>
      <c r="W165" s="198"/>
      <c r="X165" s="198"/>
      <c r="Y165" s="198"/>
      <c r="Z165" s="198"/>
      <c r="AA165" s="198"/>
      <c r="AB165" s="214"/>
      <c r="AE165" s="250"/>
      <c r="AF165" s="22">
        <v>2</v>
      </c>
      <c r="AG165" s="198" t="s">
        <v>89</v>
      </c>
      <c r="AH165" s="198"/>
      <c r="AI165" s="198"/>
      <c r="AJ165" s="198"/>
      <c r="AK165" s="198"/>
      <c r="AL165" s="198"/>
      <c r="AM165" s="214"/>
    </row>
    <row r="166" spans="10:48" x14ac:dyDescent="0.15">
      <c r="J166" s="216">
        <v>3</v>
      </c>
      <c r="K166" s="217"/>
      <c r="L166" s="198" t="s">
        <v>89</v>
      </c>
      <c r="M166" s="198"/>
      <c r="N166" s="198"/>
      <c r="O166" s="198"/>
      <c r="P166" s="198"/>
      <c r="Q166" s="198"/>
      <c r="R166" s="214"/>
      <c r="T166" s="229"/>
      <c r="U166" s="22" t="s">
        <v>178</v>
      </c>
      <c r="V166" s="198" t="s">
        <v>90</v>
      </c>
      <c r="W166" s="198"/>
      <c r="X166" s="198"/>
      <c r="Y166" s="198"/>
      <c r="Z166" s="198"/>
      <c r="AA166" s="198"/>
      <c r="AB166" s="214"/>
      <c r="AE166" s="250"/>
      <c r="AF166" s="22">
        <v>3</v>
      </c>
      <c r="AG166" s="198" t="s">
        <v>90</v>
      </c>
      <c r="AH166" s="198"/>
      <c r="AI166" s="198"/>
      <c r="AJ166" s="198"/>
      <c r="AK166" s="198"/>
      <c r="AL166" s="198"/>
      <c r="AM166" s="214"/>
    </row>
    <row r="167" spans="10:48" x14ac:dyDescent="0.15">
      <c r="J167" s="216">
        <v>4</v>
      </c>
      <c r="K167" s="217"/>
      <c r="L167" s="198" t="s">
        <v>92</v>
      </c>
      <c r="M167" s="198"/>
      <c r="N167" s="198"/>
      <c r="O167" s="198"/>
      <c r="P167" s="198"/>
      <c r="Q167" s="198"/>
      <c r="R167" s="214"/>
      <c r="T167" s="229">
        <v>2</v>
      </c>
      <c r="U167" s="22">
        <v>1</v>
      </c>
      <c r="V167" s="198" t="s">
        <v>93</v>
      </c>
      <c r="W167" s="198"/>
      <c r="X167" s="198"/>
      <c r="Y167" s="198"/>
      <c r="Z167" s="198"/>
      <c r="AA167" s="198"/>
      <c r="AB167" s="214"/>
      <c r="AE167" s="250"/>
      <c r="AF167" s="22">
        <v>4</v>
      </c>
      <c r="AG167" s="198" t="s">
        <v>93</v>
      </c>
      <c r="AH167" s="198"/>
      <c r="AI167" s="198"/>
      <c r="AJ167" s="198"/>
      <c r="AK167" s="198"/>
      <c r="AL167" s="198"/>
      <c r="AM167" s="214"/>
    </row>
    <row r="168" spans="10:48" x14ac:dyDescent="0.15">
      <c r="J168" s="216">
        <v>5</v>
      </c>
      <c r="K168" s="217"/>
      <c r="L168" s="198" t="s">
        <v>93</v>
      </c>
      <c r="M168" s="198"/>
      <c r="N168" s="198"/>
      <c r="O168" s="198"/>
      <c r="P168" s="198"/>
      <c r="Q168" s="198"/>
      <c r="R168" s="214"/>
      <c r="T168" s="229"/>
      <c r="U168" s="22">
        <v>2</v>
      </c>
      <c r="V168" s="198" t="s">
        <v>92</v>
      </c>
      <c r="W168" s="198"/>
      <c r="X168" s="198"/>
      <c r="Y168" s="198"/>
      <c r="Z168" s="198"/>
      <c r="AA168" s="198"/>
      <c r="AB168" s="214"/>
      <c r="AE168" s="250"/>
      <c r="AF168" s="22">
        <v>5</v>
      </c>
      <c r="AG168" s="198" t="s">
        <v>92</v>
      </c>
      <c r="AH168" s="198"/>
      <c r="AI168" s="198"/>
      <c r="AJ168" s="198"/>
      <c r="AK168" s="198"/>
      <c r="AL168" s="198"/>
      <c r="AM168" s="214"/>
    </row>
    <row r="169" spans="10:48" ht="14.25" thickBot="1" x14ac:dyDescent="0.2">
      <c r="J169" s="230">
        <v>6</v>
      </c>
      <c r="K169" s="231"/>
      <c r="L169" s="232" t="s">
        <v>94</v>
      </c>
      <c r="M169" s="232"/>
      <c r="N169" s="232"/>
      <c r="O169" s="232"/>
      <c r="P169" s="232"/>
      <c r="Q169" s="232"/>
      <c r="R169" s="233"/>
      <c r="T169" s="229"/>
      <c r="U169" s="22" t="s">
        <v>179</v>
      </c>
      <c r="V169" s="157"/>
      <c r="W169" s="157"/>
      <c r="X169" s="157"/>
      <c r="Y169" s="157"/>
      <c r="Z169" s="157"/>
      <c r="AA169" s="157"/>
      <c r="AB169" s="234"/>
      <c r="AE169" s="250"/>
      <c r="AF169" s="22">
        <v>6</v>
      </c>
      <c r="AG169" s="252" t="s">
        <v>96</v>
      </c>
      <c r="AH169" s="253"/>
      <c r="AI169" s="253"/>
      <c r="AJ169" s="253"/>
      <c r="AK169" s="253"/>
      <c r="AL169" s="253"/>
      <c r="AM169" s="254"/>
    </row>
    <row r="170" spans="10:48" x14ac:dyDescent="0.15">
      <c r="T170" s="229">
        <v>3</v>
      </c>
      <c r="U170" s="22">
        <v>1</v>
      </c>
      <c r="V170" s="198" t="s">
        <v>96</v>
      </c>
      <c r="W170" s="198"/>
      <c r="X170" s="198"/>
      <c r="Y170" s="198"/>
      <c r="Z170" s="198"/>
      <c r="AA170" s="198"/>
      <c r="AB170" s="214"/>
      <c r="AE170" s="250"/>
      <c r="AF170" s="22">
        <v>7</v>
      </c>
      <c r="AG170" s="198" t="s">
        <v>98</v>
      </c>
      <c r="AH170" s="198"/>
      <c r="AI170" s="198"/>
      <c r="AJ170" s="198"/>
      <c r="AK170" s="198"/>
      <c r="AL170" s="198"/>
      <c r="AM170" s="214"/>
    </row>
    <row r="171" spans="10:48" x14ac:dyDescent="0.15">
      <c r="T171" s="229"/>
      <c r="U171" s="22">
        <v>2</v>
      </c>
      <c r="V171" s="198" t="s">
        <v>98</v>
      </c>
      <c r="W171" s="198"/>
      <c r="X171" s="198"/>
      <c r="Y171" s="198"/>
      <c r="Z171" s="198"/>
      <c r="AA171" s="198"/>
      <c r="AB171" s="214"/>
      <c r="AE171" s="250"/>
      <c r="AF171" s="22">
        <v>8</v>
      </c>
      <c r="AG171" s="198" t="s">
        <v>94</v>
      </c>
      <c r="AH171" s="198"/>
      <c r="AI171" s="198"/>
      <c r="AJ171" s="198"/>
      <c r="AK171" s="198"/>
      <c r="AL171" s="198"/>
      <c r="AM171" s="214"/>
    </row>
    <row r="172" spans="10:48" x14ac:dyDescent="0.15">
      <c r="T172" s="229"/>
      <c r="U172" s="22" t="s">
        <v>179</v>
      </c>
      <c r="V172" s="157"/>
      <c r="W172" s="157"/>
      <c r="X172" s="157"/>
      <c r="Y172" s="157"/>
      <c r="Z172" s="157"/>
      <c r="AA172" s="157"/>
      <c r="AB172" s="234"/>
      <c r="AE172" s="250"/>
      <c r="AF172" s="22">
        <v>9</v>
      </c>
      <c r="AG172" s="198" t="s">
        <v>304</v>
      </c>
      <c r="AH172" s="198"/>
      <c r="AI172" s="198"/>
      <c r="AJ172" s="198"/>
      <c r="AK172" s="198"/>
      <c r="AL172" s="198"/>
      <c r="AM172" s="214"/>
    </row>
    <row r="173" spans="10:48" x14ac:dyDescent="0.15">
      <c r="T173" s="229">
        <v>4</v>
      </c>
      <c r="U173" s="22">
        <v>1</v>
      </c>
      <c r="V173" s="198" t="s">
        <v>397</v>
      </c>
      <c r="W173" s="198"/>
      <c r="X173" s="198"/>
      <c r="Y173" s="198"/>
      <c r="Z173" s="198"/>
      <c r="AA173" s="198"/>
      <c r="AB173" s="214"/>
      <c r="AE173" s="250"/>
      <c r="AF173" s="39">
        <v>10</v>
      </c>
      <c r="AG173" s="259" t="s">
        <v>100</v>
      </c>
      <c r="AH173" s="259"/>
      <c r="AI173" s="259"/>
      <c r="AJ173" s="259"/>
      <c r="AK173" s="259"/>
      <c r="AL173" s="259"/>
      <c r="AM173" s="260"/>
    </row>
    <row r="174" spans="10:48" x14ac:dyDescent="0.15">
      <c r="T174" s="229"/>
      <c r="U174" s="22">
        <v>2</v>
      </c>
      <c r="V174" s="198" t="s">
        <v>100</v>
      </c>
      <c r="W174" s="198"/>
      <c r="X174" s="198"/>
      <c r="Y174" s="198"/>
      <c r="Z174" s="198"/>
      <c r="AA174" s="198"/>
      <c r="AB174" s="214"/>
      <c r="AE174" s="250"/>
      <c r="AF174" s="1">
        <v>11</v>
      </c>
      <c r="AG174" s="224"/>
      <c r="AH174" s="224"/>
      <c r="AI174" s="224"/>
      <c r="AJ174" s="224"/>
      <c r="AK174" s="224"/>
      <c r="AL174" s="224"/>
      <c r="AM174" s="258"/>
    </row>
    <row r="175" spans="10:48" ht="14.25" thickBot="1" x14ac:dyDescent="0.2">
      <c r="T175" s="244"/>
      <c r="U175" s="25" t="s">
        <v>13</v>
      </c>
      <c r="V175" s="245"/>
      <c r="W175" s="245"/>
      <c r="X175" s="245"/>
      <c r="Y175" s="245"/>
      <c r="Z175" s="245"/>
      <c r="AA175" s="245"/>
      <c r="AB175" s="246"/>
      <c r="AE175" s="251"/>
      <c r="AF175" s="2">
        <v>12</v>
      </c>
      <c r="AG175" s="247"/>
      <c r="AH175" s="247"/>
      <c r="AI175" s="247"/>
      <c r="AJ175" s="247"/>
      <c r="AK175" s="247"/>
      <c r="AL175" s="247"/>
      <c r="AM175" s="248"/>
    </row>
    <row r="177" spans="1:38" x14ac:dyDescent="0.15">
      <c r="AD177" s="15"/>
      <c r="AE177" s="26"/>
      <c r="AF177" s="16"/>
      <c r="AG177" s="16"/>
      <c r="AH177" s="16"/>
      <c r="AI177" s="16"/>
      <c r="AJ177" s="16"/>
      <c r="AK177" s="16"/>
      <c r="AL177" s="16"/>
    </row>
    <row r="178" spans="1:38" ht="18.75" x14ac:dyDescent="0.2">
      <c r="A178" s="27" t="s">
        <v>305</v>
      </c>
      <c r="B178" s="11"/>
    </row>
    <row r="179" spans="1:38" x14ac:dyDescent="0.15">
      <c r="B179" s="12" t="s">
        <v>225</v>
      </c>
      <c r="C179" s="80" t="s">
        <v>445</v>
      </c>
      <c r="AD179" s="15"/>
      <c r="AE179" s="26"/>
      <c r="AF179" s="16"/>
      <c r="AG179" s="16"/>
      <c r="AH179" s="16"/>
      <c r="AI179" s="16"/>
      <c r="AJ179" s="16"/>
      <c r="AK179" s="16"/>
      <c r="AL179" s="16"/>
    </row>
    <row r="180" spans="1:38" x14ac:dyDescent="0.15">
      <c r="B180" s="12" t="s">
        <v>225</v>
      </c>
      <c r="C180" t="s">
        <v>435</v>
      </c>
      <c r="AD180" s="15"/>
      <c r="AE180" s="26"/>
      <c r="AF180" s="16"/>
      <c r="AG180" s="16"/>
      <c r="AH180" s="16"/>
      <c r="AI180" s="16"/>
      <c r="AJ180" s="16"/>
      <c r="AK180" s="16"/>
      <c r="AL180" s="16"/>
    </row>
    <row r="181" spans="1:38" x14ac:dyDescent="0.15">
      <c r="AD181" s="15"/>
      <c r="AE181" s="26"/>
      <c r="AF181" s="16"/>
      <c r="AG181" s="16"/>
      <c r="AH181" s="16"/>
      <c r="AI181" s="16"/>
      <c r="AJ181" s="16"/>
      <c r="AK181" s="16"/>
      <c r="AL181" s="16"/>
    </row>
    <row r="182" spans="1:38" ht="14.25" thickBot="1" x14ac:dyDescent="0.2">
      <c r="B182" s="12"/>
      <c r="AD182" s="15"/>
      <c r="AE182" s="26"/>
      <c r="AF182" s="16"/>
      <c r="AG182" s="16"/>
      <c r="AH182" s="16"/>
      <c r="AI182" s="16"/>
      <c r="AJ182" s="16"/>
      <c r="AK182" s="16"/>
      <c r="AL182" s="16"/>
    </row>
    <row r="183" spans="1:38" x14ac:dyDescent="0.15">
      <c r="B183" s="162" t="s">
        <v>224</v>
      </c>
      <c r="C183" s="163"/>
      <c r="D183" s="163"/>
      <c r="E183" s="163"/>
      <c r="F183" s="163"/>
      <c r="G183" s="163"/>
      <c r="H183" s="163"/>
      <c r="I183" s="164"/>
      <c r="T183" s="15"/>
      <c r="U183" s="26"/>
      <c r="V183" s="16"/>
      <c r="W183" s="16"/>
      <c r="X183" s="16"/>
      <c r="Y183" s="16"/>
      <c r="Z183" s="16"/>
      <c r="AA183" s="16"/>
      <c r="AB183" s="16"/>
    </row>
    <row r="184" spans="1:38" x14ac:dyDescent="0.15">
      <c r="B184" s="159" t="s">
        <v>226</v>
      </c>
      <c r="C184" s="160"/>
      <c r="D184" s="160"/>
      <c r="E184" s="161"/>
      <c r="F184" s="159" t="s">
        <v>224</v>
      </c>
      <c r="G184" s="160"/>
      <c r="H184" s="160"/>
      <c r="I184" s="161"/>
      <c r="T184" s="15"/>
      <c r="U184" s="26"/>
      <c r="V184" s="16"/>
      <c r="W184" s="16"/>
      <c r="X184" s="16"/>
      <c r="Y184" s="16"/>
      <c r="Z184" s="16"/>
      <c r="AA184" s="16"/>
      <c r="AB184" s="16"/>
    </row>
    <row r="185" spans="1:38" ht="14.25" thickBot="1" x14ac:dyDescent="0.2">
      <c r="B185" s="178" t="s">
        <v>222</v>
      </c>
      <c r="C185" s="179"/>
      <c r="D185" s="179"/>
      <c r="E185" s="180"/>
      <c r="F185" s="167" t="s">
        <v>65</v>
      </c>
      <c r="G185" s="168"/>
      <c r="H185" s="167" t="s">
        <v>223</v>
      </c>
      <c r="I185" s="169"/>
      <c r="T185" s="15"/>
      <c r="U185" s="26"/>
      <c r="V185" s="16"/>
      <c r="W185" s="16"/>
      <c r="X185" s="16"/>
      <c r="Y185" s="16"/>
      <c r="Z185" s="16"/>
      <c r="AA185" s="16"/>
      <c r="AB185" s="16"/>
    </row>
    <row r="186" spans="1:38" ht="14.25" thickTop="1" x14ac:dyDescent="0.15">
      <c r="B186" s="148">
        <v>2020</v>
      </c>
      <c r="C186" s="149"/>
      <c r="D186" s="149"/>
      <c r="E186" s="150"/>
      <c r="F186" s="170" t="s">
        <v>227</v>
      </c>
      <c r="G186" s="170"/>
      <c r="H186" s="170">
        <v>9</v>
      </c>
      <c r="I186" s="171"/>
      <c r="T186" s="15"/>
      <c r="U186" s="26"/>
      <c r="V186" s="16"/>
      <c r="W186" s="16"/>
      <c r="X186" s="16"/>
      <c r="Y186" s="16"/>
      <c r="Z186" s="16"/>
      <c r="AA186" s="16"/>
      <c r="AB186" s="16"/>
    </row>
    <row r="187" spans="1:38" x14ac:dyDescent="0.15">
      <c r="B187" s="151">
        <v>2019</v>
      </c>
      <c r="C187" s="152"/>
      <c r="D187" s="152"/>
      <c r="E187" s="153"/>
      <c r="F187" s="172" t="s">
        <v>227</v>
      </c>
      <c r="G187" s="172"/>
      <c r="H187" s="172">
        <v>5</v>
      </c>
      <c r="I187" s="173"/>
      <c r="K187" s="80" t="s">
        <v>429</v>
      </c>
      <c r="T187" s="15"/>
      <c r="U187" s="26"/>
      <c r="V187" s="16"/>
      <c r="W187" s="16"/>
      <c r="X187" s="16"/>
      <c r="Y187" s="16"/>
      <c r="Z187" s="16"/>
      <c r="AA187" s="16"/>
      <c r="AB187" s="16"/>
    </row>
    <row r="188" spans="1:38" ht="14.25" thickBot="1" x14ac:dyDescent="0.2">
      <c r="B188" s="154"/>
      <c r="C188" s="155"/>
      <c r="D188" s="155"/>
      <c r="E188" s="156"/>
      <c r="F188" s="165"/>
      <c r="G188" s="165"/>
      <c r="H188" s="165">
        <v>0</v>
      </c>
      <c r="I188" s="166"/>
      <c r="K188" s="80"/>
      <c r="T188" s="15"/>
      <c r="U188" s="26"/>
      <c r="V188" s="16"/>
      <c r="W188" s="16"/>
      <c r="X188" s="16"/>
      <c r="Y188" s="16"/>
      <c r="Z188" s="16"/>
      <c r="AA188" s="16"/>
      <c r="AB188" s="16"/>
    </row>
    <row r="189" spans="1:38" x14ac:dyDescent="0.15">
      <c r="AD189" s="15"/>
      <c r="AE189" s="26"/>
      <c r="AF189" s="16"/>
      <c r="AG189" s="16"/>
      <c r="AH189" s="16"/>
      <c r="AI189" s="16"/>
      <c r="AJ189" s="16"/>
      <c r="AK189" s="16"/>
      <c r="AL189" s="16"/>
    </row>
    <row r="190" spans="1:38" x14ac:dyDescent="0.15">
      <c r="AD190" s="15"/>
      <c r="AE190" s="26"/>
      <c r="AF190" s="16"/>
      <c r="AG190" s="16"/>
      <c r="AH190" s="16"/>
      <c r="AI190" s="16"/>
      <c r="AJ190" s="16"/>
      <c r="AK190" s="16"/>
      <c r="AL190" s="16"/>
    </row>
    <row r="191" spans="1:38" x14ac:dyDescent="0.15">
      <c r="AD191" s="15"/>
      <c r="AE191" s="26"/>
      <c r="AF191" s="16"/>
      <c r="AG191" s="16"/>
      <c r="AH191" s="16"/>
      <c r="AI191" s="16"/>
      <c r="AJ191" s="16"/>
      <c r="AK191" s="16"/>
      <c r="AL191" s="16"/>
    </row>
    <row r="192" spans="1:38" ht="18.75" x14ac:dyDescent="0.2">
      <c r="A192" s="27" t="s">
        <v>240</v>
      </c>
      <c r="B192" s="11"/>
    </row>
    <row r="193" spans="2:53" x14ac:dyDescent="0.15">
      <c r="B193" s="12" t="s">
        <v>109</v>
      </c>
      <c r="C193" s="64" t="s">
        <v>467</v>
      </c>
      <c r="AD193" s="15"/>
      <c r="AE193" s="26"/>
      <c r="AF193" s="16"/>
      <c r="AG193" s="16"/>
      <c r="AH193" s="16"/>
      <c r="AI193" s="16"/>
      <c r="AJ193" s="16"/>
      <c r="AK193" s="16"/>
      <c r="AL193" s="16"/>
    </row>
    <row r="194" spans="2:53" x14ac:dyDescent="0.15">
      <c r="B194" s="12" t="s">
        <v>225</v>
      </c>
      <c r="C194" s="64" t="s">
        <v>404</v>
      </c>
      <c r="AD194" s="15"/>
      <c r="AE194" s="26"/>
      <c r="AF194" s="16"/>
      <c r="AG194" s="16"/>
      <c r="AH194" s="16"/>
      <c r="AI194" s="16"/>
      <c r="AJ194" s="16"/>
      <c r="AK194" s="16"/>
      <c r="AL194" s="16"/>
    </row>
    <row r="195" spans="2:53" x14ac:dyDescent="0.15">
      <c r="B195" s="12"/>
      <c r="AD195" s="15"/>
      <c r="AE195" s="26"/>
      <c r="AF195" s="16"/>
      <c r="AG195" s="16"/>
      <c r="AH195" s="16"/>
      <c r="AI195" s="16"/>
      <c r="AJ195" s="16"/>
      <c r="AK195" s="16"/>
      <c r="AL195" s="16"/>
    </row>
    <row r="196" spans="2:53" x14ac:dyDescent="0.15">
      <c r="AD196" s="15"/>
      <c r="AE196" s="26"/>
      <c r="AF196" s="16"/>
      <c r="AG196" s="16"/>
      <c r="AH196" s="16"/>
      <c r="AI196" s="16"/>
      <c r="AJ196" s="16"/>
      <c r="AK196" s="16"/>
      <c r="AL196" s="16"/>
      <c r="AW196" t="s">
        <v>108</v>
      </c>
    </row>
    <row r="197" spans="2:53" x14ac:dyDescent="0.15">
      <c r="AD197" s="15"/>
      <c r="AE197" s="26"/>
      <c r="AF197" s="16"/>
      <c r="AG197" s="16"/>
      <c r="AH197" s="16"/>
      <c r="AI197" s="16"/>
      <c r="AJ197" s="16"/>
      <c r="AK197" s="16"/>
      <c r="AL197" s="16"/>
    </row>
    <row r="198" spans="2:53" x14ac:dyDescent="0.15">
      <c r="AD198" s="15"/>
      <c r="AE198" s="26"/>
      <c r="AF198" s="16"/>
      <c r="AG198" s="16"/>
      <c r="AH198" s="16"/>
      <c r="AI198" s="16"/>
      <c r="AJ198" s="16"/>
      <c r="AK198" s="16"/>
      <c r="AL198" s="16"/>
    </row>
    <row r="199" spans="2:53" x14ac:dyDescent="0.15">
      <c r="AD199" s="15"/>
      <c r="AE199" s="26"/>
      <c r="AF199" s="16"/>
      <c r="AG199" s="16"/>
      <c r="AH199" s="16"/>
      <c r="AI199" s="16"/>
      <c r="AJ199" s="16"/>
      <c r="AK199" s="16"/>
      <c r="AL199" s="16"/>
    </row>
    <row r="204" spans="2:53" x14ac:dyDescent="0.15">
      <c r="AZ204" s="15"/>
      <c r="BA204" s="15"/>
    </row>
    <row r="205" spans="2:53" x14ac:dyDescent="0.15">
      <c r="AZ205" s="15"/>
    </row>
    <row r="206" spans="2:53" x14ac:dyDescent="0.15">
      <c r="AZ206" s="15"/>
    </row>
    <row r="207" spans="2:53" x14ac:dyDescent="0.15">
      <c r="AZ207" s="15"/>
    </row>
    <row r="208" spans="2:53" x14ac:dyDescent="0.15">
      <c r="AZ208" s="15"/>
    </row>
    <row r="209" spans="52:52" x14ac:dyDescent="0.15">
      <c r="AZ209" s="15"/>
    </row>
    <row r="210" spans="52:52" x14ac:dyDescent="0.15">
      <c r="AZ210" s="15"/>
    </row>
  </sheetData>
  <sheetProtection sheet="1" objects="1" scenarios="1"/>
  <protectedRanges>
    <protectedRange sqref="M155:N158" name="範囲2"/>
    <protectedRange sqref="V149:Y158" name="範囲2_1"/>
    <protectedRange sqref="H89:Y89" name="範囲1_3"/>
  </protectedRanges>
  <mergeCells count="339">
    <mergeCell ref="H89:P89"/>
    <mergeCell ref="Q89:S89"/>
    <mergeCell ref="T89:Y89"/>
    <mergeCell ref="H87:Y87"/>
    <mergeCell ref="T173:T175"/>
    <mergeCell ref="V173:AB173"/>
    <mergeCell ref="V174:AB174"/>
    <mergeCell ref="V175:AB175"/>
    <mergeCell ref="AG175:AM175"/>
    <mergeCell ref="AE164:AE175"/>
    <mergeCell ref="AG171:AM171"/>
    <mergeCell ref="AG169:AM169"/>
    <mergeCell ref="AI151:AJ151"/>
    <mergeCell ref="V157:W157"/>
    <mergeCell ref="V158:W158"/>
    <mergeCell ref="T163:AB163"/>
    <mergeCell ref="T170:T172"/>
    <mergeCell ref="V170:AB170"/>
    <mergeCell ref="V171:AB171"/>
    <mergeCell ref="V172:AB172"/>
    <mergeCell ref="AI149:AJ149"/>
    <mergeCell ref="AG174:AM174"/>
    <mergeCell ref="AG152:AH152"/>
    <mergeCell ref="AI153:AJ153"/>
    <mergeCell ref="AI152:AJ152"/>
    <mergeCell ref="AG168:AM168"/>
    <mergeCell ref="AG173:AM173"/>
    <mergeCell ref="AG170:AM170"/>
    <mergeCell ref="AG172:AM172"/>
    <mergeCell ref="AG164:AM164"/>
    <mergeCell ref="AG165:AM165"/>
    <mergeCell ref="AG166:AM166"/>
    <mergeCell ref="AG167:AM167"/>
    <mergeCell ref="AG151:AH151"/>
    <mergeCell ref="AI150:AJ150"/>
    <mergeCell ref="AE163:AM163"/>
    <mergeCell ref="AG160:AH160"/>
    <mergeCell ref="AI160:AJ160"/>
    <mergeCell ref="AI159:AJ159"/>
    <mergeCell ref="AI158:AJ158"/>
    <mergeCell ref="AI155:AJ155"/>
    <mergeCell ref="AI154:AJ154"/>
    <mergeCell ref="AI156:AJ156"/>
    <mergeCell ref="AI157:AJ157"/>
    <mergeCell ref="B3:AY3"/>
    <mergeCell ref="M157:N157"/>
    <mergeCell ref="M156:N156"/>
    <mergeCell ref="AG147:AJ147"/>
    <mergeCell ref="X156:Y156"/>
    <mergeCell ref="V156:W156"/>
    <mergeCell ref="AX133:AY133"/>
    <mergeCell ref="V147:Y147"/>
    <mergeCell ref="B157:H157"/>
    <mergeCell ref="M155:N155"/>
    <mergeCell ref="AS134:AU134"/>
    <mergeCell ref="AV133:AW133"/>
    <mergeCell ref="R131:X131"/>
    <mergeCell ref="AH134:AP134"/>
    <mergeCell ref="AH133:AP133"/>
    <mergeCell ref="Y131:AG131"/>
    <mergeCell ref="B151:H151"/>
    <mergeCell ref="M150:N150"/>
    <mergeCell ref="M149:N149"/>
    <mergeCell ref="M148:N148"/>
    <mergeCell ref="B150:H150"/>
    <mergeCell ref="M151:N151"/>
    <mergeCell ref="E131:H131"/>
    <mergeCell ref="I131:L131"/>
    <mergeCell ref="B154:H154"/>
    <mergeCell ref="B155:H155"/>
    <mergeCell ref="B153:H153"/>
    <mergeCell ref="B152:H152"/>
    <mergeCell ref="B158:H158"/>
    <mergeCell ref="AG155:AH155"/>
    <mergeCell ref="AG149:AH149"/>
    <mergeCell ref="B159:H159"/>
    <mergeCell ref="X158:Y158"/>
    <mergeCell ref="AG156:AH156"/>
    <mergeCell ref="AG154:AH154"/>
    <mergeCell ref="X149:Y149"/>
    <mergeCell ref="V152:W152"/>
    <mergeCell ref="V155:W155"/>
    <mergeCell ref="X155:Y155"/>
    <mergeCell ref="X152:Y152"/>
    <mergeCell ref="AG150:AH150"/>
    <mergeCell ref="AG153:AH153"/>
    <mergeCell ref="X154:Y154"/>
    <mergeCell ref="AG159:AH159"/>
    <mergeCell ref="AG158:AH158"/>
    <mergeCell ref="AG157:AH157"/>
    <mergeCell ref="M159:N159"/>
    <mergeCell ref="M158:N158"/>
    <mergeCell ref="A1:BC1"/>
    <mergeCell ref="B2:AY2"/>
    <mergeCell ref="B146:H148"/>
    <mergeCell ref="B149:H149"/>
    <mergeCell ref="AX134:AY134"/>
    <mergeCell ref="AQ134:AR134"/>
    <mergeCell ref="AG148:AH148"/>
    <mergeCell ref="M131:Q131"/>
    <mergeCell ref="C134:D134"/>
    <mergeCell ref="E134:H134"/>
    <mergeCell ref="AV134:AW134"/>
    <mergeCell ref="R134:X134"/>
    <mergeCell ref="Y134:AG134"/>
    <mergeCell ref="Y132:AG132"/>
    <mergeCell ref="M133:Q133"/>
    <mergeCell ref="M128:Q128"/>
    <mergeCell ref="R128:X128"/>
    <mergeCell ref="AH128:AP128"/>
    <mergeCell ref="R130:X130"/>
    <mergeCell ref="Y130:AG130"/>
    <mergeCell ref="M130:Q130"/>
    <mergeCell ref="I128:L128"/>
    <mergeCell ref="E129:H129"/>
    <mergeCell ref="I129:L129"/>
    <mergeCell ref="B156:H156"/>
    <mergeCell ref="J163:R163"/>
    <mergeCell ref="V168:AB168"/>
    <mergeCell ref="V160:W160"/>
    <mergeCell ref="B160:H160"/>
    <mergeCell ref="X160:Y160"/>
    <mergeCell ref="X157:Y157"/>
    <mergeCell ref="V159:W159"/>
    <mergeCell ref="M160:N160"/>
    <mergeCell ref="X159:Y159"/>
    <mergeCell ref="J167:K167"/>
    <mergeCell ref="L167:R167"/>
    <mergeCell ref="T167:T169"/>
    <mergeCell ref="V167:AB167"/>
    <mergeCell ref="J168:K168"/>
    <mergeCell ref="L168:R168"/>
    <mergeCell ref="J169:K169"/>
    <mergeCell ref="L169:R169"/>
    <mergeCell ref="V169:AB169"/>
    <mergeCell ref="V165:AB165"/>
    <mergeCell ref="J164:K164"/>
    <mergeCell ref="L164:R164"/>
    <mergeCell ref="T164:T166"/>
    <mergeCell ref="J166:K166"/>
    <mergeCell ref="L166:R166"/>
    <mergeCell ref="V166:AB166"/>
    <mergeCell ref="V164:AB164"/>
    <mergeCell ref="J165:K165"/>
    <mergeCell ref="L165:R165"/>
    <mergeCell ref="M154:N154"/>
    <mergeCell ref="X153:Y153"/>
    <mergeCell ref="V154:W154"/>
    <mergeCell ref="R133:X133"/>
    <mergeCell ref="V153:W153"/>
    <mergeCell ref="I134:L134"/>
    <mergeCell ref="M147:N147"/>
    <mergeCell ref="M152:N152"/>
    <mergeCell ref="X148:Y148"/>
    <mergeCell ref="V150:W150"/>
    <mergeCell ref="M134:Q134"/>
    <mergeCell ref="X150:Y150"/>
    <mergeCell ref="V151:W151"/>
    <mergeCell ref="X151:Y151"/>
    <mergeCell ref="V149:W149"/>
    <mergeCell ref="J145:AM145"/>
    <mergeCell ref="M153:N153"/>
    <mergeCell ref="AI148:AJ148"/>
    <mergeCell ref="V148:W148"/>
    <mergeCell ref="M132:Q132"/>
    <mergeCell ref="E132:H132"/>
    <mergeCell ref="I132:L132"/>
    <mergeCell ref="E133:H133"/>
    <mergeCell ref="I133:L133"/>
    <mergeCell ref="AX130:AY130"/>
    <mergeCell ref="AS130:AU130"/>
    <mergeCell ref="AV130:AW130"/>
    <mergeCell ref="AX129:AY129"/>
    <mergeCell ref="AX132:AY132"/>
    <mergeCell ref="AH132:AP132"/>
    <mergeCell ref="AV132:AW132"/>
    <mergeCell ref="AH130:AP130"/>
    <mergeCell ref="AQ131:AR131"/>
    <mergeCell ref="AS133:AU133"/>
    <mergeCell ref="AQ132:AR132"/>
    <mergeCell ref="AS131:AU131"/>
    <mergeCell ref="AQ133:AR133"/>
    <mergeCell ref="AS132:AU132"/>
    <mergeCell ref="R132:X132"/>
    <mergeCell ref="Y133:AG133"/>
    <mergeCell ref="AQ130:AR130"/>
    <mergeCell ref="AH131:AP131"/>
    <mergeCell ref="AX127:AY127"/>
    <mergeCell ref="AS126:AU126"/>
    <mergeCell ref="AH126:AP126"/>
    <mergeCell ref="E127:H127"/>
    <mergeCell ref="I127:L127"/>
    <mergeCell ref="M127:Q127"/>
    <mergeCell ref="I126:L126"/>
    <mergeCell ref="M126:Q126"/>
    <mergeCell ref="R127:X127"/>
    <mergeCell ref="Y127:AG127"/>
    <mergeCell ref="E126:H126"/>
    <mergeCell ref="AS125:AU125"/>
    <mergeCell ref="AV125:AW125"/>
    <mergeCell ref="M129:Q129"/>
    <mergeCell ref="R129:X129"/>
    <mergeCell ref="Y129:AG129"/>
    <mergeCell ref="R125:X125"/>
    <mergeCell ref="Y125:AG125"/>
    <mergeCell ref="AQ128:AR128"/>
    <mergeCell ref="AV127:AW127"/>
    <mergeCell ref="AS127:AU127"/>
    <mergeCell ref="AV128:AW128"/>
    <mergeCell ref="AV129:AW129"/>
    <mergeCell ref="AS129:AU129"/>
    <mergeCell ref="AS128:AU128"/>
    <mergeCell ref="AQ129:AR129"/>
    <mergeCell ref="AH129:AP129"/>
    <mergeCell ref="Y128:AG128"/>
    <mergeCell ref="AX125:AY125"/>
    <mergeCell ref="AX131:AY131"/>
    <mergeCell ref="AV131:AW131"/>
    <mergeCell ref="AX128:AY128"/>
    <mergeCell ref="AV126:AW126"/>
    <mergeCell ref="AX126:AY126"/>
    <mergeCell ref="AQ126:AR126"/>
    <mergeCell ref="C123:D123"/>
    <mergeCell ref="C124:D124"/>
    <mergeCell ref="E124:H124"/>
    <mergeCell ref="I124:L124"/>
    <mergeCell ref="AX124:AY124"/>
    <mergeCell ref="I123:L123"/>
    <mergeCell ref="AS124:AU124"/>
    <mergeCell ref="Y124:AG124"/>
    <mergeCell ref="AH127:AP127"/>
    <mergeCell ref="AQ127:AR127"/>
    <mergeCell ref="AQ124:AR124"/>
    <mergeCell ref="AH125:AP125"/>
    <mergeCell ref="AQ125:AR125"/>
    <mergeCell ref="C126:D126"/>
    <mergeCell ref="R126:X126"/>
    <mergeCell ref="Y126:AG126"/>
    <mergeCell ref="M124:Q124"/>
    <mergeCell ref="AV124:AW124"/>
    <mergeCell ref="AQ120:AR122"/>
    <mergeCell ref="AS120:AY120"/>
    <mergeCell ref="AS121:AU122"/>
    <mergeCell ref="AV121:AW122"/>
    <mergeCell ref="AX121:AY122"/>
    <mergeCell ref="C120:D122"/>
    <mergeCell ref="E120:H122"/>
    <mergeCell ref="M123:Q123"/>
    <mergeCell ref="AX123:AY123"/>
    <mergeCell ref="AV123:AW123"/>
    <mergeCell ref="AQ123:AR123"/>
    <mergeCell ref="AS123:AU123"/>
    <mergeCell ref="AH120:AP122"/>
    <mergeCell ref="AH123:AP123"/>
    <mergeCell ref="AH124:AP124"/>
    <mergeCell ref="H100:Y100"/>
    <mergeCell ref="R123:X123"/>
    <mergeCell ref="Y123:AG123"/>
    <mergeCell ref="E123:H123"/>
    <mergeCell ref="C101:G101"/>
    <mergeCell ref="H101:Y101"/>
    <mergeCell ref="Y120:AG122"/>
    <mergeCell ref="R124:X124"/>
    <mergeCell ref="C77:G77"/>
    <mergeCell ref="H77:Y77"/>
    <mergeCell ref="C78:G78"/>
    <mergeCell ref="H78:Y78"/>
    <mergeCell ref="H88:Y88"/>
    <mergeCell ref="H96:Y96"/>
    <mergeCell ref="C86:G86"/>
    <mergeCell ref="H86:Y86"/>
    <mergeCell ref="C88:G88"/>
    <mergeCell ref="C90:G90"/>
    <mergeCell ref="H90:Y90"/>
    <mergeCell ref="C91:G91"/>
    <mergeCell ref="H91:Y91"/>
    <mergeCell ref="H92:Y92"/>
    <mergeCell ref="C87:G87"/>
    <mergeCell ref="B185:E185"/>
    <mergeCell ref="C94:G94"/>
    <mergeCell ref="H94:Y94"/>
    <mergeCell ref="C95:G95"/>
    <mergeCell ref="H95:Y95"/>
    <mergeCell ref="I120:L122"/>
    <mergeCell ref="C100:G100"/>
    <mergeCell ref="M120:Q122"/>
    <mergeCell ref="R120:X122"/>
    <mergeCell ref="C98:G98"/>
    <mergeCell ref="C125:D125"/>
    <mergeCell ref="E125:H125"/>
    <mergeCell ref="I125:L125"/>
    <mergeCell ref="M125:Q125"/>
    <mergeCell ref="C127:D127"/>
    <mergeCell ref="C133:D133"/>
    <mergeCell ref="C131:D131"/>
    <mergeCell ref="C132:D132"/>
    <mergeCell ref="C130:D130"/>
    <mergeCell ref="E130:H130"/>
    <mergeCell ref="I130:L130"/>
    <mergeCell ref="C129:D129"/>
    <mergeCell ref="C128:D128"/>
    <mergeCell ref="E128:H128"/>
    <mergeCell ref="B186:E186"/>
    <mergeCell ref="B187:E187"/>
    <mergeCell ref="B188:E188"/>
    <mergeCell ref="C79:G79"/>
    <mergeCell ref="H79:Y79"/>
    <mergeCell ref="B184:E184"/>
    <mergeCell ref="F184:I184"/>
    <mergeCell ref="B183:I183"/>
    <mergeCell ref="C92:G92"/>
    <mergeCell ref="F188:G188"/>
    <mergeCell ref="H188:I188"/>
    <mergeCell ref="F185:G185"/>
    <mergeCell ref="H185:I185"/>
    <mergeCell ref="F186:G186"/>
    <mergeCell ref="H186:I186"/>
    <mergeCell ref="F187:G187"/>
    <mergeCell ref="H187:I187"/>
    <mergeCell ref="H98:Y98"/>
    <mergeCell ref="C97:G97"/>
    <mergeCell ref="C89:G89"/>
    <mergeCell ref="C96:G96"/>
    <mergeCell ref="C93:G93"/>
    <mergeCell ref="H93:Y93"/>
    <mergeCell ref="H97:Y97"/>
    <mergeCell ref="AZ120:BA122"/>
    <mergeCell ref="AZ123:BA123"/>
    <mergeCell ref="AZ124:BA124"/>
    <mergeCell ref="AZ125:BA125"/>
    <mergeCell ref="AZ126:BA126"/>
    <mergeCell ref="AZ127:BA127"/>
    <mergeCell ref="AZ134:BA134"/>
    <mergeCell ref="AZ128:BA128"/>
    <mergeCell ref="AZ129:BA129"/>
    <mergeCell ref="AZ130:BA130"/>
    <mergeCell ref="AZ131:BA131"/>
    <mergeCell ref="AZ132:BA132"/>
    <mergeCell ref="AZ133:BA133"/>
  </mergeCells>
  <phoneticPr fontId="3"/>
  <pageMargins left="0.59055118110236227" right="0.39370078740157483" top="0.89" bottom="0.98425196850393704" header="0.51181102362204722" footer="0.51181102362204722"/>
  <pageSetup paperSize="9" scale="69" fitToHeight="36" orientation="portrait" horizontalDpi="4294967294" r:id="rId1"/>
  <headerFooter alignWithMargins="0">
    <oddHeader>&amp;L　　　　　　　　　　　　　　　　　　　　　　　　　　　　　　　　　　　　　　　　　　　　　　　　　　　　　　　　　　　　　　　　　　　　　　　　　　　　　　　　　　　　　　　　　　　　　　　　　　　　　　　　　　　　　　　　&amp;C　　　　　　　　　　　　&amp;E　</oddHeader>
    <oddFooter>&amp;L【入力処理マニュアル】SynchronisedSwimming　　　　&amp;C&amp;P/&amp;N&amp;R財団法人日本水泳連盟</oddFooter>
  </headerFooter>
  <rowBreaks count="2" manualBreakCount="2">
    <brk id="70" max="54" man="1"/>
    <brk id="136" max="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55"/>
  <sheetViews>
    <sheetView showGridLines="0" zoomScaleNormal="100" zoomScaleSheetLayoutView="100" workbookViewId="0">
      <selection activeCell="A9" sqref="A9:W9"/>
    </sheetView>
  </sheetViews>
  <sheetFormatPr defaultColWidth="13" defaultRowHeight="13.5" x14ac:dyDescent="0.15"/>
  <cols>
    <col min="1" max="61" width="2.375" customWidth="1"/>
    <col min="62" max="69" width="3.125" customWidth="1"/>
    <col min="70" max="92" width="2.375" customWidth="1"/>
  </cols>
  <sheetData>
    <row r="1" spans="1:79" ht="18.75" customHeight="1" thickBot="1" x14ac:dyDescent="0.25">
      <c r="A1" s="4" t="s">
        <v>8</v>
      </c>
      <c r="B1" s="5"/>
      <c r="C1" s="5"/>
      <c r="D1" s="5"/>
      <c r="E1" s="5"/>
      <c r="F1" s="5"/>
      <c r="G1" s="5"/>
      <c r="H1" s="5"/>
      <c r="I1" s="5"/>
      <c r="J1" s="5"/>
      <c r="K1" s="5"/>
      <c r="L1" s="5"/>
      <c r="M1" s="5"/>
      <c r="N1" s="5"/>
      <c r="O1" s="5"/>
      <c r="P1" s="5"/>
      <c r="Q1" s="5"/>
      <c r="R1" s="5"/>
      <c r="S1" s="5"/>
      <c r="T1" s="5"/>
      <c r="U1" s="5"/>
      <c r="V1" s="5"/>
      <c r="W1" s="5"/>
      <c r="X1" s="5"/>
      <c r="Y1" s="5"/>
      <c r="Z1" s="5"/>
      <c r="AA1" s="5"/>
      <c r="AR1" s="5"/>
      <c r="AS1" s="5"/>
      <c r="AT1" s="5" t="s">
        <v>5</v>
      </c>
      <c r="AU1" s="5"/>
      <c r="AV1" s="5"/>
      <c r="AW1" s="5"/>
      <c r="AX1" s="5"/>
      <c r="AY1" s="5"/>
      <c r="AZ1" s="5"/>
      <c r="BA1" s="5"/>
      <c r="BB1" s="5"/>
      <c r="BC1" s="5"/>
      <c r="BD1" s="5"/>
      <c r="BE1" s="5"/>
      <c r="BF1" s="5"/>
      <c r="BG1" s="5"/>
      <c r="BH1" s="5"/>
      <c r="BI1" s="5"/>
      <c r="BJ1" s="30"/>
      <c r="BK1" s="30"/>
      <c r="BL1" s="30"/>
      <c r="BM1" s="30"/>
      <c r="BN1" s="30"/>
      <c r="BO1" s="30"/>
      <c r="BP1" s="30"/>
      <c r="BQ1" s="30"/>
      <c r="BR1" s="5"/>
      <c r="BS1" s="5"/>
      <c r="BT1" s="5"/>
      <c r="BU1" s="5"/>
      <c r="BV1" s="5"/>
      <c r="BW1" s="5"/>
      <c r="BX1" s="5"/>
      <c r="BY1" s="5"/>
      <c r="BZ1" s="5"/>
      <c r="CA1" s="5"/>
    </row>
    <row r="2" spans="1:79" ht="13.5" customHeight="1" x14ac:dyDescent="0.15">
      <c r="A2" s="5"/>
      <c r="B2" s="5"/>
      <c r="C2" s="5"/>
      <c r="D2" s="5"/>
      <c r="E2" s="5"/>
      <c r="F2" s="5"/>
      <c r="G2" s="5"/>
      <c r="H2" s="5"/>
      <c r="I2" s="5"/>
      <c r="J2" s="5"/>
      <c r="K2" s="5"/>
      <c r="L2" s="5"/>
      <c r="M2" s="5"/>
      <c r="N2" s="5"/>
      <c r="O2" s="5"/>
      <c r="P2" s="5"/>
      <c r="Q2" s="5"/>
      <c r="R2" s="5"/>
      <c r="S2" s="5"/>
      <c r="T2" s="5"/>
      <c r="U2" s="5"/>
      <c r="V2" s="5"/>
      <c r="W2" s="5"/>
      <c r="X2" s="5"/>
      <c r="Y2" s="5"/>
      <c r="Z2" s="390" t="s">
        <v>380</v>
      </c>
      <c r="AA2" s="391"/>
      <c r="AB2" s="391"/>
      <c r="AC2" s="391"/>
      <c r="AD2" s="391"/>
      <c r="AE2" s="391"/>
      <c r="AF2" s="391"/>
      <c r="AG2" s="392"/>
      <c r="AR2" s="5"/>
      <c r="AS2" s="5"/>
      <c r="AT2" s="5" t="s">
        <v>306</v>
      </c>
      <c r="AU2" s="5" t="s">
        <v>6</v>
      </c>
      <c r="AV2" s="5"/>
      <c r="AW2" s="5"/>
      <c r="AX2" s="5"/>
      <c r="AY2" s="5"/>
      <c r="AZ2" s="5"/>
      <c r="BA2" s="5"/>
      <c r="BB2" s="5"/>
      <c r="BC2" s="5"/>
      <c r="BD2" s="5"/>
      <c r="BE2" s="5"/>
      <c r="BF2" s="5"/>
      <c r="BG2" s="5"/>
      <c r="BH2" s="5"/>
      <c r="BI2" s="5"/>
      <c r="BJ2" s="30"/>
      <c r="BK2" s="30"/>
      <c r="BL2" s="30"/>
      <c r="BM2" s="30"/>
      <c r="BN2" s="30"/>
      <c r="BO2" s="30"/>
      <c r="BP2" s="30"/>
      <c r="BQ2" s="30"/>
      <c r="BR2" s="5"/>
      <c r="BS2" s="5"/>
      <c r="BT2" s="5"/>
      <c r="BU2" s="5"/>
      <c r="BV2" s="5"/>
      <c r="BW2" s="5"/>
      <c r="BX2" s="5"/>
      <c r="BY2" s="5"/>
      <c r="BZ2" s="5"/>
      <c r="CA2" s="5"/>
    </row>
    <row r="3" spans="1:79" ht="14.25" customHeight="1" x14ac:dyDescent="0.15">
      <c r="A3" s="261" t="s">
        <v>14</v>
      </c>
      <c r="B3" s="261"/>
      <c r="C3" s="261"/>
      <c r="D3" s="261"/>
      <c r="E3" s="261"/>
      <c r="F3" s="184" t="s">
        <v>447</v>
      </c>
      <c r="G3" s="263"/>
      <c r="H3" s="263"/>
      <c r="I3" s="263"/>
      <c r="J3" s="263"/>
      <c r="K3" s="263"/>
      <c r="L3" s="263"/>
      <c r="M3" s="263"/>
      <c r="N3" s="263"/>
      <c r="O3" s="263"/>
      <c r="P3" s="263"/>
      <c r="Q3" s="263"/>
      <c r="R3" s="263"/>
      <c r="S3" s="263"/>
      <c r="T3" s="263"/>
      <c r="U3" s="263"/>
      <c r="V3" s="263"/>
      <c r="W3" s="263"/>
      <c r="X3" s="5"/>
      <c r="Y3" s="5"/>
      <c r="Z3" s="393"/>
      <c r="AA3" s="394"/>
      <c r="AB3" s="394"/>
      <c r="AC3" s="394"/>
      <c r="AD3" s="394"/>
      <c r="AE3" s="394"/>
      <c r="AF3" s="394"/>
      <c r="AG3" s="395"/>
      <c r="AR3" s="5"/>
      <c r="AS3" s="5"/>
      <c r="AT3" s="5"/>
      <c r="AU3" s="5" t="s">
        <v>9</v>
      </c>
      <c r="AV3" s="5"/>
      <c r="AW3" s="5"/>
      <c r="AX3" s="5"/>
      <c r="AY3" s="5"/>
      <c r="AZ3" s="5"/>
      <c r="BA3" s="5"/>
      <c r="BB3" s="5"/>
      <c r="BC3" s="5"/>
      <c r="BD3" s="5"/>
      <c r="BE3" s="5"/>
      <c r="BF3" s="5"/>
      <c r="BG3" s="5"/>
      <c r="BH3" s="5"/>
      <c r="BI3" s="5"/>
      <c r="BJ3" s="30"/>
      <c r="BK3" s="30"/>
      <c r="BL3" s="30"/>
      <c r="BM3" s="30"/>
      <c r="BN3" s="30"/>
      <c r="BO3" s="30"/>
      <c r="BP3" s="30"/>
      <c r="BQ3" s="30"/>
      <c r="BR3" s="5"/>
      <c r="BS3" s="5"/>
      <c r="BT3" s="5"/>
      <c r="BU3" s="5"/>
      <c r="BV3" s="5"/>
      <c r="BW3" s="5"/>
      <c r="BX3" s="5"/>
      <c r="BY3" s="5"/>
      <c r="BZ3" s="5"/>
      <c r="CA3" s="5"/>
    </row>
    <row r="4" spans="1:79" ht="14.25" thickBot="1" x14ac:dyDescent="0.2">
      <c r="A4" s="261" t="s">
        <v>15</v>
      </c>
      <c r="B4" s="261"/>
      <c r="C4" s="261"/>
      <c r="D4" s="261"/>
      <c r="E4" s="261"/>
      <c r="F4" s="264" t="s">
        <v>448</v>
      </c>
      <c r="G4" s="184"/>
      <c r="H4" s="184"/>
      <c r="I4" s="184"/>
      <c r="J4" s="184"/>
      <c r="K4" s="184"/>
      <c r="L4" s="184"/>
      <c r="M4" s="184"/>
      <c r="N4" s="184"/>
      <c r="O4" s="184"/>
      <c r="P4" s="184"/>
      <c r="Q4" s="184"/>
      <c r="R4" s="184"/>
      <c r="S4" s="184"/>
      <c r="T4" s="184"/>
      <c r="U4" s="184"/>
      <c r="V4" s="184"/>
      <c r="W4" s="184"/>
      <c r="X4" s="5"/>
      <c r="Y4" s="5"/>
      <c r="Z4" s="396"/>
      <c r="AA4" s="397"/>
      <c r="AB4" s="397"/>
      <c r="AC4" s="397"/>
      <c r="AD4" s="397"/>
      <c r="AE4" s="397"/>
      <c r="AF4" s="397"/>
      <c r="AG4" s="398"/>
      <c r="AR4" s="5"/>
      <c r="AS4" s="5"/>
      <c r="AT4" s="5"/>
      <c r="AU4" s="5" t="s">
        <v>7</v>
      </c>
      <c r="AV4" s="5"/>
      <c r="AW4" s="5"/>
      <c r="AX4" s="5"/>
      <c r="AY4" s="5"/>
      <c r="AZ4" s="5"/>
      <c r="BA4" s="5"/>
      <c r="BB4" s="5"/>
      <c r="BC4" s="5"/>
      <c r="BD4" s="5"/>
      <c r="BE4" s="5"/>
      <c r="BF4" s="5"/>
      <c r="BG4" s="5"/>
      <c r="BH4" s="5"/>
      <c r="BI4" s="5"/>
      <c r="BJ4" s="30"/>
      <c r="BK4" s="30"/>
      <c r="BL4" s="30"/>
      <c r="BM4" s="30"/>
      <c r="BN4" s="30"/>
      <c r="BO4" s="30"/>
      <c r="BP4" s="30"/>
      <c r="BQ4" s="30"/>
      <c r="BR4" s="5"/>
      <c r="BS4" s="5"/>
      <c r="BT4" s="5"/>
      <c r="BU4" s="5"/>
      <c r="BV4" s="5"/>
      <c r="BW4" s="5"/>
      <c r="BX4" s="5"/>
      <c r="BY4" s="5"/>
      <c r="BZ4" s="5"/>
      <c r="CA4" s="5"/>
    </row>
    <row r="5" spans="1:79" x14ac:dyDescent="0.15">
      <c r="A5" s="261" t="s">
        <v>16</v>
      </c>
      <c r="B5" s="261"/>
      <c r="C5" s="261"/>
      <c r="D5" s="261"/>
      <c r="E5" s="261"/>
      <c r="F5" s="184" t="s">
        <v>450</v>
      </c>
      <c r="G5" s="184"/>
      <c r="H5" s="184"/>
      <c r="I5" s="184"/>
      <c r="J5" s="184"/>
      <c r="K5" s="184"/>
      <c r="L5" s="184"/>
      <c r="M5" s="184"/>
      <c r="N5" s="184"/>
      <c r="O5" s="184"/>
      <c r="P5" s="184"/>
      <c r="Q5" s="184"/>
      <c r="R5" s="184"/>
      <c r="S5" s="184"/>
      <c r="T5" s="184"/>
      <c r="U5" s="184"/>
      <c r="V5" s="184"/>
      <c r="W5" s="184"/>
      <c r="X5" s="5"/>
      <c r="Y5" s="5"/>
      <c r="Z5" s="5"/>
      <c r="AA5" s="5"/>
      <c r="BC5" s="5"/>
      <c r="BD5" s="5"/>
      <c r="BE5" s="5"/>
      <c r="BF5" s="5"/>
      <c r="BG5" s="5"/>
      <c r="BH5" s="5"/>
      <c r="BI5" s="5"/>
      <c r="BJ5" s="30"/>
      <c r="BK5" s="30"/>
      <c r="BL5" s="30"/>
      <c r="BM5" s="30"/>
      <c r="BN5" s="30"/>
      <c r="BO5" s="30"/>
      <c r="BP5" s="30"/>
      <c r="BQ5" s="30"/>
      <c r="BR5" s="5"/>
      <c r="BS5" s="5"/>
      <c r="BT5" s="5"/>
      <c r="BU5" s="5"/>
      <c r="BV5" s="5"/>
      <c r="BW5" s="5"/>
      <c r="BX5" s="5"/>
      <c r="BY5" s="5"/>
      <c r="BZ5" s="5"/>
      <c r="CA5" s="5"/>
    </row>
    <row r="6" spans="1:79" ht="24" x14ac:dyDescent="0.15">
      <c r="A6" s="261" t="s">
        <v>28</v>
      </c>
      <c r="B6" s="261"/>
      <c r="C6" s="261"/>
      <c r="D6" s="261"/>
      <c r="E6" s="261"/>
      <c r="F6" s="158" t="s">
        <v>371</v>
      </c>
      <c r="G6" s="158"/>
      <c r="H6" s="158"/>
      <c r="I6" s="158"/>
      <c r="J6" s="158"/>
      <c r="K6" s="158"/>
      <c r="L6" s="158"/>
      <c r="M6" s="158"/>
      <c r="N6" s="158"/>
      <c r="O6" s="158"/>
      <c r="P6" s="158"/>
      <c r="Q6" s="158"/>
      <c r="R6" s="158"/>
      <c r="S6" s="158"/>
      <c r="T6" s="158"/>
      <c r="U6" s="158"/>
      <c r="V6" s="158"/>
      <c r="W6" s="158"/>
      <c r="X6" s="65" t="s">
        <v>381</v>
      </c>
      <c r="Y6" s="65" t="s">
        <v>382</v>
      </c>
      <c r="Z6" s="65"/>
      <c r="AA6" s="66"/>
      <c r="AB6" s="66"/>
      <c r="AC6" s="66"/>
      <c r="AD6" s="66"/>
      <c r="AE6" s="66"/>
      <c r="AF6" s="66"/>
      <c r="AG6" s="66"/>
      <c r="AH6" s="66"/>
      <c r="AI6" s="66"/>
      <c r="AJ6" s="66"/>
      <c r="AK6" s="67"/>
      <c r="AL6" s="67"/>
      <c r="AM6" s="67"/>
      <c r="AN6" s="67"/>
      <c r="AO6" s="67"/>
      <c r="AP6" s="67"/>
      <c r="AQ6" s="67"/>
      <c r="AR6" s="67"/>
      <c r="AS6" s="67"/>
      <c r="AT6" s="67"/>
      <c r="AU6" s="67"/>
      <c r="AV6" s="67"/>
      <c r="AW6" s="67"/>
      <c r="AX6" s="67"/>
      <c r="AY6" s="67"/>
      <c r="AZ6" s="67"/>
      <c r="BC6" s="5"/>
      <c r="BD6" s="5"/>
      <c r="BE6" s="5"/>
      <c r="BF6" s="5"/>
      <c r="BG6" s="5"/>
      <c r="BH6" s="5"/>
      <c r="BI6" s="5"/>
      <c r="BJ6" s="30"/>
      <c r="BK6" s="30"/>
      <c r="BL6" s="30"/>
      <c r="BM6" s="30"/>
      <c r="BN6" s="30"/>
      <c r="BO6" s="30"/>
      <c r="BP6" s="30"/>
      <c r="BQ6" s="30"/>
      <c r="BR6" s="5"/>
      <c r="BS6" s="5"/>
      <c r="BT6" s="5"/>
      <c r="BU6" s="5"/>
      <c r="BV6" s="5"/>
      <c r="BW6" s="5"/>
      <c r="BX6" s="5"/>
      <c r="BY6" s="5"/>
      <c r="BZ6" s="5"/>
      <c r="CA6" s="5"/>
    </row>
    <row r="7" spans="1:79" ht="24" x14ac:dyDescent="0.15">
      <c r="A7" s="261" t="s">
        <v>307</v>
      </c>
      <c r="B7" s="261"/>
      <c r="C7" s="261"/>
      <c r="D7" s="261"/>
      <c r="E7" s="261"/>
      <c r="F7" s="158" t="s">
        <v>372</v>
      </c>
      <c r="G7" s="158"/>
      <c r="H7" s="158"/>
      <c r="I7" s="158"/>
      <c r="J7" s="158"/>
      <c r="K7" s="158"/>
      <c r="L7" s="158"/>
      <c r="M7" s="158"/>
      <c r="N7" s="158"/>
      <c r="O7" s="158"/>
      <c r="P7" s="158"/>
      <c r="Q7" s="158"/>
      <c r="R7" s="158"/>
      <c r="S7" s="158"/>
      <c r="T7" s="158"/>
      <c r="U7" s="158"/>
      <c r="V7" s="158"/>
      <c r="W7" s="158"/>
      <c r="X7" s="65" t="s">
        <v>381</v>
      </c>
      <c r="Y7" s="65" t="s">
        <v>436</v>
      </c>
      <c r="Z7" s="65"/>
      <c r="AA7" s="66"/>
      <c r="AB7" s="66"/>
      <c r="AC7" s="66"/>
      <c r="AD7" s="66"/>
      <c r="AE7" s="66"/>
      <c r="AF7" s="66"/>
      <c r="AG7" s="66"/>
      <c r="AH7" s="66"/>
      <c r="AI7" s="66"/>
      <c r="AJ7" s="66"/>
      <c r="AK7" s="67"/>
      <c r="AL7" s="67"/>
      <c r="AM7" s="67"/>
      <c r="AN7" s="67"/>
      <c r="AO7" s="67"/>
      <c r="AP7" s="67"/>
      <c r="AQ7" s="67"/>
      <c r="AR7" s="67"/>
      <c r="AS7" s="67"/>
      <c r="AT7" s="67"/>
      <c r="AU7" s="67"/>
      <c r="AV7" s="67"/>
      <c r="AW7" s="67"/>
      <c r="AX7" s="67"/>
      <c r="AY7" s="67"/>
      <c r="AZ7" s="67"/>
      <c r="BA7" s="5"/>
      <c r="BB7" s="5"/>
      <c r="BC7" s="5"/>
      <c r="BD7" s="5"/>
      <c r="BE7" s="5"/>
      <c r="BF7" s="5"/>
      <c r="BG7" s="5"/>
      <c r="BH7" s="5"/>
      <c r="BI7" s="5"/>
      <c r="BJ7" s="30"/>
      <c r="BK7" s="30"/>
      <c r="BL7" s="30"/>
      <c r="BM7" s="30"/>
      <c r="BN7" s="30"/>
      <c r="BO7" s="30"/>
      <c r="BP7" s="30"/>
      <c r="BQ7" s="30"/>
      <c r="BR7" s="5"/>
      <c r="BS7" s="5"/>
      <c r="BT7" s="5"/>
      <c r="BU7" s="5"/>
      <c r="BV7" s="5"/>
      <c r="BW7" s="5"/>
      <c r="BX7" s="5"/>
      <c r="BY7" s="5"/>
      <c r="BZ7" s="5"/>
      <c r="CA7" s="5"/>
    </row>
    <row r="8" spans="1:79" ht="24" x14ac:dyDescent="0.15">
      <c r="A8" s="261" t="s">
        <v>29</v>
      </c>
      <c r="B8" s="261"/>
      <c r="C8" s="261"/>
      <c r="D8" s="261"/>
      <c r="E8" s="261"/>
      <c r="F8" s="158" t="s">
        <v>70</v>
      </c>
      <c r="G8" s="158"/>
      <c r="H8" s="158"/>
      <c r="I8" s="158"/>
      <c r="J8" s="158"/>
      <c r="K8" s="158"/>
      <c r="L8" s="158"/>
      <c r="M8" s="158"/>
      <c r="N8" s="158"/>
      <c r="O8" s="158"/>
      <c r="P8" s="158"/>
      <c r="Q8" s="158"/>
      <c r="R8" s="158"/>
      <c r="S8" s="158"/>
      <c r="T8" s="158"/>
      <c r="U8" s="158"/>
      <c r="V8" s="158"/>
      <c r="W8" s="158"/>
      <c r="X8" s="65"/>
      <c r="Y8" s="65" t="s">
        <v>383</v>
      </c>
      <c r="Z8" s="65"/>
      <c r="AA8" s="66"/>
      <c r="AB8" s="66"/>
      <c r="AC8" s="66"/>
      <c r="AD8" s="66"/>
      <c r="AE8" s="66"/>
      <c r="AF8" s="66"/>
      <c r="AG8" s="66"/>
      <c r="AH8" s="66"/>
      <c r="AI8" s="66"/>
      <c r="AJ8" s="66"/>
      <c r="AK8" s="67"/>
      <c r="AL8" s="67"/>
      <c r="AM8" s="67"/>
      <c r="AN8" s="67"/>
      <c r="AO8" s="67"/>
      <c r="AP8" s="67"/>
      <c r="AQ8" s="67"/>
      <c r="AR8" s="67"/>
      <c r="AS8" s="67"/>
      <c r="AT8" s="67"/>
      <c r="AU8" s="67"/>
      <c r="AV8" s="67"/>
      <c r="AW8" s="67"/>
      <c r="AX8" s="67"/>
      <c r="AY8" s="67"/>
      <c r="AZ8" s="67"/>
      <c r="BA8" s="5"/>
      <c r="BB8" s="5"/>
      <c r="BC8" s="5"/>
      <c r="BD8" s="5"/>
      <c r="BE8" s="5"/>
      <c r="BF8" s="5"/>
      <c r="BG8" s="5"/>
      <c r="BH8" s="5"/>
      <c r="BI8" s="5"/>
      <c r="BJ8" s="30"/>
      <c r="BK8" s="30"/>
      <c r="BL8" s="30"/>
      <c r="BM8" s="30"/>
      <c r="BN8" s="30"/>
      <c r="BO8" s="30"/>
      <c r="BP8" s="30"/>
      <c r="BQ8" s="30"/>
      <c r="BR8" s="5"/>
      <c r="BS8" s="5"/>
      <c r="BT8" s="5"/>
      <c r="BU8" s="5"/>
      <c r="BV8" s="5"/>
      <c r="BW8" s="5"/>
      <c r="BX8" s="5"/>
      <c r="BY8" s="5"/>
      <c r="BZ8" s="5"/>
      <c r="CA8" s="5"/>
    </row>
    <row r="9" spans="1:79" x14ac:dyDescent="0.15">
      <c r="A9" s="261" t="s">
        <v>30</v>
      </c>
      <c r="B9" s="261"/>
      <c r="C9" s="261"/>
      <c r="D9" s="261"/>
      <c r="E9" s="261"/>
      <c r="F9" s="265" t="s">
        <v>373</v>
      </c>
      <c r="G9" s="266"/>
      <c r="H9" s="266"/>
      <c r="I9" s="266"/>
      <c r="J9" s="266"/>
      <c r="K9" s="266"/>
      <c r="L9" s="266"/>
      <c r="M9" s="266"/>
      <c r="N9" s="267"/>
      <c r="O9" s="268" t="s">
        <v>308</v>
      </c>
      <c r="P9" s="269"/>
      <c r="Q9" s="270"/>
      <c r="R9" s="271" t="s">
        <v>374</v>
      </c>
      <c r="S9" s="272"/>
      <c r="T9" s="272"/>
      <c r="U9" s="272"/>
      <c r="V9" s="272"/>
      <c r="W9" s="273"/>
      <c r="X9" s="65" t="s">
        <v>381</v>
      </c>
      <c r="Y9" s="65" t="s">
        <v>384</v>
      </c>
      <c r="Z9" s="65"/>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5"/>
      <c r="BB9" s="5"/>
      <c r="BC9" s="5"/>
      <c r="BD9" s="5"/>
      <c r="BE9" s="5"/>
      <c r="BF9" s="5"/>
      <c r="BG9" s="5"/>
      <c r="BH9" s="5"/>
      <c r="BI9" s="5"/>
      <c r="BJ9" s="30"/>
      <c r="BK9" s="30"/>
      <c r="BL9" s="30"/>
      <c r="BM9" s="30"/>
      <c r="BN9" s="30"/>
      <c r="BO9" s="30"/>
      <c r="BP9" s="30"/>
      <c r="BQ9" s="30"/>
      <c r="BR9" s="5"/>
      <c r="BS9" s="5"/>
      <c r="BT9" s="5"/>
      <c r="BU9" s="5"/>
      <c r="BV9" s="5"/>
      <c r="BW9" s="5"/>
      <c r="BX9" s="5"/>
      <c r="BY9" s="5"/>
      <c r="BZ9" s="5"/>
      <c r="CA9" s="5"/>
    </row>
    <row r="10" spans="1:79" x14ac:dyDescent="0.15">
      <c r="A10" s="261" t="s">
        <v>31</v>
      </c>
      <c r="B10" s="261"/>
      <c r="C10" s="261"/>
      <c r="D10" s="261"/>
      <c r="E10" s="261"/>
      <c r="F10" s="262" t="s">
        <v>72</v>
      </c>
      <c r="G10" s="262"/>
      <c r="H10" s="262"/>
      <c r="I10" s="262"/>
      <c r="J10" s="262"/>
      <c r="K10" s="262"/>
      <c r="L10" s="262"/>
      <c r="M10" s="262"/>
      <c r="N10" s="262"/>
      <c r="O10" s="262"/>
      <c r="P10" s="262"/>
      <c r="Q10" s="262"/>
      <c r="R10" s="262"/>
      <c r="S10" s="262"/>
      <c r="T10" s="262"/>
      <c r="U10" s="262"/>
      <c r="V10" s="262"/>
      <c r="W10" s="262"/>
      <c r="X10" s="65"/>
      <c r="Y10" s="65" t="s">
        <v>385</v>
      </c>
      <c r="Z10" s="65"/>
      <c r="AA10" s="66"/>
      <c r="AB10" s="66"/>
      <c r="AC10" s="66"/>
      <c r="AD10" s="66"/>
      <c r="AE10" s="66"/>
      <c r="AF10" s="66"/>
      <c r="AG10" s="66"/>
      <c r="AH10" s="66"/>
      <c r="AI10" s="66"/>
      <c r="AJ10" s="66"/>
      <c r="AK10" s="66"/>
      <c r="AL10" s="66"/>
      <c r="AM10" s="66"/>
      <c r="AN10" s="66"/>
      <c r="AO10" s="66"/>
      <c r="AP10" s="66"/>
      <c r="AQ10" s="66"/>
      <c r="AR10" s="66"/>
      <c r="AS10" s="66"/>
      <c r="AT10" s="66"/>
      <c r="AU10" s="68"/>
      <c r="AV10" s="68"/>
      <c r="AW10" s="66"/>
      <c r="AX10" s="66"/>
      <c r="AY10" s="66"/>
      <c r="AZ10" s="66"/>
      <c r="BA10" s="5"/>
      <c r="BB10" s="5"/>
      <c r="BC10" s="5"/>
      <c r="BD10" s="5"/>
      <c r="BE10" s="5"/>
      <c r="BF10" s="5"/>
      <c r="BG10" s="5"/>
      <c r="BH10" s="5"/>
      <c r="BI10" s="5"/>
      <c r="BJ10" s="30"/>
      <c r="BK10" s="30"/>
      <c r="BL10" s="30"/>
      <c r="BM10" s="30"/>
      <c r="BN10" s="30"/>
      <c r="BO10" s="30"/>
      <c r="BP10" s="30"/>
      <c r="BQ10" s="30"/>
      <c r="BR10" s="5"/>
      <c r="BS10" s="5"/>
      <c r="BT10" s="5"/>
      <c r="BU10" s="5"/>
      <c r="BV10" s="5"/>
      <c r="BW10" s="5"/>
      <c r="BX10" s="5"/>
      <c r="BY10" s="5"/>
      <c r="BZ10" s="5"/>
      <c r="CA10" s="5"/>
    </row>
    <row r="11" spans="1:79" x14ac:dyDescent="0.15">
      <c r="A11" s="261" t="s">
        <v>32</v>
      </c>
      <c r="B11" s="261"/>
      <c r="C11" s="261"/>
      <c r="D11" s="261"/>
      <c r="E11" s="261"/>
      <c r="F11" s="158" t="s">
        <v>375</v>
      </c>
      <c r="G11" s="158"/>
      <c r="H11" s="158"/>
      <c r="I11" s="158"/>
      <c r="J11" s="158"/>
      <c r="K11" s="158"/>
      <c r="L11" s="158"/>
      <c r="M11" s="158"/>
      <c r="N11" s="158"/>
      <c r="O11" s="158"/>
      <c r="P11" s="158"/>
      <c r="Q11" s="158"/>
      <c r="R11" s="158"/>
      <c r="S11" s="158"/>
      <c r="T11" s="158"/>
      <c r="U11" s="158"/>
      <c r="V11" s="158"/>
      <c r="W11" s="158"/>
      <c r="X11" s="5"/>
      <c r="Y11" s="5"/>
      <c r="Z11" s="5"/>
      <c r="AA11" s="5"/>
      <c r="AB11" s="5"/>
      <c r="AC11" s="5"/>
      <c r="AD11" s="5"/>
      <c r="AE11" s="5"/>
      <c r="AF11" s="5"/>
      <c r="AG11" s="5"/>
      <c r="AH11" s="5"/>
      <c r="AI11" s="5"/>
      <c r="AJ11" s="5"/>
      <c r="AK11" s="5"/>
      <c r="AL11" s="5"/>
      <c r="AM11" s="5"/>
      <c r="AN11" s="5"/>
      <c r="AO11" s="5"/>
      <c r="AP11" s="5"/>
      <c r="AQ11" s="5"/>
      <c r="AR11" s="5"/>
      <c r="AS11" s="5"/>
      <c r="AT11" s="5"/>
      <c r="AU11" s="6"/>
      <c r="AV11" s="6"/>
      <c r="AW11" s="5"/>
      <c r="AX11" s="5"/>
      <c r="AY11" s="5"/>
      <c r="AZ11" s="5"/>
      <c r="BA11" s="70" t="s">
        <v>390</v>
      </c>
      <c r="BB11" s="66"/>
      <c r="BC11" s="66"/>
      <c r="BD11" s="66"/>
      <c r="BE11" s="66"/>
      <c r="BF11" s="66"/>
      <c r="BG11" s="66"/>
      <c r="BH11" s="66"/>
      <c r="BI11" s="66"/>
      <c r="BJ11" s="66"/>
      <c r="BK11" s="66"/>
      <c r="BL11" s="66"/>
      <c r="BM11" s="71"/>
      <c r="BN11" s="71"/>
      <c r="BO11" s="71"/>
      <c r="BP11" s="71"/>
      <c r="BQ11" s="71"/>
      <c r="BR11" s="71"/>
      <c r="BS11" s="71"/>
      <c r="BT11" s="71"/>
      <c r="BU11" s="71"/>
      <c r="BV11" s="71"/>
      <c r="BW11" s="71"/>
      <c r="BX11" s="71"/>
      <c r="BY11" s="5"/>
      <c r="BZ11" s="5"/>
      <c r="CA11" s="5"/>
    </row>
    <row r="12" spans="1:79" x14ac:dyDescent="0.15">
      <c r="A12" s="261" t="s">
        <v>33</v>
      </c>
      <c r="B12" s="261"/>
      <c r="C12" s="261"/>
      <c r="D12" s="261"/>
      <c r="E12" s="261"/>
      <c r="F12" s="158" t="s">
        <v>376</v>
      </c>
      <c r="G12" s="158"/>
      <c r="H12" s="158"/>
      <c r="I12" s="158"/>
      <c r="J12" s="158"/>
      <c r="K12" s="158"/>
      <c r="L12" s="158"/>
      <c r="M12" s="158"/>
      <c r="N12" s="158"/>
      <c r="O12" s="158"/>
      <c r="P12" s="158"/>
      <c r="Q12" s="158"/>
      <c r="R12" s="158"/>
      <c r="S12" s="158"/>
      <c r="T12" s="158"/>
      <c r="U12" s="158"/>
      <c r="V12" s="158"/>
      <c r="W12" s="158"/>
      <c r="X12" s="5"/>
      <c r="Y12" s="5"/>
      <c r="Z12" s="5"/>
      <c r="AA12" s="5"/>
      <c r="AB12" s="5"/>
      <c r="AC12" s="5"/>
      <c r="AD12" s="5"/>
      <c r="AE12" s="5"/>
      <c r="AF12" s="5"/>
      <c r="AG12" s="5"/>
      <c r="AH12" s="5"/>
      <c r="AI12" s="5"/>
      <c r="AJ12" s="5"/>
      <c r="AK12" s="5"/>
      <c r="AL12" s="5"/>
      <c r="AM12" s="5"/>
      <c r="AN12" s="5"/>
      <c r="AO12" s="5"/>
      <c r="AP12" s="5"/>
      <c r="AQ12" s="5"/>
      <c r="AR12" s="5"/>
      <c r="AS12" s="5"/>
      <c r="AT12" s="5"/>
      <c r="AU12" s="6"/>
      <c r="AV12" s="6"/>
      <c r="AW12" s="5"/>
      <c r="AX12" s="5"/>
      <c r="AY12" s="5"/>
      <c r="AZ12" s="5"/>
      <c r="BA12" s="65" t="s">
        <v>386</v>
      </c>
      <c r="BB12" s="65" t="s">
        <v>391</v>
      </c>
      <c r="BC12" s="66"/>
      <c r="BD12" s="66"/>
      <c r="BE12" s="66"/>
      <c r="BF12" s="66"/>
      <c r="BG12" s="66"/>
      <c r="BH12" s="66"/>
      <c r="BI12" s="66"/>
      <c r="BJ12" s="66"/>
      <c r="BK12" s="66"/>
      <c r="BL12" s="66"/>
      <c r="BM12" s="71"/>
      <c r="BN12" s="71"/>
      <c r="BO12" s="71"/>
      <c r="BP12" s="71"/>
      <c r="BQ12" s="71"/>
      <c r="BR12" s="71"/>
      <c r="BS12" s="71"/>
      <c r="BT12" s="71"/>
      <c r="BU12" s="71"/>
      <c r="BV12" s="71"/>
      <c r="BW12" s="71"/>
      <c r="BX12" s="71"/>
      <c r="BY12" s="5"/>
      <c r="BZ12" s="5"/>
      <c r="CA12" s="5"/>
    </row>
    <row r="13" spans="1:79" x14ac:dyDescent="0.15">
      <c r="A13" s="261" t="s">
        <v>34</v>
      </c>
      <c r="B13" s="261"/>
      <c r="C13" s="261"/>
      <c r="D13" s="261"/>
      <c r="E13" s="261"/>
      <c r="F13" s="158" t="s">
        <v>73</v>
      </c>
      <c r="G13" s="158"/>
      <c r="H13" s="158"/>
      <c r="I13" s="158"/>
      <c r="J13" s="158"/>
      <c r="K13" s="158"/>
      <c r="L13" s="158"/>
      <c r="M13" s="158"/>
      <c r="N13" s="158"/>
      <c r="O13" s="158"/>
      <c r="P13" s="158"/>
      <c r="Q13" s="158"/>
      <c r="R13" s="158"/>
      <c r="S13" s="158"/>
      <c r="T13" s="158"/>
      <c r="U13" s="158"/>
      <c r="V13" s="158"/>
      <c r="W13" s="158"/>
      <c r="X13" s="5"/>
      <c r="Y13" s="5"/>
      <c r="Z13" s="5"/>
      <c r="AA13" s="5"/>
      <c r="AB13" s="5"/>
      <c r="AC13" s="7"/>
      <c r="AD13" s="5"/>
      <c r="AE13" s="5"/>
      <c r="AF13" s="5"/>
      <c r="AG13" s="5"/>
      <c r="AH13" s="5"/>
      <c r="AI13" s="5"/>
      <c r="AJ13" s="5"/>
      <c r="AK13" s="5"/>
      <c r="AL13" s="5"/>
      <c r="AM13" s="5"/>
      <c r="AN13" s="5"/>
      <c r="AO13" s="5"/>
      <c r="AP13" s="5"/>
      <c r="AQ13" s="5"/>
      <c r="AR13" s="5"/>
      <c r="AS13" s="5"/>
      <c r="AT13" s="5"/>
      <c r="AU13" s="5"/>
      <c r="AV13" s="5"/>
      <c r="AW13" s="5"/>
      <c r="AX13" s="5"/>
      <c r="AY13" s="5"/>
      <c r="AZ13" s="5"/>
      <c r="BA13" s="65" t="s">
        <v>386</v>
      </c>
      <c r="BB13" s="74" t="s">
        <v>392</v>
      </c>
      <c r="BC13" s="75"/>
      <c r="BD13" s="66"/>
      <c r="BE13" s="66"/>
      <c r="BF13" s="66"/>
      <c r="BG13" s="66"/>
      <c r="BH13" s="66"/>
      <c r="BI13" s="66"/>
      <c r="BJ13" s="66"/>
      <c r="BK13" s="66"/>
      <c r="BL13" s="66"/>
      <c r="BM13" s="71"/>
      <c r="BN13" s="71"/>
      <c r="BO13" s="71"/>
      <c r="BP13" s="71"/>
      <c r="BQ13" s="71"/>
      <c r="BR13" s="71"/>
      <c r="BS13" s="71"/>
      <c r="BT13" s="71"/>
      <c r="BU13" s="71"/>
      <c r="BV13" s="71"/>
      <c r="BW13" s="71"/>
      <c r="BX13" s="71"/>
      <c r="BY13" s="5"/>
      <c r="BZ13" s="5"/>
      <c r="CA13" s="5"/>
    </row>
    <row r="14" spans="1:79" x14ac:dyDescent="0.15">
      <c r="A14" s="261" t="s">
        <v>35</v>
      </c>
      <c r="B14" s="261"/>
      <c r="C14" s="261"/>
      <c r="D14" s="261"/>
      <c r="E14" s="261"/>
      <c r="F14" s="262" t="s">
        <v>74</v>
      </c>
      <c r="G14" s="262"/>
      <c r="H14" s="262"/>
      <c r="I14" s="262"/>
      <c r="J14" s="262"/>
      <c r="K14" s="262"/>
      <c r="L14" s="262"/>
      <c r="M14" s="262"/>
      <c r="N14" s="262"/>
      <c r="O14" s="262"/>
      <c r="P14" s="262"/>
      <c r="Q14" s="262"/>
      <c r="R14" s="262"/>
      <c r="S14" s="262"/>
      <c r="T14" s="262"/>
      <c r="U14" s="262"/>
      <c r="V14" s="262"/>
      <c r="W14" s="262"/>
      <c r="X14" s="5"/>
      <c r="Y14" s="5"/>
      <c r="Z14" s="5"/>
      <c r="AA14" s="5"/>
      <c r="AB14" s="5"/>
      <c r="AC14" s="7"/>
      <c r="AD14" s="5"/>
      <c r="AE14" s="5"/>
      <c r="AF14" s="5"/>
      <c r="AG14" s="5"/>
      <c r="AH14" s="5"/>
      <c r="AI14" s="5"/>
      <c r="AJ14" s="5"/>
      <c r="AK14" s="5"/>
      <c r="AL14" s="5"/>
      <c r="AM14" s="5"/>
      <c r="AN14" s="5"/>
      <c r="AO14" s="5"/>
      <c r="AP14" s="5"/>
      <c r="AQ14" s="5"/>
      <c r="AR14" s="5"/>
      <c r="AS14" s="5"/>
      <c r="AT14" s="5"/>
      <c r="AU14" s="5"/>
      <c r="AV14" s="5"/>
      <c r="AW14" s="5"/>
      <c r="AX14" s="5"/>
      <c r="AY14" s="5"/>
      <c r="AZ14" s="5"/>
      <c r="BA14" s="65" t="s">
        <v>386</v>
      </c>
      <c r="BB14" s="74" t="s">
        <v>393</v>
      </c>
      <c r="BC14" s="75"/>
      <c r="BD14" s="66"/>
      <c r="BE14" s="66"/>
      <c r="BF14" s="66"/>
      <c r="BG14" s="66"/>
      <c r="BH14" s="66"/>
      <c r="BI14" s="66"/>
      <c r="BJ14" s="66"/>
      <c r="BK14" s="66"/>
      <c r="BL14" s="66"/>
      <c r="BM14" s="71"/>
      <c r="BN14" s="71"/>
      <c r="BO14" s="71"/>
      <c r="BP14" s="71"/>
      <c r="BQ14" s="71"/>
      <c r="BR14" s="71"/>
      <c r="BS14" s="71"/>
      <c r="BT14" s="71"/>
      <c r="BU14" s="71"/>
      <c r="BV14" s="71"/>
      <c r="BW14" s="71"/>
      <c r="BX14" s="71"/>
      <c r="BY14" s="5"/>
      <c r="BZ14" s="5"/>
      <c r="CA14" s="5"/>
    </row>
    <row r="15" spans="1:79" x14ac:dyDescent="0.15">
      <c r="A15" s="261" t="s">
        <v>126</v>
      </c>
      <c r="B15" s="261"/>
      <c r="C15" s="261"/>
      <c r="D15" s="261"/>
      <c r="E15" s="261"/>
      <c r="F15" s="158" t="s">
        <v>377</v>
      </c>
      <c r="G15" s="158"/>
      <c r="H15" s="158"/>
      <c r="I15" s="158"/>
      <c r="J15" s="158"/>
      <c r="K15" s="158"/>
      <c r="L15" s="158"/>
      <c r="M15" s="158"/>
      <c r="N15" s="158"/>
      <c r="O15" s="158"/>
      <c r="P15" s="158"/>
      <c r="Q15" s="158"/>
      <c r="R15" s="158"/>
      <c r="S15" s="158"/>
      <c r="T15" s="158"/>
      <c r="U15" s="158"/>
      <c r="V15" s="158"/>
      <c r="W15" s="158"/>
      <c r="X15" s="5"/>
      <c r="Y15" s="5"/>
      <c r="Z15" s="5"/>
      <c r="AA15" s="5"/>
      <c r="AB15" s="5"/>
      <c r="AC15" s="7"/>
      <c r="AD15" s="5"/>
      <c r="AE15" s="5"/>
      <c r="AF15" s="5"/>
      <c r="AG15" s="5"/>
      <c r="AH15" s="5"/>
      <c r="AI15" s="5"/>
      <c r="AJ15" s="5"/>
      <c r="AK15" s="5"/>
      <c r="AL15" s="5"/>
      <c r="AM15" s="5"/>
      <c r="AN15" s="5"/>
      <c r="AO15" s="5"/>
      <c r="AP15" s="5"/>
      <c r="AQ15" s="5"/>
      <c r="AR15" s="5"/>
      <c r="AS15" s="5"/>
      <c r="AT15" s="5"/>
      <c r="AU15" s="5"/>
      <c r="AV15" s="5"/>
      <c r="AW15" s="5"/>
      <c r="AX15" s="5"/>
      <c r="AY15" s="5"/>
      <c r="AZ15" s="5"/>
      <c r="BA15" s="65" t="s">
        <v>386</v>
      </c>
      <c r="BB15" s="76" t="s">
        <v>470</v>
      </c>
      <c r="BC15" s="75"/>
      <c r="BD15" s="66"/>
      <c r="BE15" s="66"/>
      <c r="BF15" s="66"/>
      <c r="BG15" s="66"/>
      <c r="BH15" s="66"/>
      <c r="BI15" s="66"/>
      <c r="BJ15" s="66"/>
      <c r="BK15" s="66"/>
      <c r="BL15" s="66"/>
      <c r="BM15" s="71"/>
      <c r="BN15" s="71"/>
      <c r="BO15" s="71"/>
      <c r="BP15" s="71"/>
      <c r="BQ15" s="71"/>
      <c r="BR15" s="71"/>
      <c r="BS15" s="71"/>
      <c r="BT15" s="71"/>
      <c r="BU15" s="71"/>
      <c r="BV15" s="71"/>
      <c r="BW15" s="71"/>
      <c r="BX15" s="71"/>
      <c r="BY15" s="5"/>
      <c r="BZ15" s="5"/>
      <c r="CA15" s="5"/>
    </row>
    <row r="16" spans="1:79" x14ac:dyDescent="0.15">
      <c r="A16" s="261" t="s">
        <v>128</v>
      </c>
      <c r="B16" s="261"/>
      <c r="C16" s="261"/>
      <c r="D16" s="261"/>
      <c r="E16" s="261"/>
      <c r="F16" s="158" t="s">
        <v>76</v>
      </c>
      <c r="G16" s="158"/>
      <c r="H16" s="158"/>
      <c r="I16" s="158"/>
      <c r="J16" s="158"/>
      <c r="K16" s="158"/>
      <c r="L16" s="158"/>
      <c r="M16" s="158"/>
      <c r="N16" s="158"/>
      <c r="O16" s="158"/>
      <c r="P16" s="158"/>
      <c r="Q16" s="158"/>
      <c r="R16" s="158"/>
      <c r="S16" s="158"/>
      <c r="T16" s="158"/>
      <c r="U16" s="158"/>
      <c r="V16" s="158"/>
      <c r="W16" s="158"/>
      <c r="X16" s="5"/>
      <c r="Y16" s="5"/>
      <c r="Z16" s="5"/>
      <c r="AA16" s="5"/>
      <c r="AB16" s="5"/>
      <c r="AC16" s="7"/>
      <c r="AD16" s="5"/>
      <c r="AE16" s="5"/>
      <c r="AF16" s="5"/>
      <c r="AG16" s="5"/>
      <c r="AH16" s="5"/>
      <c r="AI16" s="5"/>
      <c r="AJ16" s="5"/>
      <c r="AK16" s="5"/>
      <c r="AL16" s="5"/>
      <c r="AM16" s="5"/>
      <c r="AN16" s="5"/>
      <c r="AO16" s="5"/>
      <c r="AP16" s="5"/>
      <c r="AQ16" s="5"/>
      <c r="AR16" s="5"/>
      <c r="AS16" s="5"/>
      <c r="AT16" s="5"/>
      <c r="AU16" s="5"/>
      <c r="AV16" s="5"/>
      <c r="AW16" s="5"/>
      <c r="AX16" s="5"/>
      <c r="AY16" s="5"/>
      <c r="AZ16" s="5"/>
      <c r="BA16" s="65" t="s">
        <v>386</v>
      </c>
      <c r="BB16" s="76" t="s">
        <v>471</v>
      </c>
      <c r="BC16" s="75"/>
      <c r="BD16" s="66"/>
      <c r="BE16" s="66"/>
      <c r="BF16" s="66"/>
      <c r="BG16" s="66"/>
      <c r="BH16" s="66"/>
      <c r="BI16" s="66"/>
      <c r="BJ16" s="71"/>
      <c r="BK16" s="71"/>
      <c r="BL16" s="71"/>
      <c r="BM16" s="71"/>
      <c r="BN16" s="71"/>
      <c r="BO16" s="71"/>
      <c r="BP16" s="71"/>
      <c r="BQ16" s="71"/>
      <c r="BR16" s="71"/>
      <c r="BS16" s="71"/>
      <c r="BT16" s="71"/>
      <c r="BU16" s="71"/>
      <c r="BV16" s="71"/>
      <c r="BW16" s="71"/>
      <c r="BX16" s="71"/>
      <c r="BY16" s="5"/>
      <c r="BZ16" s="5"/>
      <c r="CA16" s="5"/>
    </row>
    <row r="17" spans="1:79" x14ac:dyDescent="0.15">
      <c r="A17" s="261" t="s">
        <v>36</v>
      </c>
      <c r="B17" s="261"/>
      <c r="C17" s="261"/>
      <c r="D17" s="261"/>
      <c r="E17" s="261"/>
      <c r="F17" s="158" t="s">
        <v>378</v>
      </c>
      <c r="G17" s="158"/>
      <c r="H17" s="158"/>
      <c r="I17" s="158"/>
      <c r="J17" s="158"/>
      <c r="K17" s="158"/>
      <c r="L17" s="158"/>
      <c r="M17" s="158"/>
      <c r="N17" s="158"/>
      <c r="O17" s="158"/>
      <c r="P17" s="158"/>
      <c r="Q17" s="158"/>
      <c r="R17" s="158"/>
      <c r="S17" s="158"/>
      <c r="T17" s="158"/>
      <c r="U17" s="158"/>
      <c r="V17" s="158"/>
      <c r="W17" s="158"/>
      <c r="X17" s="5"/>
      <c r="Y17" s="5"/>
      <c r="Z17" s="5"/>
      <c r="AA17" s="5"/>
      <c r="AB17" s="5"/>
      <c r="AC17" s="7"/>
      <c r="AD17" s="5"/>
      <c r="AE17" s="5"/>
      <c r="AF17" s="5"/>
      <c r="AG17" s="5"/>
      <c r="AH17" s="5"/>
      <c r="AI17" s="5"/>
      <c r="AJ17" s="5"/>
      <c r="AK17" s="5"/>
      <c r="AL17" s="5"/>
      <c r="AM17" s="5"/>
      <c r="AN17" s="5"/>
      <c r="AO17" s="5"/>
      <c r="AP17" s="5"/>
      <c r="AQ17" s="5"/>
      <c r="AR17" s="5"/>
      <c r="AS17" s="5"/>
      <c r="AT17" s="5"/>
      <c r="AU17" s="5"/>
      <c r="AV17" s="5"/>
      <c r="AW17" s="5"/>
      <c r="AX17" s="5"/>
      <c r="AY17" s="5"/>
      <c r="AZ17" s="5"/>
      <c r="BA17" s="65" t="s">
        <v>386</v>
      </c>
      <c r="BB17" s="76" t="s">
        <v>394</v>
      </c>
      <c r="BC17" s="75"/>
      <c r="BD17" s="66"/>
      <c r="BE17" s="66"/>
      <c r="BF17" s="66"/>
      <c r="BG17" s="66"/>
      <c r="BH17" s="66"/>
      <c r="BI17" s="66"/>
      <c r="BJ17" s="71"/>
      <c r="BK17" s="71"/>
      <c r="BL17" s="71"/>
      <c r="BM17" s="71"/>
      <c r="BN17" s="71"/>
      <c r="BO17" s="71"/>
      <c r="BP17" s="71"/>
      <c r="BQ17" s="71"/>
      <c r="BR17" s="71"/>
      <c r="BS17" s="71"/>
      <c r="BT17" s="71"/>
      <c r="BU17" s="71"/>
      <c r="BV17" s="71"/>
      <c r="BW17" s="71"/>
      <c r="BX17" s="71"/>
      <c r="BY17" s="5"/>
      <c r="BZ17" s="5"/>
      <c r="CA17" s="5"/>
    </row>
    <row r="18" spans="1:79" x14ac:dyDescent="0.15">
      <c r="A18" s="261" t="s">
        <v>130</v>
      </c>
      <c r="B18" s="261"/>
      <c r="C18" s="261"/>
      <c r="D18" s="261"/>
      <c r="E18" s="261"/>
      <c r="F18" s="290" t="s">
        <v>379</v>
      </c>
      <c r="G18" s="291"/>
      <c r="H18" s="291"/>
      <c r="I18" s="291"/>
      <c r="J18" s="291"/>
      <c r="K18" s="291"/>
      <c r="L18" s="291"/>
      <c r="M18" s="291"/>
      <c r="N18" s="291"/>
      <c r="O18" s="291"/>
      <c r="P18" s="291"/>
      <c r="Q18" s="291"/>
      <c r="R18" s="291"/>
      <c r="S18" s="291"/>
      <c r="T18" s="291"/>
      <c r="U18" s="291"/>
      <c r="V18" s="291"/>
      <c r="W18" s="292"/>
      <c r="X18" s="5"/>
      <c r="Y18" s="5"/>
      <c r="Z18" s="5"/>
      <c r="AA18" s="5"/>
      <c r="AB18" s="5"/>
      <c r="AC18" s="7"/>
      <c r="AD18" s="5"/>
      <c r="AE18" s="5"/>
      <c r="AF18" s="5"/>
      <c r="AG18" s="5"/>
      <c r="AH18" s="5"/>
      <c r="AI18" s="5"/>
      <c r="AJ18" s="5"/>
      <c r="AK18" s="5"/>
      <c r="AL18" s="5"/>
      <c r="AM18" s="5"/>
      <c r="AN18" s="5"/>
      <c r="AO18" s="5"/>
      <c r="AP18" s="5"/>
      <c r="AQ18" s="5"/>
      <c r="AR18" s="5"/>
      <c r="AS18" s="5"/>
      <c r="AT18" s="5"/>
      <c r="AU18" s="5"/>
      <c r="AV18" s="5"/>
      <c r="AW18" s="5"/>
      <c r="AX18" s="5"/>
      <c r="AY18" s="5"/>
      <c r="AZ18" s="5"/>
      <c r="BA18" s="65" t="s">
        <v>386</v>
      </c>
      <c r="BB18" s="74" t="s">
        <v>395</v>
      </c>
      <c r="BC18" s="75"/>
      <c r="BD18" s="66"/>
      <c r="BE18" s="66"/>
      <c r="BF18" s="66"/>
      <c r="BG18" s="66"/>
      <c r="BH18" s="66"/>
      <c r="BI18" s="66"/>
      <c r="BJ18" s="71"/>
      <c r="BK18" s="71"/>
      <c r="BL18" s="71"/>
      <c r="BM18" s="71"/>
      <c r="BN18" s="71"/>
      <c r="BO18" s="71"/>
      <c r="BP18" s="71"/>
      <c r="BQ18" s="71"/>
      <c r="BR18" s="71"/>
      <c r="BS18" s="71"/>
      <c r="BT18" s="71"/>
      <c r="BU18" s="71"/>
      <c r="BV18" s="71"/>
      <c r="BW18" s="71"/>
      <c r="BX18" s="71"/>
      <c r="BY18" s="5"/>
      <c r="BZ18" s="5"/>
      <c r="CA18" s="5"/>
    </row>
    <row r="19" spans="1:79"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7"/>
      <c r="AD19" s="5"/>
      <c r="AE19" s="5"/>
      <c r="AF19" s="5"/>
      <c r="AG19" s="5"/>
      <c r="AH19" s="5"/>
      <c r="AI19" s="5"/>
      <c r="AJ19" s="5"/>
      <c r="AK19" s="5"/>
      <c r="AL19" s="5"/>
      <c r="AM19" s="5"/>
      <c r="AN19" s="5"/>
      <c r="AO19" s="5"/>
      <c r="AP19" s="5"/>
      <c r="AQ19" s="5"/>
      <c r="AR19" s="5"/>
      <c r="AS19" s="5"/>
      <c r="AT19" s="5"/>
      <c r="AU19" s="5"/>
      <c r="AV19" s="5"/>
      <c r="AW19" s="5"/>
      <c r="AX19" s="5"/>
      <c r="AY19" s="5"/>
      <c r="AZ19" s="5"/>
      <c r="BA19" s="65" t="s">
        <v>386</v>
      </c>
      <c r="BB19" s="76" t="s">
        <v>401</v>
      </c>
      <c r="BC19" s="75"/>
      <c r="BD19" s="66"/>
      <c r="BE19" s="66"/>
      <c r="BF19" s="66"/>
      <c r="BG19" s="66"/>
      <c r="BH19" s="66"/>
      <c r="BI19" s="66"/>
      <c r="BJ19" s="71"/>
      <c r="BK19" s="71"/>
      <c r="BL19" s="71"/>
      <c r="BM19" s="71"/>
      <c r="BN19" s="71"/>
      <c r="BO19" s="71"/>
      <c r="BP19" s="71"/>
      <c r="BQ19" s="71"/>
      <c r="BR19" s="71"/>
      <c r="BS19" s="71"/>
      <c r="BT19" s="71"/>
      <c r="BU19" s="71"/>
      <c r="BV19" s="71"/>
      <c r="BW19" s="71"/>
      <c r="BX19" s="71"/>
      <c r="BY19" s="5"/>
      <c r="BZ19" s="5"/>
      <c r="CA19" s="5"/>
    </row>
    <row r="20" spans="1:79" x14ac:dyDescent="0.15">
      <c r="A20" s="261" t="s">
        <v>37</v>
      </c>
      <c r="B20" s="261"/>
      <c r="C20" s="261"/>
      <c r="D20" s="261"/>
      <c r="E20" s="261"/>
      <c r="F20" s="158" t="s">
        <v>299</v>
      </c>
      <c r="G20" s="158"/>
      <c r="H20" s="158"/>
      <c r="I20" s="158"/>
      <c r="J20" s="158"/>
      <c r="K20" s="158"/>
      <c r="L20" s="158"/>
      <c r="M20" s="158"/>
      <c r="N20" s="158"/>
      <c r="O20" s="158"/>
      <c r="P20" s="158"/>
      <c r="Q20" s="158"/>
      <c r="R20" s="158"/>
      <c r="S20" s="158"/>
      <c r="T20" s="158"/>
      <c r="U20" s="158"/>
      <c r="V20" s="158"/>
      <c r="W20" s="158"/>
      <c r="X20" s="5"/>
      <c r="Y20" s="65" t="s">
        <v>432</v>
      </c>
      <c r="Z20" s="66"/>
      <c r="AA20" s="66"/>
      <c r="AB20" s="66"/>
      <c r="AC20" s="69"/>
      <c r="AD20" s="66"/>
      <c r="AE20" s="66"/>
      <c r="AF20" s="66"/>
      <c r="AG20" s="66"/>
      <c r="AH20" s="66"/>
      <c r="AI20" s="66"/>
      <c r="AJ20" s="66"/>
      <c r="AK20" s="66"/>
      <c r="AL20" s="66"/>
      <c r="AM20" s="66"/>
      <c r="AN20" s="66"/>
      <c r="AO20" s="66"/>
      <c r="AP20" s="66"/>
      <c r="AQ20" s="66"/>
      <c r="AR20" s="66"/>
      <c r="AS20" s="66"/>
      <c r="AT20" s="66"/>
      <c r="AU20" s="66"/>
      <c r="AV20" s="66"/>
      <c r="AW20" s="66"/>
      <c r="AX20" s="70" t="s">
        <v>300</v>
      </c>
      <c r="AY20" s="66"/>
      <c r="AZ20" s="66"/>
      <c r="BA20" s="65" t="s">
        <v>386</v>
      </c>
      <c r="BB20" s="66"/>
      <c r="BC20" s="66"/>
      <c r="BD20" s="66"/>
      <c r="BE20" s="66"/>
      <c r="BF20" s="66"/>
      <c r="BG20" s="66"/>
      <c r="BH20" s="66"/>
      <c r="BI20" s="66"/>
      <c r="BJ20" s="70"/>
      <c r="BK20" s="71"/>
      <c r="BL20" s="71"/>
      <c r="BM20" s="71"/>
      <c r="BN20" s="71"/>
      <c r="BO20" s="71"/>
      <c r="BP20" s="71"/>
      <c r="BQ20" s="71"/>
      <c r="BR20" s="71"/>
      <c r="BS20" s="71"/>
      <c r="BT20" s="71"/>
      <c r="BU20" s="71"/>
      <c r="BV20" s="71"/>
      <c r="BW20" s="71"/>
      <c r="BX20" s="71"/>
    </row>
    <row r="21" spans="1:79" x14ac:dyDescent="0.15">
      <c r="A21" s="261" t="s">
        <v>38</v>
      </c>
      <c r="B21" s="261"/>
      <c r="C21" s="261"/>
      <c r="D21" s="261"/>
      <c r="E21" s="261"/>
      <c r="F21" s="158" t="s">
        <v>428</v>
      </c>
      <c r="G21" s="158"/>
      <c r="H21" s="158"/>
      <c r="I21" s="158"/>
      <c r="J21" s="158"/>
      <c r="K21" s="158"/>
      <c r="L21" s="158"/>
      <c r="M21" s="158"/>
      <c r="N21" s="158"/>
      <c r="O21" s="158"/>
      <c r="P21" s="158"/>
      <c r="Q21" s="158"/>
      <c r="R21" s="158"/>
      <c r="S21" s="158"/>
      <c r="T21" s="158"/>
      <c r="U21" s="158"/>
      <c r="V21" s="158"/>
      <c r="W21" s="158"/>
      <c r="X21" s="5"/>
      <c r="Y21" s="65" t="s">
        <v>386</v>
      </c>
      <c r="Z21" s="66"/>
      <c r="AA21" s="66"/>
      <c r="AB21" s="66"/>
      <c r="AC21" s="69"/>
      <c r="AD21" s="66"/>
      <c r="AE21" s="66"/>
      <c r="AF21" s="65" t="s">
        <v>387</v>
      </c>
      <c r="AG21" s="66"/>
      <c r="AH21" s="66"/>
      <c r="AI21" s="66"/>
      <c r="AJ21" s="66"/>
      <c r="AK21" s="66"/>
      <c r="AL21" s="66"/>
      <c r="AM21" s="66"/>
      <c r="AN21" s="66"/>
      <c r="AO21" s="66"/>
      <c r="AP21" s="66"/>
      <c r="AQ21" s="66"/>
      <c r="AR21" s="66"/>
      <c r="AS21" s="66"/>
      <c r="AT21" s="66"/>
      <c r="AU21" s="66"/>
      <c r="AV21" s="66"/>
      <c r="AW21" s="66"/>
      <c r="AX21" s="399" t="s">
        <v>388</v>
      </c>
      <c r="AY21" s="399"/>
      <c r="AZ21" s="66"/>
      <c r="BA21" s="65" t="s">
        <v>386</v>
      </c>
      <c r="BB21" s="66"/>
      <c r="BC21" s="66"/>
      <c r="BD21" s="66"/>
      <c r="BE21" s="66"/>
      <c r="BF21" s="66"/>
      <c r="BG21" s="66"/>
      <c r="BH21" s="66"/>
      <c r="BI21" s="66"/>
      <c r="BJ21" s="65" t="s">
        <v>451</v>
      </c>
      <c r="BK21" s="65"/>
      <c r="BL21" s="71"/>
      <c r="BM21" s="71"/>
      <c r="BN21" s="71"/>
      <c r="BO21" s="71"/>
      <c r="BP21" s="71"/>
      <c r="BQ21" s="71"/>
      <c r="BR21" s="71"/>
      <c r="BS21" s="71"/>
      <c r="BT21" s="71"/>
      <c r="BU21" s="71"/>
      <c r="BV21" s="71"/>
      <c r="BW21" s="71"/>
      <c r="BX21" s="71"/>
    </row>
    <row r="22" spans="1:79" ht="14.25" thickBot="1" x14ac:dyDescent="0.2">
      <c r="A22" s="5"/>
      <c r="B22" s="5"/>
      <c r="C22" s="5"/>
      <c r="D22" s="5"/>
      <c r="E22" s="5"/>
      <c r="F22" s="5"/>
      <c r="G22" s="5"/>
      <c r="H22" s="5"/>
      <c r="I22" s="5"/>
      <c r="J22" s="5"/>
      <c r="K22" s="5"/>
      <c r="L22" s="5"/>
      <c r="M22" s="5"/>
      <c r="N22" s="5"/>
      <c r="O22" s="5"/>
      <c r="P22" s="5"/>
      <c r="Q22" s="72" t="s">
        <v>389</v>
      </c>
      <c r="R22" s="73"/>
      <c r="S22" s="73"/>
      <c r="T22" s="73"/>
      <c r="U22" s="73"/>
      <c r="V22" s="73"/>
      <c r="W22" s="73"/>
      <c r="X22" s="73"/>
      <c r="Y22" s="65" t="s">
        <v>386</v>
      </c>
      <c r="Z22" s="66"/>
      <c r="AA22" s="66"/>
      <c r="AB22" s="66"/>
      <c r="AC22" s="66"/>
      <c r="AD22" s="66"/>
      <c r="AE22" s="66"/>
      <c r="AF22" s="65" t="s">
        <v>484</v>
      </c>
      <c r="AG22" s="66"/>
      <c r="AH22" s="66"/>
      <c r="AI22" s="66"/>
      <c r="AJ22" s="66"/>
      <c r="AK22" s="66"/>
      <c r="AL22" s="66"/>
      <c r="AM22" s="66"/>
      <c r="AN22" s="66"/>
      <c r="AO22" s="66"/>
      <c r="AP22" s="66"/>
      <c r="AQ22" s="66"/>
      <c r="AR22" s="66"/>
      <c r="AS22" s="66"/>
      <c r="AT22" s="66"/>
      <c r="AU22" s="66"/>
      <c r="AV22" s="66"/>
      <c r="AW22" s="66"/>
      <c r="AX22" s="400" t="s">
        <v>386</v>
      </c>
      <c r="AY22" s="400"/>
      <c r="AZ22" s="66"/>
      <c r="BA22" s="65" t="s">
        <v>386</v>
      </c>
      <c r="BB22" s="66"/>
      <c r="BC22" s="66"/>
      <c r="BD22" s="66"/>
      <c r="BE22" s="66"/>
      <c r="BF22" s="66"/>
      <c r="BG22" s="66"/>
      <c r="BH22" s="66"/>
      <c r="BI22" s="66"/>
      <c r="BJ22" s="400" t="s">
        <v>386</v>
      </c>
      <c r="BK22" s="400"/>
      <c r="BL22" s="66"/>
      <c r="BM22" s="66"/>
      <c r="BN22" s="66"/>
      <c r="BO22" s="66"/>
      <c r="BP22" s="84" t="s">
        <v>433</v>
      </c>
      <c r="BQ22" s="71"/>
      <c r="BR22" s="71"/>
      <c r="BS22" s="71"/>
      <c r="BT22" s="71"/>
      <c r="BU22" s="71"/>
      <c r="BV22" s="71"/>
      <c r="BW22" s="71"/>
      <c r="BX22" s="71"/>
    </row>
    <row r="23" spans="1:79" x14ac:dyDescent="0.15">
      <c r="A23" s="274" t="s">
        <v>39</v>
      </c>
      <c r="B23" s="275"/>
      <c r="C23" s="279" t="s">
        <v>40</v>
      </c>
      <c r="D23" s="275"/>
      <c r="E23" s="275"/>
      <c r="F23" s="275"/>
      <c r="G23" s="279" t="s">
        <v>41</v>
      </c>
      <c r="H23" s="275"/>
      <c r="I23" s="275"/>
      <c r="J23" s="275"/>
      <c r="K23" s="280" t="s">
        <v>42</v>
      </c>
      <c r="L23" s="275"/>
      <c r="M23" s="275"/>
      <c r="N23" s="275"/>
      <c r="O23" s="275"/>
      <c r="P23" s="282" t="s">
        <v>431</v>
      </c>
      <c r="Q23" s="279"/>
      <c r="R23" s="279"/>
      <c r="S23" s="279"/>
      <c r="T23" s="279"/>
      <c r="U23" s="279"/>
      <c r="V23" s="279"/>
      <c r="W23" s="284" t="s">
        <v>430</v>
      </c>
      <c r="X23" s="285"/>
      <c r="Y23" s="285"/>
      <c r="Z23" s="285"/>
      <c r="AA23" s="285"/>
      <c r="AB23" s="285"/>
      <c r="AC23" s="285"/>
      <c r="AD23" s="285"/>
      <c r="AE23" s="286"/>
      <c r="AF23" s="279" t="s">
        <v>44</v>
      </c>
      <c r="AG23" s="279"/>
      <c r="AH23" s="279"/>
      <c r="AI23" s="279"/>
      <c r="AJ23" s="279"/>
      <c r="AK23" s="279"/>
      <c r="AL23" s="279"/>
      <c r="AM23" s="279"/>
      <c r="AN23" s="279"/>
      <c r="AO23" s="279" t="s">
        <v>45</v>
      </c>
      <c r="AP23" s="279"/>
      <c r="AQ23" s="279" t="s">
        <v>46</v>
      </c>
      <c r="AR23" s="279"/>
      <c r="AS23" s="279"/>
      <c r="AT23" s="279"/>
      <c r="AU23" s="279"/>
      <c r="AV23" s="279"/>
      <c r="AW23" s="279"/>
      <c r="AX23" s="279" t="s">
        <v>300</v>
      </c>
      <c r="AY23" s="279"/>
      <c r="AZ23" s="293" t="s">
        <v>21</v>
      </c>
      <c r="BA23" s="294"/>
      <c r="BB23" s="294"/>
      <c r="BC23" s="294"/>
      <c r="BD23" s="294"/>
      <c r="BE23" s="294"/>
      <c r="BF23" s="294"/>
      <c r="BG23" s="294"/>
      <c r="BH23" s="294"/>
      <c r="BI23" s="295"/>
      <c r="BJ23" s="162" t="s">
        <v>224</v>
      </c>
      <c r="BK23" s="163"/>
      <c r="BL23" s="163"/>
      <c r="BM23" s="163"/>
      <c r="BN23" s="163"/>
      <c r="BO23" s="163"/>
      <c r="BP23" s="163"/>
      <c r="BQ23" s="164"/>
      <c r="BR23" s="41"/>
      <c r="BS23" s="40"/>
      <c r="BT23" s="40"/>
      <c r="BU23" s="40"/>
      <c r="BV23" s="40"/>
      <c r="BW23" s="40"/>
      <c r="BX23" s="40"/>
      <c r="BY23" s="40"/>
      <c r="BZ23" s="5"/>
      <c r="CA23" s="5"/>
    </row>
    <row r="24" spans="1:79" x14ac:dyDescent="0.15">
      <c r="A24" s="276"/>
      <c r="B24" s="261"/>
      <c r="C24" s="184"/>
      <c r="D24" s="261"/>
      <c r="E24" s="261"/>
      <c r="F24" s="261"/>
      <c r="G24" s="184"/>
      <c r="H24" s="261"/>
      <c r="I24" s="261"/>
      <c r="J24" s="261"/>
      <c r="K24" s="281"/>
      <c r="L24" s="261"/>
      <c r="M24" s="261"/>
      <c r="N24" s="261"/>
      <c r="O24" s="261"/>
      <c r="P24" s="184"/>
      <c r="Q24" s="184"/>
      <c r="R24" s="184"/>
      <c r="S24" s="184"/>
      <c r="T24" s="184"/>
      <c r="U24" s="184"/>
      <c r="V24" s="184"/>
      <c r="W24" s="192"/>
      <c r="X24" s="193"/>
      <c r="Y24" s="193"/>
      <c r="Z24" s="193"/>
      <c r="AA24" s="193"/>
      <c r="AB24" s="193"/>
      <c r="AC24" s="193"/>
      <c r="AD24" s="193"/>
      <c r="AE24" s="194"/>
      <c r="AF24" s="184"/>
      <c r="AG24" s="184"/>
      <c r="AH24" s="184"/>
      <c r="AI24" s="184"/>
      <c r="AJ24" s="184"/>
      <c r="AK24" s="184"/>
      <c r="AL24" s="184"/>
      <c r="AM24" s="184"/>
      <c r="AN24" s="184"/>
      <c r="AO24" s="184"/>
      <c r="AP24" s="184"/>
      <c r="AQ24" s="184" t="s">
        <v>47</v>
      </c>
      <c r="AR24" s="184"/>
      <c r="AS24" s="184"/>
      <c r="AT24" s="184" t="s">
        <v>48</v>
      </c>
      <c r="AU24" s="184"/>
      <c r="AV24" s="184" t="s">
        <v>49</v>
      </c>
      <c r="AW24" s="184"/>
      <c r="AX24" s="184"/>
      <c r="AY24" s="184"/>
      <c r="AZ24" s="184" t="s">
        <v>18</v>
      </c>
      <c r="BA24" s="184"/>
      <c r="BB24" s="184" t="s">
        <v>19</v>
      </c>
      <c r="BC24" s="184"/>
      <c r="BD24" s="184"/>
      <c r="BE24" s="184"/>
      <c r="BF24" s="318" t="s">
        <v>239</v>
      </c>
      <c r="BG24" s="318"/>
      <c r="BH24" s="318"/>
      <c r="BI24" s="319"/>
      <c r="BJ24" s="320" t="s">
        <v>226</v>
      </c>
      <c r="BK24" s="321"/>
      <c r="BL24" s="321"/>
      <c r="BM24" s="322"/>
      <c r="BN24" s="160" t="s">
        <v>224</v>
      </c>
      <c r="BO24" s="160"/>
      <c r="BP24" s="160"/>
      <c r="BQ24" s="161"/>
      <c r="BR24" s="40"/>
      <c r="BS24" s="41"/>
      <c r="BT24" s="41"/>
      <c r="BU24" s="41"/>
      <c r="BV24" s="41"/>
      <c r="BW24" s="41"/>
      <c r="BX24" s="41"/>
      <c r="BY24" s="41"/>
      <c r="BZ24" s="5"/>
      <c r="CA24" s="5"/>
    </row>
    <row r="25" spans="1:79" ht="14.25" thickBot="1" x14ac:dyDescent="0.2">
      <c r="A25" s="277"/>
      <c r="B25" s="278"/>
      <c r="C25" s="278"/>
      <c r="D25" s="278"/>
      <c r="E25" s="278"/>
      <c r="F25" s="278"/>
      <c r="G25" s="278"/>
      <c r="H25" s="278"/>
      <c r="I25" s="278"/>
      <c r="J25" s="278"/>
      <c r="K25" s="278"/>
      <c r="L25" s="278"/>
      <c r="M25" s="278"/>
      <c r="N25" s="278"/>
      <c r="O25" s="278"/>
      <c r="P25" s="283"/>
      <c r="Q25" s="283"/>
      <c r="R25" s="283"/>
      <c r="S25" s="283"/>
      <c r="T25" s="283"/>
      <c r="U25" s="283"/>
      <c r="V25" s="283"/>
      <c r="W25" s="287"/>
      <c r="X25" s="288"/>
      <c r="Y25" s="288"/>
      <c r="Z25" s="288"/>
      <c r="AA25" s="288"/>
      <c r="AB25" s="288"/>
      <c r="AC25" s="288"/>
      <c r="AD25" s="288"/>
      <c r="AE25" s="289"/>
      <c r="AF25" s="283"/>
      <c r="AG25" s="283"/>
      <c r="AH25" s="283"/>
      <c r="AI25" s="283"/>
      <c r="AJ25" s="283"/>
      <c r="AK25" s="283"/>
      <c r="AL25" s="283"/>
      <c r="AM25" s="283"/>
      <c r="AN25" s="283"/>
      <c r="AO25" s="283"/>
      <c r="AP25" s="283"/>
      <c r="AQ25" s="283"/>
      <c r="AR25" s="283"/>
      <c r="AS25" s="283"/>
      <c r="AT25" s="283"/>
      <c r="AU25" s="283"/>
      <c r="AV25" s="283"/>
      <c r="AW25" s="283"/>
      <c r="AX25" s="283"/>
      <c r="AY25" s="283"/>
      <c r="AZ25" s="298" t="s">
        <v>17</v>
      </c>
      <c r="BA25" s="283"/>
      <c r="BB25" s="298" t="s">
        <v>20</v>
      </c>
      <c r="BC25" s="283"/>
      <c r="BD25" s="9" t="s">
        <v>17</v>
      </c>
      <c r="BE25" s="10"/>
      <c r="BF25" s="299" t="s">
        <v>20</v>
      </c>
      <c r="BG25" s="283"/>
      <c r="BH25" s="298" t="s">
        <v>17</v>
      </c>
      <c r="BI25" s="300"/>
      <c r="BJ25" s="301" t="s">
        <v>222</v>
      </c>
      <c r="BK25" s="302"/>
      <c r="BL25" s="302"/>
      <c r="BM25" s="303"/>
      <c r="BN25" s="304" t="s">
        <v>65</v>
      </c>
      <c r="BO25" s="305"/>
      <c r="BP25" s="296" t="s">
        <v>223</v>
      </c>
      <c r="BQ25" s="297"/>
      <c r="BR25" s="41"/>
      <c r="BS25" s="41"/>
      <c r="BT25" s="41"/>
      <c r="BU25" s="41"/>
      <c r="BV25" s="41"/>
      <c r="BW25" s="41"/>
      <c r="BX25" s="41"/>
      <c r="BY25" s="41"/>
      <c r="BZ25" s="5"/>
      <c r="CA25" s="5"/>
    </row>
    <row r="26" spans="1:79" ht="14.25" thickTop="1" x14ac:dyDescent="0.15">
      <c r="A26" s="323">
        <v>1</v>
      </c>
      <c r="B26" s="324"/>
      <c r="C26" s="325" t="s">
        <v>410</v>
      </c>
      <c r="D26" s="326"/>
      <c r="E26" s="326"/>
      <c r="F26" s="327"/>
      <c r="G26" s="325" t="s">
        <v>144</v>
      </c>
      <c r="H26" s="326"/>
      <c r="I26" s="326"/>
      <c r="J26" s="327"/>
      <c r="K26" s="325">
        <v>1047895</v>
      </c>
      <c r="L26" s="326"/>
      <c r="M26" s="326"/>
      <c r="N26" s="326"/>
      <c r="O26" s="327"/>
      <c r="P26" s="328" t="s">
        <v>88</v>
      </c>
      <c r="Q26" s="329"/>
      <c r="R26" s="329"/>
      <c r="S26" s="329"/>
      <c r="T26" s="329"/>
      <c r="U26" s="329"/>
      <c r="V26" s="330"/>
      <c r="W26" s="328" t="s">
        <v>361</v>
      </c>
      <c r="X26" s="329"/>
      <c r="Y26" s="329"/>
      <c r="Z26" s="329"/>
      <c r="AA26" s="329"/>
      <c r="AB26" s="329"/>
      <c r="AC26" s="329"/>
      <c r="AD26" s="329"/>
      <c r="AE26" s="330"/>
      <c r="AF26" s="328" t="s">
        <v>420</v>
      </c>
      <c r="AG26" s="329"/>
      <c r="AH26" s="329"/>
      <c r="AI26" s="329"/>
      <c r="AJ26" s="329"/>
      <c r="AK26" s="329"/>
      <c r="AL26" s="329"/>
      <c r="AM26" s="329"/>
      <c r="AN26" s="330"/>
      <c r="AO26" s="325" t="s">
        <v>145</v>
      </c>
      <c r="AP26" s="327"/>
      <c r="AQ26" s="325" t="s">
        <v>442</v>
      </c>
      <c r="AR26" s="326"/>
      <c r="AS26" s="327"/>
      <c r="AT26" s="325" t="s">
        <v>149</v>
      </c>
      <c r="AU26" s="327"/>
      <c r="AV26" s="325">
        <v>11</v>
      </c>
      <c r="AW26" s="327"/>
      <c r="AX26" s="325" t="s">
        <v>301</v>
      </c>
      <c r="AY26" s="327"/>
      <c r="AZ26" s="335">
        <v>1</v>
      </c>
      <c r="BA26" s="336"/>
      <c r="BB26" s="335">
        <v>1</v>
      </c>
      <c r="BC26" s="336"/>
      <c r="BD26" s="335">
        <v>1</v>
      </c>
      <c r="BE26" s="336"/>
      <c r="BF26" s="337" t="s">
        <v>106</v>
      </c>
      <c r="BG26" s="338"/>
      <c r="BH26" s="335">
        <v>1</v>
      </c>
      <c r="BI26" s="339"/>
      <c r="BJ26" s="340">
        <v>2017</v>
      </c>
      <c r="BK26" s="341"/>
      <c r="BL26" s="341"/>
      <c r="BM26" s="342"/>
      <c r="BN26" s="331" t="s">
        <v>398</v>
      </c>
      <c r="BO26" s="332"/>
      <c r="BP26" s="333">
        <v>6</v>
      </c>
      <c r="BQ26" s="334"/>
      <c r="BR26" s="41"/>
      <c r="BS26" s="41"/>
      <c r="BT26" s="41"/>
      <c r="BU26" s="41"/>
      <c r="BV26" s="41"/>
      <c r="BW26" s="41"/>
      <c r="BX26" s="41"/>
      <c r="BY26" s="41"/>
      <c r="BZ26" s="5"/>
      <c r="CA26" s="5"/>
    </row>
    <row r="27" spans="1:79" x14ac:dyDescent="0.15">
      <c r="A27" s="343">
        <v>2</v>
      </c>
      <c r="B27" s="344"/>
      <c r="C27" s="345" t="s">
        <v>143</v>
      </c>
      <c r="D27" s="346"/>
      <c r="E27" s="346"/>
      <c r="F27" s="347"/>
      <c r="G27" s="345" t="s">
        <v>144</v>
      </c>
      <c r="H27" s="346"/>
      <c r="I27" s="346"/>
      <c r="J27" s="347"/>
      <c r="K27" s="345">
        <v>1047896</v>
      </c>
      <c r="L27" s="346"/>
      <c r="M27" s="346"/>
      <c r="N27" s="346"/>
      <c r="O27" s="347"/>
      <c r="P27" s="348" t="s">
        <v>89</v>
      </c>
      <c r="Q27" s="349"/>
      <c r="R27" s="349"/>
      <c r="S27" s="349"/>
      <c r="T27" s="349"/>
      <c r="U27" s="349"/>
      <c r="V27" s="350"/>
      <c r="W27" s="351" t="s">
        <v>362</v>
      </c>
      <c r="X27" s="352"/>
      <c r="Y27" s="352"/>
      <c r="Z27" s="352"/>
      <c r="AA27" s="352"/>
      <c r="AB27" s="352"/>
      <c r="AC27" s="352"/>
      <c r="AD27" s="352"/>
      <c r="AE27" s="353"/>
      <c r="AF27" s="348" t="s">
        <v>421</v>
      </c>
      <c r="AG27" s="349"/>
      <c r="AH27" s="349"/>
      <c r="AI27" s="349"/>
      <c r="AJ27" s="349"/>
      <c r="AK27" s="349"/>
      <c r="AL27" s="349"/>
      <c r="AM27" s="349"/>
      <c r="AN27" s="350"/>
      <c r="AO27" s="345" t="s">
        <v>148</v>
      </c>
      <c r="AP27" s="347"/>
      <c r="AQ27" s="345" t="s">
        <v>443</v>
      </c>
      <c r="AR27" s="346"/>
      <c r="AS27" s="347"/>
      <c r="AT27" s="345" t="s">
        <v>149</v>
      </c>
      <c r="AU27" s="347"/>
      <c r="AV27" s="345" t="s">
        <v>262</v>
      </c>
      <c r="AW27" s="347"/>
      <c r="AX27" s="345" t="s">
        <v>301</v>
      </c>
      <c r="AY27" s="347"/>
      <c r="AZ27" s="306">
        <v>3</v>
      </c>
      <c r="BA27" s="307"/>
      <c r="BB27" s="306">
        <v>1</v>
      </c>
      <c r="BC27" s="307"/>
      <c r="BD27" s="306">
        <v>2</v>
      </c>
      <c r="BE27" s="307"/>
      <c r="BF27" s="308" t="s">
        <v>106</v>
      </c>
      <c r="BG27" s="309"/>
      <c r="BH27" s="306">
        <v>2</v>
      </c>
      <c r="BI27" s="310"/>
      <c r="BJ27" s="311">
        <v>2020</v>
      </c>
      <c r="BK27" s="312"/>
      <c r="BL27" s="312"/>
      <c r="BM27" s="313"/>
      <c r="BN27" s="314" t="s">
        <v>398</v>
      </c>
      <c r="BO27" s="315"/>
      <c r="BP27" s="316">
        <v>6</v>
      </c>
      <c r="BQ27" s="317"/>
      <c r="BR27" s="41"/>
      <c r="BS27" s="41"/>
      <c r="BT27" s="41"/>
      <c r="BU27" s="41"/>
      <c r="BV27" s="41"/>
      <c r="BW27" s="41"/>
      <c r="BX27" s="41"/>
      <c r="BY27" s="41"/>
      <c r="BZ27" s="5"/>
      <c r="CA27" s="5"/>
    </row>
    <row r="28" spans="1:79" x14ac:dyDescent="0.15">
      <c r="A28" s="343">
        <v>3</v>
      </c>
      <c r="B28" s="344"/>
      <c r="C28" s="345" t="s">
        <v>143</v>
      </c>
      <c r="D28" s="346"/>
      <c r="E28" s="346"/>
      <c r="F28" s="347"/>
      <c r="G28" s="345" t="s">
        <v>144</v>
      </c>
      <c r="H28" s="346"/>
      <c r="I28" s="346"/>
      <c r="J28" s="347"/>
      <c r="K28" s="345">
        <v>1047897</v>
      </c>
      <c r="L28" s="346"/>
      <c r="M28" s="346"/>
      <c r="N28" s="346"/>
      <c r="O28" s="347"/>
      <c r="P28" s="348" t="s">
        <v>90</v>
      </c>
      <c r="Q28" s="349"/>
      <c r="R28" s="349"/>
      <c r="S28" s="349"/>
      <c r="T28" s="349"/>
      <c r="U28" s="349"/>
      <c r="V28" s="350"/>
      <c r="W28" s="351" t="s">
        <v>363</v>
      </c>
      <c r="X28" s="352"/>
      <c r="Y28" s="352"/>
      <c r="Z28" s="352"/>
      <c r="AA28" s="352"/>
      <c r="AB28" s="352"/>
      <c r="AC28" s="352"/>
      <c r="AD28" s="352"/>
      <c r="AE28" s="353"/>
      <c r="AF28" s="348" t="s">
        <v>422</v>
      </c>
      <c r="AG28" s="349"/>
      <c r="AH28" s="349"/>
      <c r="AI28" s="349"/>
      <c r="AJ28" s="349"/>
      <c r="AK28" s="349"/>
      <c r="AL28" s="349"/>
      <c r="AM28" s="349"/>
      <c r="AN28" s="350"/>
      <c r="AO28" s="345" t="s">
        <v>149</v>
      </c>
      <c r="AP28" s="347"/>
      <c r="AQ28" s="345" t="s">
        <v>444</v>
      </c>
      <c r="AR28" s="346"/>
      <c r="AS28" s="347"/>
      <c r="AT28" s="345" t="s">
        <v>149</v>
      </c>
      <c r="AU28" s="347"/>
      <c r="AV28" s="345" t="s">
        <v>91</v>
      </c>
      <c r="AW28" s="347"/>
      <c r="AX28" s="345" t="s">
        <v>301</v>
      </c>
      <c r="AY28" s="347"/>
      <c r="AZ28" s="306">
        <v>2</v>
      </c>
      <c r="BA28" s="307"/>
      <c r="BB28" s="306">
        <v>1</v>
      </c>
      <c r="BC28" s="307"/>
      <c r="BD28" s="306" t="s">
        <v>396</v>
      </c>
      <c r="BE28" s="307"/>
      <c r="BF28" s="308" t="s">
        <v>106</v>
      </c>
      <c r="BG28" s="309"/>
      <c r="BH28" s="306">
        <v>3</v>
      </c>
      <c r="BI28" s="310"/>
      <c r="BJ28" s="311">
        <v>2019</v>
      </c>
      <c r="BK28" s="312"/>
      <c r="BL28" s="312"/>
      <c r="BM28" s="313"/>
      <c r="BN28" s="314" t="s">
        <v>399</v>
      </c>
      <c r="BO28" s="315"/>
      <c r="BP28" s="316">
        <v>4</v>
      </c>
      <c r="BQ28" s="317"/>
      <c r="BR28" s="41"/>
      <c r="BS28" s="41"/>
      <c r="BT28" s="41"/>
      <c r="BU28" s="41"/>
      <c r="BV28" s="41"/>
      <c r="BW28" s="41"/>
      <c r="BX28" s="41"/>
      <c r="BY28" s="41"/>
      <c r="BZ28" s="5"/>
      <c r="CA28" s="5"/>
    </row>
    <row r="29" spans="1:79" x14ac:dyDescent="0.15">
      <c r="A29" s="343">
        <v>4</v>
      </c>
      <c r="B29" s="344"/>
      <c r="C29" s="345" t="s">
        <v>143</v>
      </c>
      <c r="D29" s="346"/>
      <c r="E29" s="346"/>
      <c r="F29" s="347"/>
      <c r="G29" s="345" t="s">
        <v>144</v>
      </c>
      <c r="H29" s="346"/>
      <c r="I29" s="346"/>
      <c r="J29" s="347"/>
      <c r="K29" s="345">
        <v>1047898</v>
      </c>
      <c r="L29" s="346"/>
      <c r="M29" s="346"/>
      <c r="N29" s="346"/>
      <c r="O29" s="347"/>
      <c r="P29" s="348" t="s">
        <v>92</v>
      </c>
      <c r="Q29" s="349"/>
      <c r="R29" s="349"/>
      <c r="S29" s="349"/>
      <c r="T29" s="349"/>
      <c r="U29" s="349"/>
      <c r="V29" s="350"/>
      <c r="W29" s="351" t="s">
        <v>364</v>
      </c>
      <c r="X29" s="352"/>
      <c r="Y29" s="352"/>
      <c r="Z29" s="352"/>
      <c r="AA29" s="352"/>
      <c r="AB29" s="352"/>
      <c r="AC29" s="352"/>
      <c r="AD29" s="352"/>
      <c r="AE29" s="353"/>
      <c r="AF29" s="348" t="s">
        <v>423</v>
      </c>
      <c r="AG29" s="349"/>
      <c r="AH29" s="349"/>
      <c r="AI29" s="349"/>
      <c r="AJ29" s="349"/>
      <c r="AK29" s="349"/>
      <c r="AL29" s="349"/>
      <c r="AM29" s="349"/>
      <c r="AN29" s="350"/>
      <c r="AO29" s="345" t="s">
        <v>145</v>
      </c>
      <c r="AP29" s="347"/>
      <c r="AQ29" s="345" t="s">
        <v>442</v>
      </c>
      <c r="AR29" s="346"/>
      <c r="AS29" s="347"/>
      <c r="AT29" s="345" t="s">
        <v>149</v>
      </c>
      <c r="AU29" s="347"/>
      <c r="AV29" s="345" t="s">
        <v>162</v>
      </c>
      <c r="AW29" s="347"/>
      <c r="AX29" s="345" t="s">
        <v>301</v>
      </c>
      <c r="AY29" s="347"/>
      <c r="AZ29" s="306">
        <v>4</v>
      </c>
      <c r="BA29" s="307"/>
      <c r="BB29" s="306">
        <v>2</v>
      </c>
      <c r="BC29" s="307"/>
      <c r="BD29" s="306">
        <v>2</v>
      </c>
      <c r="BE29" s="307"/>
      <c r="BF29" s="308" t="s">
        <v>106</v>
      </c>
      <c r="BG29" s="309"/>
      <c r="BH29" s="306">
        <v>5</v>
      </c>
      <c r="BI29" s="310"/>
      <c r="BJ29" s="311">
        <v>2017</v>
      </c>
      <c r="BK29" s="312"/>
      <c r="BL29" s="312"/>
      <c r="BM29" s="313"/>
      <c r="BN29" s="314" t="s">
        <v>398</v>
      </c>
      <c r="BO29" s="315"/>
      <c r="BP29" s="316">
        <v>6</v>
      </c>
      <c r="BQ29" s="317"/>
      <c r="BR29" s="41"/>
      <c r="BS29" s="41"/>
      <c r="BT29" s="41"/>
      <c r="BU29" s="41"/>
      <c r="BV29" s="41"/>
      <c r="BW29" s="41"/>
      <c r="BX29" s="41"/>
      <c r="BY29" s="41"/>
      <c r="BZ29" s="5"/>
      <c r="CA29" s="5"/>
    </row>
    <row r="30" spans="1:79" x14ac:dyDescent="0.15">
      <c r="A30" s="343">
        <v>5</v>
      </c>
      <c r="B30" s="344"/>
      <c r="C30" s="345" t="s">
        <v>143</v>
      </c>
      <c r="D30" s="346"/>
      <c r="E30" s="346"/>
      <c r="F30" s="347"/>
      <c r="G30" s="345" t="s">
        <v>144</v>
      </c>
      <c r="H30" s="346"/>
      <c r="I30" s="346"/>
      <c r="J30" s="347"/>
      <c r="K30" s="345">
        <v>1047899</v>
      </c>
      <c r="L30" s="346"/>
      <c r="M30" s="346"/>
      <c r="N30" s="346"/>
      <c r="O30" s="347"/>
      <c r="P30" s="348" t="s">
        <v>93</v>
      </c>
      <c r="Q30" s="349"/>
      <c r="R30" s="349"/>
      <c r="S30" s="349"/>
      <c r="T30" s="349"/>
      <c r="U30" s="349"/>
      <c r="V30" s="350"/>
      <c r="W30" s="351" t="s">
        <v>365</v>
      </c>
      <c r="X30" s="352"/>
      <c r="Y30" s="352"/>
      <c r="Z30" s="352"/>
      <c r="AA30" s="352"/>
      <c r="AB30" s="352"/>
      <c r="AC30" s="352"/>
      <c r="AD30" s="352"/>
      <c r="AE30" s="353"/>
      <c r="AF30" s="348" t="s">
        <v>423</v>
      </c>
      <c r="AG30" s="349"/>
      <c r="AH30" s="349"/>
      <c r="AI30" s="349"/>
      <c r="AJ30" s="349"/>
      <c r="AK30" s="349"/>
      <c r="AL30" s="349"/>
      <c r="AM30" s="349"/>
      <c r="AN30" s="350"/>
      <c r="AO30" s="345" t="s">
        <v>148</v>
      </c>
      <c r="AP30" s="347"/>
      <c r="AQ30" s="345" t="s">
        <v>443</v>
      </c>
      <c r="AR30" s="346"/>
      <c r="AS30" s="347"/>
      <c r="AT30" s="345" t="s">
        <v>149</v>
      </c>
      <c r="AU30" s="347"/>
      <c r="AV30" s="345" t="s">
        <v>260</v>
      </c>
      <c r="AW30" s="347"/>
      <c r="AX30" s="345" t="s">
        <v>301</v>
      </c>
      <c r="AY30" s="347"/>
      <c r="AZ30" s="306">
        <v>5</v>
      </c>
      <c r="BA30" s="307"/>
      <c r="BB30" s="306">
        <v>2</v>
      </c>
      <c r="BC30" s="307"/>
      <c r="BD30" s="306">
        <v>1</v>
      </c>
      <c r="BE30" s="307"/>
      <c r="BF30" s="308" t="s">
        <v>106</v>
      </c>
      <c r="BG30" s="309"/>
      <c r="BH30" s="306">
        <v>4</v>
      </c>
      <c r="BI30" s="310"/>
      <c r="BJ30" s="311">
        <v>2018</v>
      </c>
      <c r="BK30" s="312"/>
      <c r="BL30" s="312"/>
      <c r="BM30" s="313"/>
      <c r="BN30" s="314" t="s">
        <v>400</v>
      </c>
      <c r="BO30" s="315"/>
      <c r="BP30" s="316">
        <v>5</v>
      </c>
      <c r="BQ30" s="317"/>
      <c r="BR30" s="41"/>
      <c r="BS30" s="41"/>
      <c r="BT30" s="41"/>
      <c r="BU30" s="41"/>
      <c r="BV30" s="41"/>
      <c r="BW30" s="41"/>
      <c r="BX30" s="41"/>
      <c r="BY30" s="41"/>
      <c r="BZ30" s="5"/>
      <c r="CA30" s="5"/>
    </row>
    <row r="31" spans="1:79" x14ac:dyDescent="0.15">
      <c r="A31" s="343">
        <v>6</v>
      </c>
      <c r="B31" s="344"/>
      <c r="C31" s="345" t="s">
        <v>143</v>
      </c>
      <c r="D31" s="346"/>
      <c r="E31" s="346"/>
      <c r="F31" s="347"/>
      <c r="G31" s="345" t="s">
        <v>144</v>
      </c>
      <c r="H31" s="346"/>
      <c r="I31" s="346"/>
      <c r="J31" s="347"/>
      <c r="K31" s="345">
        <v>1047900</v>
      </c>
      <c r="L31" s="346"/>
      <c r="M31" s="346"/>
      <c r="N31" s="346"/>
      <c r="O31" s="347"/>
      <c r="P31" s="348" t="s">
        <v>94</v>
      </c>
      <c r="Q31" s="349"/>
      <c r="R31" s="349"/>
      <c r="S31" s="349"/>
      <c r="T31" s="349"/>
      <c r="U31" s="349"/>
      <c r="V31" s="350"/>
      <c r="W31" s="351" t="s">
        <v>366</v>
      </c>
      <c r="X31" s="352"/>
      <c r="Y31" s="352"/>
      <c r="Z31" s="352"/>
      <c r="AA31" s="352"/>
      <c r="AB31" s="352"/>
      <c r="AC31" s="352"/>
      <c r="AD31" s="352"/>
      <c r="AE31" s="353"/>
      <c r="AF31" s="348" t="s">
        <v>423</v>
      </c>
      <c r="AG31" s="349"/>
      <c r="AH31" s="349"/>
      <c r="AI31" s="349"/>
      <c r="AJ31" s="349"/>
      <c r="AK31" s="349"/>
      <c r="AL31" s="349"/>
      <c r="AM31" s="349"/>
      <c r="AN31" s="350"/>
      <c r="AO31" s="345" t="s">
        <v>149</v>
      </c>
      <c r="AP31" s="347"/>
      <c r="AQ31" s="345">
        <v>2009</v>
      </c>
      <c r="AR31" s="346"/>
      <c r="AS31" s="347"/>
      <c r="AT31" s="345" t="s">
        <v>157</v>
      </c>
      <c r="AU31" s="347"/>
      <c r="AV31" s="345" t="s">
        <v>95</v>
      </c>
      <c r="AW31" s="347"/>
      <c r="AX31" s="345" t="s">
        <v>301</v>
      </c>
      <c r="AY31" s="347"/>
      <c r="AZ31" s="306">
        <v>6</v>
      </c>
      <c r="BA31" s="307"/>
      <c r="BB31" s="306"/>
      <c r="BC31" s="307"/>
      <c r="BD31" s="306"/>
      <c r="BE31" s="307"/>
      <c r="BF31" s="308" t="s">
        <v>106</v>
      </c>
      <c r="BG31" s="309"/>
      <c r="BH31" s="306">
        <v>8</v>
      </c>
      <c r="BI31" s="310"/>
      <c r="BJ31" s="311">
        <v>2019</v>
      </c>
      <c r="BK31" s="312"/>
      <c r="BL31" s="312"/>
      <c r="BM31" s="313"/>
      <c r="BN31" s="314" t="s">
        <v>399</v>
      </c>
      <c r="BO31" s="315"/>
      <c r="BP31" s="316">
        <v>4</v>
      </c>
      <c r="BQ31" s="317"/>
      <c r="BR31" s="41"/>
      <c r="BS31" s="41"/>
      <c r="BT31" s="41"/>
      <c r="BU31" s="41"/>
      <c r="BV31" s="41"/>
      <c r="BW31" s="41"/>
      <c r="BX31" s="41"/>
      <c r="BY31" s="41"/>
      <c r="BZ31" s="5"/>
      <c r="CA31" s="5"/>
    </row>
    <row r="32" spans="1:79" x14ac:dyDescent="0.15">
      <c r="A32" s="343">
        <v>7</v>
      </c>
      <c r="B32" s="344"/>
      <c r="C32" s="345" t="s">
        <v>143</v>
      </c>
      <c r="D32" s="346"/>
      <c r="E32" s="346"/>
      <c r="F32" s="347"/>
      <c r="G32" s="345" t="s">
        <v>144</v>
      </c>
      <c r="H32" s="346"/>
      <c r="I32" s="346"/>
      <c r="J32" s="347"/>
      <c r="K32" s="345">
        <v>1047901</v>
      </c>
      <c r="L32" s="346"/>
      <c r="M32" s="346"/>
      <c r="N32" s="346"/>
      <c r="O32" s="347"/>
      <c r="P32" s="348" t="s">
        <v>96</v>
      </c>
      <c r="Q32" s="349"/>
      <c r="R32" s="349"/>
      <c r="S32" s="349"/>
      <c r="T32" s="349"/>
      <c r="U32" s="349"/>
      <c r="V32" s="350"/>
      <c r="W32" s="351" t="s">
        <v>367</v>
      </c>
      <c r="X32" s="352"/>
      <c r="Y32" s="352"/>
      <c r="Z32" s="352"/>
      <c r="AA32" s="352"/>
      <c r="AB32" s="352"/>
      <c r="AC32" s="352"/>
      <c r="AD32" s="352"/>
      <c r="AE32" s="353"/>
      <c r="AF32" s="348" t="s">
        <v>424</v>
      </c>
      <c r="AG32" s="349"/>
      <c r="AH32" s="349"/>
      <c r="AI32" s="349"/>
      <c r="AJ32" s="349"/>
      <c r="AK32" s="349"/>
      <c r="AL32" s="349"/>
      <c r="AM32" s="349"/>
      <c r="AN32" s="350"/>
      <c r="AO32" s="345" t="s">
        <v>148</v>
      </c>
      <c r="AP32" s="347"/>
      <c r="AQ32" s="345" t="s">
        <v>442</v>
      </c>
      <c r="AR32" s="346"/>
      <c r="AS32" s="347"/>
      <c r="AT32" s="345" t="s">
        <v>158</v>
      </c>
      <c r="AU32" s="347"/>
      <c r="AV32" s="345" t="s">
        <v>97</v>
      </c>
      <c r="AW32" s="347"/>
      <c r="AX32" s="345" t="s">
        <v>301</v>
      </c>
      <c r="AY32" s="347"/>
      <c r="AZ32" s="306"/>
      <c r="BA32" s="307"/>
      <c r="BB32" s="306">
        <v>3</v>
      </c>
      <c r="BC32" s="307"/>
      <c r="BD32" s="306">
        <v>1</v>
      </c>
      <c r="BE32" s="307"/>
      <c r="BF32" s="308" t="s">
        <v>106</v>
      </c>
      <c r="BG32" s="309"/>
      <c r="BH32" s="306">
        <v>6</v>
      </c>
      <c r="BI32" s="310"/>
      <c r="BJ32" s="311">
        <v>2017</v>
      </c>
      <c r="BK32" s="312"/>
      <c r="BL32" s="312"/>
      <c r="BM32" s="313"/>
      <c r="BN32" s="314" t="s">
        <v>398</v>
      </c>
      <c r="BO32" s="315"/>
      <c r="BP32" s="316">
        <v>6</v>
      </c>
      <c r="BQ32" s="317"/>
      <c r="BR32" s="41"/>
      <c r="BS32" s="41"/>
      <c r="BT32" s="41"/>
      <c r="BU32" s="41"/>
      <c r="BV32" s="41"/>
      <c r="BW32" s="41"/>
      <c r="BX32" s="41"/>
      <c r="BY32" s="41"/>
      <c r="BZ32" s="5"/>
      <c r="CA32" s="5"/>
    </row>
    <row r="33" spans="1:79" x14ac:dyDescent="0.15">
      <c r="A33" s="343">
        <v>8</v>
      </c>
      <c r="B33" s="344"/>
      <c r="C33" s="345" t="s">
        <v>143</v>
      </c>
      <c r="D33" s="346"/>
      <c r="E33" s="346"/>
      <c r="F33" s="347"/>
      <c r="G33" s="345" t="s">
        <v>144</v>
      </c>
      <c r="H33" s="346"/>
      <c r="I33" s="346"/>
      <c r="J33" s="347"/>
      <c r="K33" s="345">
        <v>1047902</v>
      </c>
      <c r="L33" s="346"/>
      <c r="M33" s="346"/>
      <c r="N33" s="346"/>
      <c r="O33" s="347"/>
      <c r="P33" s="348" t="s">
        <v>98</v>
      </c>
      <c r="Q33" s="349"/>
      <c r="R33" s="349"/>
      <c r="S33" s="349"/>
      <c r="T33" s="349"/>
      <c r="U33" s="349"/>
      <c r="V33" s="350"/>
      <c r="W33" s="351" t="s">
        <v>368</v>
      </c>
      <c r="X33" s="352"/>
      <c r="Y33" s="352"/>
      <c r="Z33" s="352"/>
      <c r="AA33" s="352"/>
      <c r="AB33" s="352"/>
      <c r="AC33" s="352"/>
      <c r="AD33" s="352"/>
      <c r="AE33" s="353"/>
      <c r="AF33" s="348" t="s">
        <v>425</v>
      </c>
      <c r="AG33" s="349"/>
      <c r="AH33" s="349"/>
      <c r="AI33" s="349"/>
      <c r="AJ33" s="349"/>
      <c r="AK33" s="349"/>
      <c r="AL33" s="349"/>
      <c r="AM33" s="349"/>
      <c r="AN33" s="350"/>
      <c r="AO33" s="345" t="s">
        <v>148</v>
      </c>
      <c r="AP33" s="347"/>
      <c r="AQ33" s="345" t="s">
        <v>442</v>
      </c>
      <c r="AR33" s="346"/>
      <c r="AS33" s="347"/>
      <c r="AT33" s="345" t="s">
        <v>162</v>
      </c>
      <c r="AU33" s="347"/>
      <c r="AV33" s="345" t="s">
        <v>99</v>
      </c>
      <c r="AW33" s="347"/>
      <c r="AX33" s="345" t="s">
        <v>301</v>
      </c>
      <c r="AY33" s="347"/>
      <c r="AZ33" s="306"/>
      <c r="BA33" s="307"/>
      <c r="BB33" s="306">
        <v>3</v>
      </c>
      <c r="BC33" s="307"/>
      <c r="BD33" s="306">
        <v>2</v>
      </c>
      <c r="BE33" s="307"/>
      <c r="BF33" s="308" t="s">
        <v>106</v>
      </c>
      <c r="BG33" s="309"/>
      <c r="BH33" s="306">
        <v>7</v>
      </c>
      <c r="BI33" s="310"/>
      <c r="BJ33" s="311">
        <v>2020</v>
      </c>
      <c r="BK33" s="312"/>
      <c r="BL33" s="312"/>
      <c r="BM33" s="313"/>
      <c r="BN33" s="314" t="s">
        <v>399</v>
      </c>
      <c r="BO33" s="315"/>
      <c r="BP33" s="316">
        <v>4</v>
      </c>
      <c r="BQ33" s="317"/>
      <c r="BR33" s="41"/>
      <c r="BS33" s="41"/>
      <c r="BT33" s="41"/>
      <c r="BU33" s="41"/>
      <c r="BV33" s="41"/>
      <c r="BW33" s="41"/>
      <c r="BX33" s="41"/>
      <c r="BY33" s="41"/>
      <c r="BZ33" s="5"/>
      <c r="CA33" s="5"/>
    </row>
    <row r="34" spans="1:79" x14ac:dyDescent="0.15">
      <c r="A34" s="343">
        <v>9</v>
      </c>
      <c r="B34" s="344"/>
      <c r="C34" s="345" t="s">
        <v>143</v>
      </c>
      <c r="D34" s="346"/>
      <c r="E34" s="346"/>
      <c r="F34" s="347"/>
      <c r="G34" s="345" t="s">
        <v>144</v>
      </c>
      <c r="H34" s="346"/>
      <c r="I34" s="346"/>
      <c r="J34" s="347"/>
      <c r="K34" s="345">
        <v>1047903</v>
      </c>
      <c r="L34" s="346"/>
      <c r="M34" s="346"/>
      <c r="N34" s="346"/>
      <c r="O34" s="347"/>
      <c r="P34" s="348" t="s">
        <v>100</v>
      </c>
      <c r="Q34" s="349"/>
      <c r="R34" s="349"/>
      <c r="S34" s="349"/>
      <c r="T34" s="349"/>
      <c r="U34" s="349"/>
      <c r="V34" s="350"/>
      <c r="W34" s="351" t="s">
        <v>369</v>
      </c>
      <c r="X34" s="352"/>
      <c r="Y34" s="352"/>
      <c r="Z34" s="352"/>
      <c r="AA34" s="352"/>
      <c r="AB34" s="352"/>
      <c r="AC34" s="352"/>
      <c r="AD34" s="352"/>
      <c r="AE34" s="353"/>
      <c r="AF34" s="348" t="s">
        <v>426</v>
      </c>
      <c r="AG34" s="349"/>
      <c r="AH34" s="349"/>
      <c r="AI34" s="349"/>
      <c r="AJ34" s="349"/>
      <c r="AK34" s="349"/>
      <c r="AL34" s="349"/>
      <c r="AM34" s="349"/>
      <c r="AN34" s="350"/>
      <c r="AO34" s="345" t="s">
        <v>149</v>
      </c>
      <c r="AP34" s="347"/>
      <c r="AQ34" s="345" t="s">
        <v>443</v>
      </c>
      <c r="AR34" s="346"/>
      <c r="AS34" s="347"/>
      <c r="AT34" s="345" t="s">
        <v>99</v>
      </c>
      <c r="AU34" s="347"/>
      <c r="AV34" s="345" t="s">
        <v>101</v>
      </c>
      <c r="AW34" s="347"/>
      <c r="AX34" s="345" t="s">
        <v>301</v>
      </c>
      <c r="AY34" s="347"/>
      <c r="AZ34" s="306"/>
      <c r="BA34" s="307"/>
      <c r="BB34" s="306">
        <v>4</v>
      </c>
      <c r="BC34" s="307"/>
      <c r="BD34" s="306">
        <v>2</v>
      </c>
      <c r="BE34" s="307"/>
      <c r="BF34" s="308" t="s">
        <v>106</v>
      </c>
      <c r="BG34" s="309"/>
      <c r="BH34" s="306">
        <v>10</v>
      </c>
      <c r="BI34" s="310"/>
      <c r="BJ34" s="311">
        <v>2020</v>
      </c>
      <c r="BK34" s="312"/>
      <c r="BL34" s="312"/>
      <c r="BM34" s="313"/>
      <c r="BN34" s="314" t="s">
        <v>399</v>
      </c>
      <c r="BO34" s="315"/>
      <c r="BP34" s="316">
        <v>4</v>
      </c>
      <c r="BQ34" s="317"/>
      <c r="BR34" s="41"/>
      <c r="BS34" s="41"/>
      <c r="BT34" s="41"/>
      <c r="BU34" s="41"/>
      <c r="BV34" s="41"/>
      <c r="BW34" s="41"/>
      <c r="BX34" s="41"/>
      <c r="BY34" s="41"/>
      <c r="BZ34" s="5"/>
      <c r="CA34" s="5"/>
    </row>
    <row r="35" spans="1:79" x14ac:dyDescent="0.15">
      <c r="A35" s="343">
        <v>10</v>
      </c>
      <c r="B35" s="344"/>
      <c r="C35" s="345" t="s">
        <v>143</v>
      </c>
      <c r="D35" s="346"/>
      <c r="E35" s="346"/>
      <c r="F35" s="347"/>
      <c r="G35" s="345" t="s">
        <v>144</v>
      </c>
      <c r="H35" s="346"/>
      <c r="I35" s="346"/>
      <c r="J35" s="347"/>
      <c r="K35" s="345">
        <v>1047904</v>
      </c>
      <c r="L35" s="346"/>
      <c r="M35" s="346"/>
      <c r="N35" s="346"/>
      <c r="O35" s="347"/>
      <c r="P35" s="348" t="s">
        <v>303</v>
      </c>
      <c r="Q35" s="349"/>
      <c r="R35" s="349"/>
      <c r="S35" s="349"/>
      <c r="T35" s="349"/>
      <c r="U35" s="349"/>
      <c r="V35" s="350"/>
      <c r="W35" s="351" t="s">
        <v>370</v>
      </c>
      <c r="X35" s="352"/>
      <c r="Y35" s="352"/>
      <c r="Z35" s="352"/>
      <c r="AA35" s="352"/>
      <c r="AB35" s="352"/>
      <c r="AC35" s="352"/>
      <c r="AD35" s="352"/>
      <c r="AE35" s="353"/>
      <c r="AF35" s="348" t="s">
        <v>426</v>
      </c>
      <c r="AG35" s="349"/>
      <c r="AH35" s="349"/>
      <c r="AI35" s="349"/>
      <c r="AJ35" s="349"/>
      <c r="AK35" s="349"/>
      <c r="AL35" s="349"/>
      <c r="AM35" s="349"/>
      <c r="AN35" s="350"/>
      <c r="AO35" s="345" t="s">
        <v>148</v>
      </c>
      <c r="AP35" s="347"/>
      <c r="AQ35" s="345" t="s">
        <v>442</v>
      </c>
      <c r="AR35" s="346"/>
      <c r="AS35" s="347"/>
      <c r="AT35" s="345" t="s">
        <v>101</v>
      </c>
      <c r="AU35" s="347"/>
      <c r="AV35" s="345" t="s">
        <v>102</v>
      </c>
      <c r="AW35" s="347"/>
      <c r="AX35" s="345" t="s">
        <v>302</v>
      </c>
      <c r="AY35" s="347"/>
      <c r="AZ35" s="306"/>
      <c r="BA35" s="307"/>
      <c r="BB35" s="306">
        <v>4</v>
      </c>
      <c r="BC35" s="307"/>
      <c r="BD35" s="306">
        <v>1</v>
      </c>
      <c r="BE35" s="307"/>
      <c r="BF35" s="308" t="s">
        <v>106</v>
      </c>
      <c r="BG35" s="309"/>
      <c r="BH35" s="306">
        <v>9</v>
      </c>
      <c r="BI35" s="310"/>
      <c r="BJ35" s="311">
        <v>2017</v>
      </c>
      <c r="BK35" s="312"/>
      <c r="BL35" s="312"/>
      <c r="BM35" s="313"/>
      <c r="BN35" s="314" t="s">
        <v>398</v>
      </c>
      <c r="BO35" s="315"/>
      <c r="BP35" s="316">
        <v>6</v>
      </c>
      <c r="BQ35" s="317"/>
      <c r="BR35" s="41"/>
      <c r="BS35" s="41"/>
      <c r="BT35" s="41"/>
      <c r="BU35" s="41"/>
      <c r="BV35" s="41"/>
      <c r="BW35" s="41"/>
      <c r="BX35" s="41"/>
      <c r="BY35" s="41"/>
      <c r="BZ35" s="5"/>
      <c r="CA35" s="5"/>
    </row>
    <row r="36" spans="1:79" x14ac:dyDescent="0.15">
      <c r="A36" s="343">
        <v>11</v>
      </c>
      <c r="B36" s="344"/>
      <c r="C36" s="354"/>
      <c r="D36" s="355"/>
      <c r="E36" s="355"/>
      <c r="F36" s="355"/>
      <c r="G36" s="355"/>
      <c r="H36" s="355"/>
      <c r="I36" s="355"/>
      <c r="J36" s="355"/>
      <c r="K36" s="356"/>
      <c r="L36" s="356"/>
      <c r="M36" s="356"/>
      <c r="N36" s="356"/>
      <c r="O36" s="357"/>
      <c r="P36" s="358"/>
      <c r="Q36" s="359"/>
      <c r="R36" s="359"/>
      <c r="S36" s="359"/>
      <c r="T36" s="359"/>
      <c r="U36" s="359"/>
      <c r="V36" s="359"/>
      <c r="W36" s="360"/>
      <c r="X36" s="360"/>
      <c r="Y36" s="360"/>
      <c r="Z36" s="360"/>
      <c r="AA36" s="360"/>
      <c r="AB36" s="360"/>
      <c r="AC36" s="360"/>
      <c r="AD36" s="360"/>
      <c r="AE36" s="361"/>
      <c r="AF36" s="358"/>
      <c r="AG36" s="359"/>
      <c r="AH36" s="359"/>
      <c r="AI36" s="359"/>
      <c r="AJ36" s="359"/>
      <c r="AK36" s="359"/>
      <c r="AL36" s="359"/>
      <c r="AM36" s="359"/>
      <c r="AN36" s="373"/>
      <c r="AO36" s="365"/>
      <c r="AP36" s="357"/>
      <c r="AQ36" s="365"/>
      <c r="AR36" s="356"/>
      <c r="AS36" s="356"/>
      <c r="AT36" s="356"/>
      <c r="AU36" s="356"/>
      <c r="AV36" s="356"/>
      <c r="AW36" s="357"/>
      <c r="AX36" s="365"/>
      <c r="AY36" s="357"/>
      <c r="AZ36" s="365"/>
      <c r="BA36" s="357"/>
      <c r="BB36" s="366"/>
      <c r="BC36" s="356"/>
      <c r="BD36" s="356"/>
      <c r="BE36" s="357"/>
      <c r="BF36" s="367" t="s">
        <v>106</v>
      </c>
      <c r="BG36" s="368"/>
      <c r="BH36" s="356"/>
      <c r="BI36" s="369"/>
      <c r="BJ36" s="370"/>
      <c r="BK36" s="371"/>
      <c r="BL36" s="371"/>
      <c r="BM36" s="372"/>
      <c r="BN36" s="362"/>
      <c r="BO36" s="363"/>
      <c r="BP36" s="363"/>
      <c r="BQ36" s="364"/>
      <c r="BR36" s="41"/>
      <c r="BS36" s="41"/>
      <c r="BT36" s="41"/>
      <c r="BU36" s="41"/>
      <c r="BV36" s="41"/>
      <c r="BW36" s="41"/>
      <c r="BX36" s="41"/>
      <c r="BY36" s="41"/>
      <c r="BZ36" s="5"/>
      <c r="CA36" s="5"/>
    </row>
    <row r="37" spans="1:79" x14ac:dyDescent="0.15">
      <c r="A37" s="343">
        <v>12</v>
      </c>
      <c r="B37" s="344"/>
      <c r="C37" s="354"/>
      <c r="D37" s="355"/>
      <c r="E37" s="355"/>
      <c r="F37" s="355"/>
      <c r="G37" s="355"/>
      <c r="H37" s="355"/>
      <c r="I37" s="355"/>
      <c r="J37" s="355"/>
      <c r="K37" s="355"/>
      <c r="L37" s="355"/>
      <c r="M37" s="355"/>
      <c r="N37" s="355"/>
      <c r="O37" s="374"/>
      <c r="P37" s="358"/>
      <c r="Q37" s="359"/>
      <c r="R37" s="359"/>
      <c r="S37" s="359"/>
      <c r="T37" s="359"/>
      <c r="U37" s="359"/>
      <c r="V37" s="359"/>
      <c r="W37" s="360"/>
      <c r="X37" s="360"/>
      <c r="Y37" s="360"/>
      <c r="Z37" s="360"/>
      <c r="AA37" s="360"/>
      <c r="AB37" s="360"/>
      <c r="AC37" s="360"/>
      <c r="AD37" s="360"/>
      <c r="AE37" s="361"/>
      <c r="AF37" s="358"/>
      <c r="AG37" s="359"/>
      <c r="AH37" s="359"/>
      <c r="AI37" s="359"/>
      <c r="AJ37" s="359"/>
      <c r="AK37" s="359"/>
      <c r="AL37" s="359"/>
      <c r="AM37" s="359"/>
      <c r="AN37" s="373"/>
      <c r="AO37" s="365"/>
      <c r="AP37" s="357"/>
      <c r="AQ37" s="366"/>
      <c r="AR37" s="356"/>
      <c r="AS37" s="356"/>
      <c r="AT37" s="356"/>
      <c r="AU37" s="356"/>
      <c r="AV37" s="356"/>
      <c r="AW37" s="357"/>
      <c r="AX37" s="365"/>
      <c r="AY37" s="357"/>
      <c r="AZ37" s="365"/>
      <c r="BA37" s="357"/>
      <c r="BB37" s="366"/>
      <c r="BC37" s="356"/>
      <c r="BD37" s="356"/>
      <c r="BE37" s="357"/>
      <c r="BF37" s="367" t="s">
        <v>106</v>
      </c>
      <c r="BG37" s="368"/>
      <c r="BH37" s="356"/>
      <c r="BI37" s="369"/>
      <c r="BJ37" s="370"/>
      <c r="BK37" s="371"/>
      <c r="BL37" s="371"/>
      <c r="BM37" s="372"/>
      <c r="BN37" s="362"/>
      <c r="BO37" s="363"/>
      <c r="BP37" s="363"/>
      <c r="BQ37" s="364"/>
      <c r="BR37" s="41"/>
      <c r="BS37" s="41"/>
      <c r="BT37" s="41"/>
      <c r="BU37" s="41"/>
      <c r="BV37" s="41"/>
      <c r="BW37" s="41"/>
      <c r="BX37" s="41"/>
      <c r="BY37" s="41"/>
      <c r="BZ37" s="5"/>
      <c r="CA37" s="5"/>
    </row>
    <row r="38" spans="1:79" x14ac:dyDescent="0.15">
      <c r="A38" s="343">
        <v>13</v>
      </c>
      <c r="B38" s="344"/>
      <c r="C38" s="375"/>
      <c r="D38" s="355"/>
      <c r="E38" s="355"/>
      <c r="F38" s="355"/>
      <c r="G38" s="355"/>
      <c r="H38" s="355"/>
      <c r="I38" s="355"/>
      <c r="J38" s="355"/>
      <c r="K38" s="355"/>
      <c r="L38" s="355"/>
      <c r="M38" s="355"/>
      <c r="N38" s="355"/>
      <c r="O38" s="374"/>
      <c r="P38" s="358"/>
      <c r="Q38" s="359"/>
      <c r="R38" s="359"/>
      <c r="S38" s="359"/>
      <c r="T38" s="359"/>
      <c r="U38" s="359"/>
      <c r="V38" s="359"/>
      <c r="W38" s="360"/>
      <c r="X38" s="360"/>
      <c r="Y38" s="360"/>
      <c r="Z38" s="360"/>
      <c r="AA38" s="360"/>
      <c r="AB38" s="360"/>
      <c r="AC38" s="360"/>
      <c r="AD38" s="360"/>
      <c r="AE38" s="361"/>
      <c r="AF38" s="358"/>
      <c r="AG38" s="359"/>
      <c r="AH38" s="359"/>
      <c r="AI38" s="359"/>
      <c r="AJ38" s="359"/>
      <c r="AK38" s="359"/>
      <c r="AL38" s="359"/>
      <c r="AM38" s="359"/>
      <c r="AN38" s="373"/>
      <c r="AO38" s="365"/>
      <c r="AP38" s="357"/>
      <c r="AQ38" s="366"/>
      <c r="AR38" s="356"/>
      <c r="AS38" s="356"/>
      <c r="AT38" s="356"/>
      <c r="AU38" s="356"/>
      <c r="AV38" s="356"/>
      <c r="AW38" s="357"/>
      <c r="AX38" s="365"/>
      <c r="AY38" s="357"/>
      <c r="AZ38" s="365"/>
      <c r="BA38" s="357"/>
      <c r="BB38" s="366"/>
      <c r="BC38" s="356"/>
      <c r="BD38" s="356"/>
      <c r="BE38" s="357"/>
      <c r="BF38" s="367" t="s">
        <v>106</v>
      </c>
      <c r="BG38" s="368"/>
      <c r="BH38" s="356"/>
      <c r="BI38" s="369"/>
      <c r="BJ38" s="370"/>
      <c r="BK38" s="371"/>
      <c r="BL38" s="371"/>
      <c r="BM38" s="372"/>
      <c r="BN38" s="362"/>
      <c r="BO38" s="363"/>
      <c r="BP38" s="363"/>
      <c r="BQ38" s="364"/>
      <c r="BR38" s="41"/>
      <c r="BS38" s="41"/>
      <c r="BT38" s="41"/>
      <c r="BU38" s="41"/>
      <c r="BV38" s="41"/>
      <c r="BW38" s="41"/>
      <c r="BX38" s="41"/>
      <c r="BY38" s="41"/>
      <c r="BZ38" s="5"/>
      <c r="CA38" s="5"/>
    </row>
    <row r="39" spans="1:79" x14ac:dyDescent="0.15">
      <c r="A39" s="343">
        <v>14</v>
      </c>
      <c r="B39" s="344"/>
      <c r="C39" s="375"/>
      <c r="D39" s="355"/>
      <c r="E39" s="355"/>
      <c r="F39" s="355"/>
      <c r="G39" s="355"/>
      <c r="H39" s="355"/>
      <c r="I39" s="355"/>
      <c r="J39" s="355"/>
      <c r="K39" s="355"/>
      <c r="L39" s="355"/>
      <c r="M39" s="355"/>
      <c r="N39" s="355"/>
      <c r="O39" s="374"/>
      <c r="P39" s="358"/>
      <c r="Q39" s="359"/>
      <c r="R39" s="359"/>
      <c r="S39" s="359"/>
      <c r="T39" s="359"/>
      <c r="U39" s="359"/>
      <c r="V39" s="359"/>
      <c r="W39" s="360"/>
      <c r="X39" s="360"/>
      <c r="Y39" s="360"/>
      <c r="Z39" s="360"/>
      <c r="AA39" s="360"/>
      <c r="AB39" s="360"/>
      <c r="AC39" s="360"/>
      <c r="AD39" s="360"/>
      <c r="AE39" s="361"/>
      <c r="AF39" s="358"/>
      <c r="AG39" s="359"/>
      <c r="AH39" s="359"/>
      <c r="AI39" s="359"/>
      <c r="AJ39" s="359"/>
      <c r="AK39" s="359"/>
      <c r="AL39" s="359"/>
      <c r="AM39" s="359"/>
      <c r="AN39" s="373"/>
      <c r="AO39" s="365"/>
      <c r="AP39" s="357"/>
      <c r="AQ39" s="366"/>
      <c r="AR39" s="356"/>
      <c r="AS39" s="356"/>
      <c r="AT39" s="356"/>
      <c r="AU39" s="356"/>
      <c r="AV39" s="356"/>
      <c r="AW39" s="357"/>
      <c r="AX39" s="365"/>
      <c r="AY39" s="357"/>
      <c r="AZ39" s="365"/>
      <c r="BA39" s="357"/>
      <c r="BB39" s="366"/>
      <c r="BC39" s="356"/>
      <c r="BD39" s="356"/>
      <c r="BE39" s="357"/>
      <c r="BF39" s="367" t="s">
        <v>106</v>
      </c>
      <c r="BG39" s="368"/>
      <c r="BH39" s="356"/>
      <c r="BI39" s="369"/>
      <c r="BJ39" s="370"/>
      <c r="BK39" s="371"/>
      <c r="BL39" s="371"/>
      <c r="BM39" s="372"/>
      <c r="BN39" s="362"/>
      <c r="BO39" s="363"/>
      <c r="BP39" s="363"/>
      <c r="BQ39" s="364"/>
      <c r="BR39" s="41"/>
      <c r="BS39" s="41"/>
      <c r="BT39" s="41"/>
      <c r="BU39" s="41"/>
      <c r="BV39" s="41"/>
      <c r="BW39" s="41"/>
      <c r="BX39" s="41"/>
      <c r="BY39" s="41"/>
      <c r="BZ39" s="5"/>
      <c r="CA39" s="5"/>
    </row>
    <row r="40" spans="1:79" x14ac:dyDescent="0.15">
      <c r="A40" s="343">
        <v>15</v>
      </c>
      <c r="B40" s="344"/>
      <c r="C40" s="375"/>
      <c r="D40" s="355"/>
      <c r="E40" s="355"/>
      <c r="F40" s="355"/>
      <c r="G40" s="355"/>
      <c r="H40" s="355"/>
      <c r="I40" s="355"/>
      <c r="J40" s="355"/>
      <c r="K40" s="355"/>
      <c r="L40" s="355"/>
      <c r="M40" s="355"/>
      <c r="N40" s="355"/>
      <c r="O40" s="374"/>
      <c r="P40" s="358"/>
      <c r="Q40" s="359"/>
      <c r="R40" s="359"/>
      <c r="S40" s="359"/>
      <c r="T40" s="359"/>
      <c r="U40" s="359"/>
      <c r="V40" s="359"/>
      <c r="W40" s="360"/>
      <c r="X40" s="360"/>
      <c r="Y40" s="360"/>
      <c r="Z40" s="360"/>
      <c r="AA40" s="360"/>
      <c r="AB40" s="360"/>
      <c r="AC40" s="360"/>
      <c r="AD40" s="360"/>
      <c r="AE40" s="361"/>
      <c r="AF40" s="358"/>
      <c r="AG40" s="359"/>
      <c r="AH40" s="359"/>
      <c r="AI40" s="359"/>
      <c r="AJ40" s="359"/>
      <c r="AK40" s="359"/>
      <c r="AL40" s="359"/>
      <c r="AM40" s="359"/>
      <c r="AN40" s="373"/>
      <c r="AO40" s="365"/>
      <c r="AP40" s="357"/>
      <c r="AQ40" s="366"/>
      <c r="AR40" s="356"/>
      <c r="AS40" s="356"/>
      <c r="AT40" s="356"/>
      <c r="AU40" s="356"/>
      <c r="AV40" s="356"/>
      <c r="AW40" s="357"/>
      <c r="AX40" s="365"/>
      <c r="AY40" s="357"/>
      <c r="AZ40" s="365"/>
      <c r="BA40" s="357"/>
      <c r="BB40" s="366"/>
      <c r="BC40" s="356"/>
      <c r="BD40" s="356"/>
      <c r="BE40" s="357"/>
      <c r="BF40" s="367" t="s">
        <v>106</v>
      </c>
      <c r="BG40" s="368"/>
      <c r="BH40" s="356"/>
      <c r="BI40" s="369"/>
      <c r="BJ40" s="370"/>
      <c r="BK40" s="371"/>
      <c r="BL40" s="371"/>
      <c r="BM40" s="372"/>
      <c r="BN40" s="362"/>
      <c r="BO40" s="363"/>
      <c r="BP40" s="363"/>
      <c r="BQ40" s="364"/>
      <c r="BR40" s="41"/>
      <c r="BS40" s="41"/>
      <c r="BT40" s="41"/>
      <c r="BU40" s="41"/>
      <c r="BV40" s="41"/>
      <c r="BW40" s="41"/>
      <c r="BX40" s="41"/>
      <c r="BY40" s="41"/>
      <c r="BZ40" s="5"/>
      <c r="CA40" s="5"/>
    </row>
    <row r="41" spans="1:79" x14ac:dyDescent="0.15">
      <c r="A41" s="343">
        <v>16</v>
      </c>
      <c r="B41" s="344"/>
      <c r="C41" s="375"/>
      <c r="D41" s="355"/>
      <c r="E41" s="355"/>
      <c r="F41" s="355"/>
      <c r="G41" s="355"/>
      <c r="H41" s="355"/>
      <c r="I41" s="355"/>
      <c r="J41" s="355"/>
      <c r="K41" s="355"/>
      <c r="L41" s="355"/>
      <c r="M41" s="355"/>
      <c r="N41" s="355"/>
      <c r="O41" s="374"/>
      <c r="P41" s="358"/>
      <c r="Q41" s="359"/>
      <c r="R41" s="359"/>
      <c r="S41" s="359"/>
      <c r="T41" s="359"/>
      <c r="U41" s="359"/>
      <c r="V41" s="359"/>
      <c r="W41" s="360"/>
      <c r="X41" s="360"/>
      <c r="Y41" s="360"/>
      <c r="Z41" s="360"/>
      <c r="AA41" s="360"/>
      <c r="AB41" s="360"/>
      <c r="AC41" s="360"/>
      <c r="AD41" s="360"/>
      <c r="AE41" s="361"/>
      <c r="AF41" s="358"/>
      <c r="AG41" s="359"/>
      <c r="AH41" s="359"/>
      <c r="AI41" s="359"/>
      <c r="AJ41" s="359"/>
      <c r="AK41" s="359"/>
      <c r="AL41" s="359"/>
      <c r="AM41" s="359"/>
      <c r="AN41" s="373"/>
      <c r="AO41" s="365"/>
      <c r="AP41" s="357"/>
      <c r="AQ41" s="366"/>
      <c r="AR41" s="356"/>
      <c r="AS41" s="356"/>
      <c r="AT41" s="356"/>
      <c r="AU41" s="356"/>
      <c r="AV41" s="356"/>
      <c r="AW41" s="357"/>
      <c r="AX41" s="365"/>
      <c r="AY41" s="357"/>
      <c r="AZ41" s="365"/>
      <c r="BA41" s="357"/>
      <c r="BB41" s="366"/>
      <c r="BC41" s="356"/>
      <c r="BD41" s="356"/>
      <c r="BE41" s="357"/>
      <c r="BF41" s="367" t="s">
        <v>106</v>
      </c>
      <c r="BG41" s="368"/>
      <c r="BH41" s="356"/>
      <c r="BI41" s="369"/>
      <c r="BJ41" s="370"/>
      <c r="BK41" s="371"/>
      <c r="BL41" s="371"/>
      <c r="BM41" s="372"/>
      <c r="BN41" s="362"/>
      <c r="BO41" s="363"/>
      <c r="BP41" s="363"/>
      <c r="BQ41" s="364"/>
      <c r="BR41" s="41"/>
      <c r="BS41" s="41"/>
      <c r="BT41" s="41"/>
      <c r="BU41" s="41"/>
      <c r="BV41" s="41"/>
      <c r="BW41" s="41"/>
      <c r="BX41" s="41"/>
      <c r="BY41" s="41"/>
      <c r="BZ41" s="5"/>
      <c r="CA41" s="5"/>
    </row>
    <row r="42" spans="1:79" x14ac:dyDescent="0.15">
      <c r="A42" s="343">
        <v>17</v>
      </c>
      <c r="B42" s="344"/>
      <c r="C42" s="375"/>
      <c r="D42" s="355"/>
      <c r="E42" s="355"/>
      <c r="F42" s="355"/>
      <c r="G42" s="355"/>
      <c r="H42" s="355"/>
      <c r="I42" s="355"/>
      <c r="J42" s="355"/>
      <c r="K42" s="355"/>
      <c r="L42" s="355"/>
      <c r="M42" s="355"/>
      <c r="N42" s="355"/>
      <c r="O42" s="374"/>
      <c r="P42" s="358"/>
      <c r="Q42" s="359"/>
      <c r="R42" s="359"/>
      <c r="S42" s="359"/>
      <c r="T42" s="359"/>
      <c r="U42" s="359"/>
      <c r="V42" s="359"/>
      <c r="W42" s="360"/>
      <c r="X42" s="360"/>
      <c r="Y42" s="360"/>
      <c r="Z42" s="360"/>
      <c r="AA42" s="360"/>
      <c r="AB42" s="360"/>
      <c r="AC42" s="360"/>
      <c r="AD42" s="360"/>
      <c r="AE42" s="361"/>
      <c r="AF42" s="358"/>
      <c r="AG42" s="359"/>
      <c r="AH42" s="359"/>
      <c r="AI42" s="359"/>
      <c r="AJ42" s="359"/>
      <c r="AK42" s="359"/>
      <c r="AL42" s="359"/>
      <c r="AM42" s="359"/>
      <c r="AN42" s="373"/>
      <c r="AO42" s="365"/>
      <c r="AP42" s="357"/>
      <c r="AQ42" s="366"/>
      <c r="AR42" s="356"/>
      <c r="AS42" s="356"/>
      <c r="AT42" s="356"/>
      <c r="AU42" s="356"/>
      <c r="AV42" s="356"/>
      <c r="AW42" s="357"/>
      <c r="AX42" s="365"/>
      <c r="AY42" s="357"/>
      <c r="AZ42" s="365"/>
      <c r="BA42" s="357"/>
      <c r="BB42" s="366"/>
      <c r="BC42" s="356"/>
      <c r="BD42" s="356"/>
      <c r="BE42" s="357"/>
      <c r="BF42" s="367" t="s">
        <v>106</v>
      </c>
      <c r="BG42" s="368"/>
      <c r="BH42" s="356"/>
      <c r="BI42" s="369"/>
      <c r="BJ42" s="370"/>
      <c r="BK42" s="371"/>
      <c r="BL42" s="371"/>
      <c r="BM42" s="372"/>
      <c r="BN42" s="362"/>
      <c r="BO42" s="363"/>
      <c r="BP42" s="363"/>
      <c r="BQ42" s="364"/>
      <c r="BR42" s="41"/>
      <c r="BS42" s="41"/>
      <c r="BT42" s="41"/>
      <c r="BU42" s="41"/>
      <c r="BV42" s="41"/>
      <c r="BW42" s="41"/>
      <c r="BX42" s="41"/>
      <c r="BY42" s="41"/>
      <c r="BZ42" s="5"/>
      <c r="CA42" s="5"/>
    </row>
    <row r="43" spans="1:79" x14ac:dyDescent="0.15">
      <c r="A43" s="343">
        <v>18</v>
      </c>
      <c r="B43" s="344"/>
      <c r="C43" s="375"/>
      <c r="D43" s="355"/>
      <c r="E43" s="355"/>
      <c r="F43" s="355"/>
      <c r="G43" s="355"/>
      <c r="H43" s="355"/>
      <c r="I43" s="355"/>
      <c r="J43" s="355"/>
      <c r="K43" s="355"/>
      <c r="L43" s="355"/>
      <c r="M43" s="355"/>
      <c r="N43" s="355"/>
      <c r="O43" s="374"/>
      <c r="P43" s="358"/>
      <c r="Q43" s="359"/>
      <c r="R43" s="359"/>
      <c r="S43" s="359"/>
      <c r="T43" s="359"/>
      <c r="U43" s="359"/>
      <c r="V43" s="359"/>
      <c r="W43" s="360"/>
      <c r="X43" s="360"/>
      <c r="Y43" s="360"/>
      <c r="Z43" s="360"/>
      <c r="AA43" s="360"/>
      <c r="AB43" s="360"/>
      <c r="AC43" s="360"/>
      <c r="AD43" s="360"/>
      <c r="AE43" s="361"/>
      <c r="AF43" s="358"/>
      <c r="AG43" s="359"/>
      <c r="AH43" s="359"/>
      <c r="AI43" s="359"/>
      <c r="AJ43" s="359"/>
      <c r="AK43" s="359"/>
      <c r="AL43" s="359"/>
      <c r="AM43" s="359"/>
      <c r="AN43" s="373"/>
      <c r="AO43" s="365"/>
      <c r="AP43" s="357"/>
      <c r="AQ43" s="366"/>
      <c r="AR43" s="356"/>
      <c r="AS43" s="356"/>
      <c r="AT43" s="356"/>
      <c r="AU43" s="356"/>
      <c r="AV43" s="356"/>
      <c r="AW43" s="357"/>
      <c r="AX43" s="365"/>
      <c r="AY43" s="357"/>
      <c r="AZ43" s="365"/>
      <c r="BA43" s="357"/>
      <c r="BB43" s="366"/>
      <c r="BC43" s="356"/>
      <c r="BD43" s="356"/>
      <c r="BE43" s="357"/>
      <c r="BF43" s="367" t="s">
        <v>106</v>
      </c>
      <c r="BG43" s="368"/>
      <c r="BH43" s="356"/>
      <c r="BI43" s="369"/>
      <c r="BJ43" s="370"/>
      <c r="BK43" s="371"/>
      <c r="BL43" s="371"/>
      <c r="BM43" s="372"/>
      <c r="BN43" s="362"/>
      <c r="BO43" s="363"/>
      <c r="BP43" s="363"/>
      <c r="BQ43" s="364"/>
      <c r="BR43" s="41"/>
      <c r="BS43" s="41"/>
      <c r="BT43" s="41"/>
      <c r="BU43" s="41"/>
      <c r="BV43" s="41"/>
      <c r="BW43" s="41"/>
      <c r="BX43" s="41"/>
      <c r="BY43" s="41"/>
      <c r="BZ43" s="5"/>
      <c r="CA43" s="5"/>
    </row>
    <row r="44" spans="1:79" x14ac:dyDescent="0.15">
      <c r="A44" s="343">
        <v>19</v>
      </c>
      <c r="B44" s="344"/>
      <c r="C44" s="375"/>
      <c r="D44" s="355"/>
      <c r="E44" s="355"/>
      <c r="F44" s="355"/>
      <c r="G44" s="355"/>
      <c r="H44" s="355"/>
      <c r="I44" s="355"/>
      <c r="J44" s="355"/>
      <c r="K44" s="355"/>
      <c r="L44" s="355"/>
      <c r="M44" s="355"/>
      <c r="N44" s="355"/>
      <c r="O44" s="374"/>
      <c r="P44" s="358"/>
      <c r="Q44" s="359"/>
      <c r="R44" s="359"/>
      <c r="S44" s="359"/>
      <c r="T44" s="359"/>
      <c r="U44" s="359"/>
      <c r="V44" s="359"/>
      <c r="W44" s="360"/>
      <c r="X44" s="360"/>
      <c r="Y44" s="360"/>
      <c r="Z44" s="360"/>
      <c r="AA44" s="360"/>
      <c r="AB44" s="360"/>
      <c r="AC44" s="360"/>
      <c r="AD44" s="360"/>
      <c r="AE44" s="361"/>
      <c r="AF44" s="358"/>
      <c r="AG44" s="359"/>
      <c r="AH44" s="359"/>
      <c r="AI44" s="359"/>
      <c r="AJ44" s="359"/>
      <c r="AK44" s="359"/>
      <c r="AL44" s="359"/>
      <c r="AM44" s="359"/>
      <c r="AN44" s="373"/>
      <c r="AO44" s="365"/>
      <c r="AP44" s="357"/>
      <c r="AQ44" s="366"/>
      <c r="AR44" s="356"/>
      <c r="AS44" s="356"/>
      <c r="AT44" s="356"/>
      <c r="AU44" s="356"/>
      <c r="AV44" s="356"/>
      <c r="AW44" s="357"/>
      <c r="AX44" s="365"/>
      <c r="AY44" s="357"/>
      <c r="AZ44" s="365"/>
      <c r="BA44" s="357"/>
      <c r="BB44" s="366"/>
      <c r="BC44" s="356"/>
      <c r="BD44" s="356"/>
      <c r="BE44" s="357"/>
      <c r="BF44" s="367" t="s">
        <v>106</v>
      </c>
      <c r="BG44" s="368"/>
      <c r="BH44" s="356"/>
      <c r="BI44" s="369"/>
      <c r="BJ44" s="370"/>
      <c r="BK44" s="371"/>
      <c r="BL44" s="371"/>
      <c r="BM44" s="372"/>
      <c r="BN44" s="362"/>
      <c r="BO44" s="363"/>
      <c r="BP44" s="363"/>
      <c r="BQ44" s="364"/>
      <c r="BR44" s="41"/>
      <c r="BS44" s="41"/>
      <c r="BT44" s="41"/>
      <c r="BU44" s="41"/>
      <c r="BV44" s="41"/>
      <c r="BW44" s="41"/>
      <c r="BX44" s="41"/>
      <c r="BY44" s="41"/>
      <c r="BZ44" s="5"/>
      <c r="CA44" s="5"/>
    </row>
    <row r="45" spans="1:79" x14ac:dyDescent="0.15">
      <c r="A45" s="343">
        <v>20</v>
      </c>
      <c r="B45" s="344"/>
      <c r="C45" s="375"/>
      <c r="D45" s="355"/>
      <c r="E45" s="355"/>
      <c r="F45" s="355"/>
      <c r="G45" s="355"/>
      <c r="H45" s="355"/>
      <c r="I45" s="355"/>
      <c r="J45" s="355"/>
      <c r="K45" s="355"/>
      <c r="L45" s="355"/>
      <c r="M45" s="355"/>
      <c r="N45" s="355"/>
      <c r="O45" s="374"/>
      <c r="P45" s="358"/>
      <c r="Q45" s="359"/>
      <c r="R45" s="359"/>
      <c r="S45" s="359"/>
      <c r="T45" s="359"/>
      <c r="U45" s="359"/>
      <c r="V45" s="359"/>
      <c r="W45" s="360"/>
      <c r="X45" s="360"/>
      <c r="Y45" s="360"/>
      <c r="Z45" s="360"/>
      <c r="AA45" s="360"/>
      <c r="AB45" s="360"/>
      <c r="AC45" s="360"/>
      <c r="AD45" s="360"/>
      <c r="AE45" s="361"/>
      <c r="AF45" s="358"/>
      <c r="AG45" s="359"/>
      <c r="AH45" s="359"/>
      <c r="AI45" s="359"/>
      <c r="AJ45" s="359"/>
      <c r="AK45" s="359"/>
      <c r="AL45" s="359"/>
      <c r="AM45" s="359"/>
      <c r="AN45" s="373"/>
      <c r="AO45" s="365"/>
      <c r="AP45" s="357"/>
      <c r="AQ45" s="366"/>
      <c r="AR45" s="356"/>
      <c r="AS45" s="356"/>
      <c r="AT45" s="356"/>
      <c r="AU45" s="356"/>
      <c r="AV45" s="356"/>
      <c r="AW45" s="357"/>
      <c r="AX45" s="365"/>
      <c r="AY45" s="357"/>
      <c r="AZ45" s="365"/>
      <c r="BA45" s="357"/>
      <c r="BB45" s="366"/>
      <c r="BC45" s="356"/>
      <c r="BD45" s="356"/>
      <c r="BE45" s="357"/>
      <c r="BF45" s="367" t="s">
        <v>106</v>
      </c>
      <c r="BG45" s="368"/>
      <c r="BH45" s="356"/>
      <c r="BI45" s="369"/>
      <c r="BJ45" s="370"/>
      <c r="BK45" s="371"/>
      <c r="BL45" s="371"/>
      <c r="BM45" s="372"/>
      <c r="BN45" s="362"/>
      <c r="BO45" s="363"/>
      <c r="BP45" s="363"/>
      <c r="BQ45" s="364"/>
      <c r="BR45" s="41"/>
      <c r="BS45" s="41"/>
      <c r="BT45" s="41"/>
      <c r="BU45" s="41"/>
      <c r="BV45" s="41"/>
      <c r="BW45" s="41"/>
      <c r="BX45" s="41"/>
      <c r="BY45" s="41"/>
      <c r="BZ45" s="5"/>
      <c r="CA45" s="5"/>
    </row>
    <row r="46" spans="1:79" x14ac:dyDescent="0.15">
      <c r="A46" s="343">
        <v>21</v>
      </c>
      <c r="B46" s="344"/>
      <c r="C46" s="375"/>
      <c r="D46" s="355"/>
      <c r="E46" s="355"/>
      <c r="F46" s="355"/>
      <c r="G46" s="355"/>
      <c r="H46" s="355"/>
      <c r="I46" s="355"/>
      <c r="J46" s="355"/>
      <c r="K46" s="355"/>
      <c r="L46" s="355"/>
      <c r="M46" s="355"/>
      <c r="N46" s="355"/>
      <c r="O46" s="374"/>
      <c r="P46" s="358"/>
      <c r="Q46" s="359"/>
      <c r="R46" s="359"/>
      <c r="S46" s="359"/>
      <c r="T46" s="359"/>
      <c r="U46" s="359"/>
      <c r="V46" s="359"/>
      <c r="W46" s="360"/>
      <c r="X46" s="360"/>
      <c r="Y46" s="360"/>
      <c r="Z46" s="360"/>
      <c r="AA46" s="360"/>
      <c r="AB46" s="360"/>
      <c r="AC46" s="360"/>
      <c r="AD46" s="360"/>
      <c r="AE46" s="361"/>
      <c r="AF46" s="358"/>
      <c r="AG46" s="359"/>
      <c r="AH46" s="359"/>
      <c r="AI46" s="359"/>
      <c r="AJ46" s="359"/>
      <c r="AK46" s="359"/>
      <c r="AL46" s="359"/>
      <c r="AM46" s="359"/>
      <c r="AN46" s="373"/>
      <c r="AO46" s="365"/>
      <c r="AP46" s="357"/>
      <c r="AQ46" s="366"/>
      <c r="AR46" s="356"/>
      <c r="AS46" s="356"/>
      <c r="AT46" s="356"/>
      <c r="AU46" s="356"/>
      <c r="AV46" s="356"/>
      <c r="AW46" s="357"/>
      <c r="AX46" s="365"/>
      <c r="AY46" s="357"/>
      <c r="AZ46" s="365"/>
      <c r="BA46" s="357"/>
      <c r="BB46" s="366"/>
      <c r="BC46" s="356"/>
      <c r="BD46" s="356"/>
      <c r="BE46" s="357"/>
      <c r="BF46" s="367" t="s">
        <v>106</v>
      </c>
      <c r="BG46" s="368"/>
      <c r="BH46" s="356"/>
      <c r="BI46" s="369"/>
      <c r="BJ46" s="370"/>
      <c r="BK46" s="371"/>
      <c r="BL46" s="371"/>
      <c r="BM46" s="372"/>
      <c r="BN46" s="362"/>
      <c r="BO46" s="363"/>
      <c r="BP46" s="363"/>
      <c r="BQ46" s="364"/>
      <c r="BR46" s="41"/>
      <c r="BS46" s="41"/>
      <c r="BT46" s="41"/>
      <c r="BU46" s="41"/>
      <c r="BV46" s="41"/>
      <c r="BW46" s="41"/>
      <c r="BX46" s="41"/>
      <c r="BY46" s="41"/>
      <c r="BZ46" s="5"/>
      <c r="CA46" s="5"/>
    </row>
    <row r="47" spans="1:79" x14ac:dyDescent="0.15">
      <c r="A47" s="343">
        <v>22</v>
      </c>
      <c r="B47" s="344"/>
      <c r="C47" s="375"/>
      <c r="D47" s="355"/>
      <c r="E47" s="355"/>
      <c r="F47" s="355"/>
      <c r="G47" s="355"/>
      <c r="H47" s="355"/>
      <c r="I47" s="355"/>
      <c r="J47" s="355"/>
      <c r="K47" s="355"/>
      <c r="L47" s="355"/>
      <c r="M47" s="355"/>
      <c r="N47" s="355"/>
      <c r="O47" s="374"/>
      <c r="P47" s="358"/>
      <c r="Q47" s="359"/>
      <c r="R47" s="359"/>
      <c r="S47" s="359"/>
      <c r="T47" s="359"/>
      <c r="U47" s="359"/>
      <c r="V47" s="359"/>
      <c r="W47" s="360"/>
      <c r="X47" s="360"/>
      <c r="Y47" s="360"/>
      <c r="Z47" s="360"/>
      <c r="AA47" s="360"/>
      <c r="AB47" s="360"/>
      <c r="AC47" s="360"/>
      <c r="AD47" s="360"/>
      <c r="AE47" s="361"/>
      <c r="AF47" s="358"/>
      <c r="AG47" s="359"/>
      <c r="AH47" s="359"/>
      <c r="AI47" s="359"/>
      <c r="AJ47" s="359"/>
      <c r="AK47" s="359"/>
      <c r="AL47" s="359"/>
      <c r="AM47" s="359"/>
      <c r="AN47" s="373"/>
      <c r="AO47" s="365"/>
      <c r="AP47" s="357"/>
      <c r="AQ47" s="366"/>
      <c r="AR47" s="356"/>
      <c r="AS47" s="356"/>
      <c r="AT47" s="356"/>
      <c r="AU47" s="356"/>
      <c r="AV47" s="356"/>
      <c r="AW47" s="357"/>
      <c r="AX47" s="365"/>
      <c r="AY47" s="357"/>
      <c r="AZ47" s="365"/>
      <c r="BA47" s="357"/>
      <c r="BB47" s="366"/>
      <c r="BC47" s="356"/>
      <c r="BD47" s="356"/>
      <c r="BE47" s="357"/>
      <c r="BF47" s="367" t="s">
        <v>106</v>
      </c>
      <c r="BG47" s="368"/>
      <c r="BH47" s="356"/>
      <c r="BI47" s="369"/>
      <c r="BJ47" s="370"/>
      <c r="BK47" s="371"/>
      <c r="BL47" s="371"/>
      <c r="BM47" s="372"/>
      <c r="BN47" s="362"/>
      <c r="BO47" s="363"/>
      <c r="BP47" s="363"/>
      <c r="BQ47" s="364"/>
      <c r="BR47" s="41"/>
      <c r="BS47" s="41"/>
      <c r="BT47" s="41"/>
      <c r="BU47" s="41"/>
      <c r="BV47" s="41"/>
      <c r="BW47" s="41"/>
      <c r="BX47" s="41"/>
      <c r="BY47" s="41"/>
      <c r="BZ47" s="5"/>
      <c r="CA47" s="5"/>
    </row>
    <row r="48" spans="1:79" x14ac:dyDescent="0.15">
      <c r="A48" s="343">
        <v>23</v>
      </c>
      <c r="B48" s="344"/>
      <c r="C48" s="375"/>
      <c r="D48" s="355"/>
      <c r="E48" s="355"/>
      <c r="F48" s="355"/>
      <c r="G48" s="355"/>
      <c r="H48" s="355"/>
      <c r="I48" s="355"/>
      <c r="J48" s="355"/>
      <c r="K48" s="355"/>
      <c r="L48" s="355"/>
      <c r="M48" s="355"/>
      <c r="N48" s="355"/>
      <c r="O48" s="374"/>
      <c r="P48" s="358"/>
      <c r="Q48" s="359"/>
      <c r="R48" s="359"/>
      <c r="S48" s="359"/>
      <c r="T48" s="359"/>
      <c r="U48" s="359"/>
      <c r="V48" s="359"/>
      <c r="W48" s="360"/>
      <c r="X48" s="360"/>
      <c r="Y48" s="360"/>
      <c r="Z48" s="360"/>
      <c r="AA48" s="360"/>
      <c r="AB48" s="360"/>
      <c r="AC48" s="360"/>
      <c r="AD48" s="360"/>
      <c r="AE48" s="361"/>
      <c r="AF48" s="358"/>
      <c r="AG48" s="359"/>
      <c r="AH48" s="359"/>
      <c r="AI48" s="359"/>
      <c r="AJ48" s="359"/>
      <c r="AK48" s="359"/>
      <c r="AL48" s="359"/>
      <c r="AM48" s="359"/>
      <c r="AN48" s="373"/>
      <c r="AO48" s="365"/>
      <c r="AP48" s="357"/>
      <c r="AQ48" s="366"/>
      <c r="AR48" s="356"/>
      <c r="AS48" s="356"/>
      <c r="AT48" s="356"/>
      <c r="AU48" s="356"/>
      <c r="AV48" s="356"/>
      <c r="AW48" s="357"/>
      <c r="AX48" s="365"/>
      <c r="AY48" s="357"/>
      <c r="AZ48" s="365"/>
      <c r="BA48" s="357"/>
      <c r="BB48" s="366"/>
      <c r="BC48" s="356"/>
      <c r="BD48" s="356"/>
      <c r="BE48" s="357"/>
      <c r="BF48" s="367" t="s">
        <v>106</v>
      </c>
      <c r="BG48" s="368"/>
      <c r="BH48" s="356"/>
      <c r="BI48" s="369"/>
      <c r="BJ48" s="370"/>
      <c r="BK48" s="371"/>
      <c r="BL48" s="371"/>
      <c r="BM48" s="372"/>
      <c r="BN48" s="362"/>
      <c r="BO48" s="363"/>
      <c r="BP48" s="363"/>
      <c r="BQ48" s="364"/>
      <c r="BR48" s="41"/>
      <c r="BS48" s="41"/>
      <c r="BT48" s="41"/>
      <c r="BU48" s="41"/>
      <c r="BV48" s="41"/>
      <c r="BW48" s="41"/>
      <c r="BX48" s="41"/>
      <c r="BY48" s="41"/>
      <c r="BZ48" s="5"/>
      <c r="CA48" s="5"/>
    </row>
    <row r="49" spans="1:79" x14ac:dyDescent="0.15">
      <c r="A49" s="343">
        <v>24</v>
      </c>
      <c r="B49" s="344"/>
      <c r="C49" s="375"/>
      <c r="D49" s="355"/>
      <c r="E49" s="355"/>
      <c r="F49" s="355"/>
      <c r="G49" s="355"/>
      <c r="H49" s="355"/>
      <c r="I49" s="355"/>
      <c r="J49" s="355"/>
      <c r="K49" s="355"/>
      <c r="L49" s="355"/>
      <c r="M49" s="355"/>
      <c r="N49" s="355"/>
      <c r="O49" s="374"/>
      <c r="P49" s="358"/>
      <c r="Q49" s="359"/>
      <c r="R49" s="359"/>
      <c r="S49" s="359"/>
      <c r="T49" s="359"/>
      <c r="U49" s="359"/>
      <c r="V49" s="359"/>
      <c r="W49" s="360"/>
      <c r="X49" s="360"/>
      <c r="Y49" s="360"/>
      <c r="Z49" s="360"/>
      <c r="AA49" s="360"/>
      <c r="AB49" s="360"/>
      <c r="AC49" s="360"/>
      <c r="AD49" s="360"/>
      <c r="AE49" s="361"/>
      <c r="AF49" s="358"/>
      <c r="AG49" s="359"/>
      <c r="AH49" s="359"/>
      <c r="AI49" s="359"/>
      <c r="AJ49" s="359"/>
      <c r="AK49" s="359"/>
      <c r="AL49" s="359"/>
      <c r="AM49" s="359"/>
      <c r="AN49" s="373"/>
      <c r="AO49" s="365"/>
      <c r="AP49" s="357"/>
      <c r="AQ49" s="366"/>
      <c r="AR49" s="356"/>
      <c r="AS49" s="356"/>
      <c r="AT49" s="356"/>
      <c r="AU49" s="356"/>
      <c r="AV49" s="356"/>
      <c r="AW49" s="357"/>
      <c r="AX49" s="365"/>
      <c r="AY49" s="357"/>
      <c r="AZ49" s="365"/>
      <c r="BA49" s="357"/>
      <c r="BB49" s="366"/>
      <c r="BC49" s="356"/>
      <c r="BD49" s="356"/>
      <c r="BE49" s="357"/>
      <c r="BF49" s="367" t="s">
        <v>106</v>
      </c>
      <c r="BG49" s="368"/>
      <c r="BH49" s="356"/>
      <c r="BI49" s="369"/>
      <c r="BJ49" s="370"/>
      <c r="BK49" s="371"/>
      <c r="BL49" s="371"/>
      <c r="BM49" s="372"/>
      <c r="BN49" s="362"/>
      <c r="BO49" s="363"/>
      <c r="BP49" s="363"/>
      <c r="BQ49" s="364"/>
      <c r="BR49" s="41"/>
      <c r="BS49" s="41"/>
      <c r="BT49" s="41"/>
      <c r="BU49" s="41"/>
      <c r="BV49" s="41"/>
      <c r="BW49" s="41"/>
      <c r="BX49" s="41"/>
      <c r="BY49" s="41"/>
      <c r="BZ49" s="5"/>
      <c r="CA49" s="5"/>
    </row>
    <row r="50" spans="1:79" x14ac:dyDescent="0.15">
      <c r="A50" s="343">
        <v>25</v>
      </c>
      <c r="B50" s="344"/>
      <c r="C50" s="375"/>
      <c r="D50" s="355"/>
      <c r="E50" s="355"/>
      <c r="F50" s="355"/>
      <c r="G50" s="355"/>
      <c r="H50" s="355"/>
      <c r="I50" s="355"/>
      <c r="J50" s="355"/>
      <c r="K50" s="355"/>
      <c r="L50" s="355"/>
      <c r="M50" s="355"/>
      <c r="N50" s="355"/>
      <c r="O50" s="374"/>
      <c r="P50" s="358"/>
      <c r="Q50" s="359"/>
      <c r="R50" s="359"/>
      <c r="S50" s="359"/>
      <c r="T50" s="359"/>
      <c r="U50" s="359"/>
      <c r="V50" s="359"/>
      <c r="W50" s="360"/>
      <c r="X50" s="360"/>
      <c r="Y50" s="360"/>
      <c r="Z50" s="360"/>
      <c r="AA50" s="360"/>
      <c r="AB50" s="360"/>
      <c r="AC50" s="360"/>
      <c r="AD50" s="360"/>
      <c r="AE50" s="361"/>
      <c r="AF50" s="358"/>
      <c r="AG50" s="359"/>
      <c r="AH50" s="359"/>
      <c r="AI50" s="359"/>
      <c r="AJ50" s="359"/>
      <c r="AK50" s="359"/>
      <c r="AL50" s="359"/>
      <c r="AM50" s="359"/>
      <c r="AN50" s="373"/>
      <c r="AO50" s="365"/>
      <c r="AP50" s="357"/>
      <c r="AQ50" s="366"/>
      <c r="AR50" s="356"/>
      <c r="AS50" s="356"/>
      <c r="AT50" s="356"/>
      <c r="AU50" s="356"/>
      <c r="AV50" s="356"/>
      <c r="AW50" s="357"/>
      <c r="AX50" s="365"/>
      <c r="AY50" s="357"/>
      <c r="AZ50" s="365"/>
      <c r="BA50" s="357"/>
      <c r="BB50" s="366"/>
      <c r="BC50" s="356"/>
      <c r="BD50" s="356"/>
      <c r="BE50" s="357"/>
      <c r="BF50" s="367" t="s">
        <v>106</v>
      </c>
      <c r="BG50" s="368"/>
      <c r="BH50" s="356"/>
      <c r="BI50" s="369"/>
      <c r="BJ50" s="370"/>
      <c r="BK50" s="371"/>
      <c r="BL50" s="371"/>
      <c r="BM50" s="372"/>
      <c r="BN50" s="362"/>
      <c r="BO50" s="363"/>
      <c r="BP50" s="363"/>
      <c r="BQ50" s="364"/>
      <c r="BR50" s="41"/>
      <c r="BS50" s="41"/>
      <c r="BT50" s="41"/>
      <c r="BU50" s="41"/>
      <c r="BV50" s="41"/>
      <c r="BW50" s="41"/>
      <c r="BX50" s="41"/>
      <c r="BY50" s="41"/>
      <c r="BZ50" s="5"/>
      <c r="CA50" s="5"/>
    </row>
    <row r="51" spans="1:79" x14ac:dyDescent="0.15">
      <c r="A51" s="343">
        <v>26</v>
      </c>
      <c r="B51" s="344"/>
      <c r="C51" s="375"/>
      <c r="D51" s="355"/>
      <c r="E51" s="355"/>
      <c r="F51" s="355"/>
      <c r="G51" s="355"/>
      <c r="H51" s="355"/>
      <c r="I51" s="355"/>
      <c r="J51" s="355"/>
      <c r="K51" s="355"/>
      <c r="L51" s="355"/>
      <c r="M51" s="355"/>
      <c r="N51" s="355"/>
      <c r="O51" s="374"/>
      <c r="P51" s="358"/>
      <c r="Q51" s="359"/>
      <c r="R51" s="359"/>
      <c r="S51" s="359"/>
      <c r="T51" s="359"/>
      <c r="U51" s="359"/>
      <c r="V51" s="359"/>
      <c r="W51" s="360"/>
      <c r="X51" s="360"/>
      <c r="Y51" s="360"/>
      <c r="Z51" s="360"/>
      <c r="AA51" s="360"/>
      <c r="AB51" s="360"/>
      <c r="AC51" s="360"/>
      <c r="AD51" s="360"/>
      <c r="AE51" s="361"/>
      <c r="AF51" s="358"/>
      <c r="AG51" s="359"/>
      <c r="AH51" s="359"/>
      <c r="AI51" s="359"/>
      <c r="AJ51" s="359"/>
      <c r="AK51" s="359"/>
      <c r="AL51" s="359"/>
      <c r="AM51" s="359"/>
      <c r="AN51" s="373"/>
      <c r="AO51" s="365"/>
      <c r="AP51" s="357"/>
      <c r="AQ51" s="366"/>
      <c r="AR51" s="356"/>
      <c r="AS51" s="356"/>
      <c r="AT51" s="356"/>
      <c r="AU51" s="356"/>
      <c r="AV51" s="356"/>
      <c r="AW51" s="357"/>
      <c r="AX51" s="365"/>
      <c r="AY51" s="357"/>
      <c r="AZ51" s="365"/>
      <c r="BA51" s="357"/>
      <c r="BB51" s="366"/>
      <c r="BC51" s="356"/>
      <c r="BD51" s="356"/>
      <c r="BE51" s="357"/>
      <c r="BF51" s="367" t="s">
        <v>106</v>
      </c>
      <c r="BG51" s="368"/>
      <c r="BH51" s="356"/>
      <c r="BI51" s="369"/>
      <c r="BJ51" s="370"/>
      <c r="BK51" s="371"/>
      <c r="BL51" s="371"/>
      <c r="BM51" s="372"/>
      <c r="BN51" s="362"/>
      <c r="BO51" s="363"/>
      <c r="BP51" s="363"/>
      <c r="BQ51" s="364"/>
      <c r="BR51" s="41"/>
      <c r="BS51" s="41"/>
      <c r="BT51" s="41"/>
      <c r="BU51" s="41"/>
      <c r="BV51" s="41"/>
      <c r="BW51" s="41"/>
      <c r="BX51" s="41"/>
      <c r="BY51" s="41"/>
      <c r="BZ51" s="5"/>
      <c r="CA51" s="5"/>
    </row>
    <row r="52" spans="1:79" x14ac:dyDescent="0.15">
      <c r="A52" s="343">
        <v>27</v>
      </c>
      <c r="B52" s="344"/>
      <c r="C52" s="375"/>
      <c r="D52" s="355"/>
      <c r="E52" s="355"/>
      <c r="F52" s="355"/>
      <c r="G52" s="355"/>
      <c r="H52" s="355"/>
      <c r="I52" s="355"/>
      <c r="J52" s="355"/>
      <c r="K52" s="355"/>
      <c r="L52" s="355"/>
      <c r="M52" s="355"/>
      <c r="N52" s="355"/>
      <c r="O52" s="374"/>
      <c r="P52" s="358"/>
      <c r="Q52" s="359"/>
      <c r="R52" s="359"/>
      <c r="S52" s="359"/>
      <c r="T52" s="359"/>
      <c r="U52" s="359"/>
      <c r="V52" s="359"/>
      <c r="W52" s="360"/>
      <c r="X52" s="360"/>
      <c r="Y52" s="360"/>
      <c r="Z52" s="360"/>
      <c r="AA52" s="360"/>
      <c r="AB52" s="360"/>
      <c r="AC52" s="360"/>
      <c r="AD52" s="360"/>
      <c r="AE52" s="361"/>
      <c r="AF52" s="358"/>
      <c r="AG52" s="359"/>
      <c r="AH52" s="359"/>
      <c r="AI52" s="359"/>
      <c r="AJ52" s="359"/>
      <c r="AK52" s="359"/>
      <c r="AL52" s="359"/>
      <c r="AM52" s="359"/>
      <c r="AN52" s="373"/>
      <c r="AO52" s="365"/>
      <c r="AP52" s="357"/>
      <c r="AQ52" s="366"/>
      <c r="AR52" s="356"/>
      <c r="AS52" s="356"/>
      <c r="AT52" s="356"/>
      <c r="AU52" s="356"/>
      <c r="AV52" s="356"/>
      <c r="AW52" s="357"/>
      <c r="AX52" s="365"/>
      <c r="AY52" s="357"/>
      <c r="AZ52" s="365"/>
      <c r="BA52" s="357"/>
      <c r="BB52" s="366"/>
      <c r="BC52" s="356"/>
      <c r="BD52" s="356"/>
      <c r="BE52" s="357"/>
      <c r="BF52" s="367" t="s">
        <v>106</v>
      </c>
      <c r="BG52" s="368"/>
      <c r="BH52" s="356"/>
      <c r="BI52" s="369"/>
      <c r="BJ52" s="370"/>
      <c r="BK52" s="371"/>
      <c r="BL52" s="371"/>
      <c r="BM52" s="372"/>
      <c r="BN52" s="362"/>
      <c r="BO52" s="363"/>
      <c r="BP52" s="363"/>
      <c r="BQ52" s="364"/>
      <c r="BR52" s="41"/>
      <c r="BS52" s="41"/>
      <c r="BT52" s="41"/>
      <c r="BU52" s="41"/>
      <c r="BV52" s="41"/>
      <c r="BW52" s="41"/>
      <c r="BX52" s="41"/>
      <c r="BY52" s="41"/>
      <c r="BZ52" s="5"/>
      <c r="CA52" s="5"/>
    </row>
    <row r="53" spans="1:79" x14ac:dyDescent="0.15">
      <c r="A53" s="343">
        <v>28</v>
      </c>
      <c r="B53" s="344"/>
      <c r="C53" s="375"/>
      <c r="D53" s="355"/>
      <c r="E53" s="355"/>
      <c r="F53" s="355"/>
      <c r="G53" s="355"/>
      <c r="H53" s="355"/>
      <c r="I53" s="355"/>
      <c r="J53" s="355"/>
      <c r="K53" s="355"/>
      <c r="L53" s="355"/>
      <c r="M53" s="355"/>
      <c r="N53" s="355"/>
      <c r="O53" s="374"/>
      <c r="P53" s="358"/>
      <c r="Q53" s="359"/>
      <c r="R53" s="359"/>
      <c r="S53" s="359"/>
      <c r="T53" s="359"/>
      <c r="U53" s="359"/>
      <c r="V53" s="359"/>
      <c r="W53" s="360"/>
      <c r="X53" s="360"/>
      <c r="Y53" s="360"/>
      <c r="Z53" s="360"/>
      <c r="AA53" s="360"/>
      <c r="AB53" s="360"/>
      <c r="AC53" s="360"/>
      <c r="AD53" s="360"/>
      <c r="AE53" s="361"/>
      <c r="AF53" s="358"/>
      <c r="AG53" s="359"/>
      <c r="AH53" s="359"/>
      <c r="AI53" s="359"/>
      <c r="AJ53" s="359"/>
      <c r="AK53" s="359"/>
      <c r="AL53" s="359"/>
      <c r="AM53" s="359"/>
      <c r="AN53" s="373"/>
      <c r="AO53" s="365"/>
      <c r="AP53" s="357"/>
      <c r="AQ53" s="366"/>
      <c r="AR53" s="356"/>
      <c r="AS53" s="356"/>
      <c r="AT53" s="356"/>
      <c r="AU53" s="356"/>
      <c r="AV53" s="356"/>
      <c r="AW53" s="357"/>
      <c r="AX53" s="365"/>
      <c r="AY53" s="357"/>
      <c r="AZ53" s="365"/>
      <c r="BA53" s="357"/>
      <c r="BB53" s="366"/>
      <c r="BC53" s="356"/>
      <c r="BD53" s="356"/>
      <c r="BE53" s="357"/>
      <c r="BF53" s="367" t="s">
        <v>106</v>
      </c>
      <c r="BG53" s="368"/>
      <c r="BH53" s="356"/>
      <c r="BI53" s="369"/>
      <c r="BJ53" s="370"/>
      <c r="BK53" s="371"/>
      <c r="BL53" s="371"/>
      <c r="BM53" s="372"/>
      <c r="BN53" s="362"/>
      <c r="BO53" s="363"/>
      <c r="BP53" s="363"/>
      <c r="BQ53" s="364"/>
      <c r="BR53" s="41"/>
      <c r="BS53" s="41"/>
      <c r="BT53" s="41"/>
      <c r="BU53" s="41"/>
      <c r="BV53" s="41"/>
      <c r="BW53" s="41"/>
      <c r="BX53" s="41"/>
      <c r="BY53" s="41"/>
      <c r="BZ53" s="5"/>
      <c r="CA53" s="5"/>
    </row>
    <row r="54" spans="1:79" x14ac:dyDescent="0.15">
      <c r="A54" s="343">
        <v>29</v>
      </c>
      <c r="B54" s="344"/>
      <c r="C54" s="375"/>
      <c r="D54" s="355"/>
      <c r="E54" s="355"/>
      <c r="F54" s="355"/>
      <c r="G54" s="355"/>
      <c r="H54" s="355"/>
      <c r="I54" s="355"/>
      <c r="J54" s="355"/>
      <c r="K54" s="355"/>
      <c r="L54" s="355"/>
      <c r="M54" s="355"/>
      <c r="N54" s="355"/>
      <c r="O54" s="374"/>
      <c r="P54" s="358"/>
      <c r="Q54" s="359"/>
      <c r="R54" s="359"/>
      <c r="S54" s="359"/>
      <c r="T54" s="359"/>
      <c r="U54" s="359"/>
      <c r="V54" s="359"/>
      <c r="W54" s="360"/>
      <c r="X54" s="360"/>
      <c r="Y54" s="360"/>
      <c r="Z54" s="360"/>
      <c r="AA54" s="360"/>
      <c r="AB54" s="360"/>
      <c r="AC54" s="360"/>
      <c r="AD54" s="360"/>
      <c r="AE54" s="361"/>
      <c r="AF54" s="358"/>
      <c r="AG54" s="359"/>
      <c r="AH54" s="359"/>
      <c r="AI54" s="359"/>
      <c r="AJ54" s="359"/>
      <c r="AK54" s="359"/>
      <c r="AL54" s="359"/>
      <c r="AM54" s="359"/>
      <c r="AN54" s="373"/>
      <c r="AO54" s="365"/>
      <c r="AP54" s="357"/>
      <c r="AQ54" s="366"/>
      <c r="AR54" s="356"/>
      <c r="AS54" s="356"/>
      <c r="AT54" s="356"/>
      <c r="AU54" s="356"/>
      <c r="AV54" s="356"/>
      <c r="AW54" s="357"/>
      <c r="AX54" s="365"/>
      <c r="AY54" s="357"/>
      <c r="AZ54" s="365"/>
      <c r="BA54" s="357"/>
      <c r="BB54" s="366"/>
      <c r="BC54" s="356"/>
      <c r="BD54" s="356"/>
      <c r="BE54" s="357"/>
      <c r="BF54" s="367" t="s">
        <v>106</v>
      </c>
      <c r="BG54" s="368"/>
      <c r="BH54" s="356"/>
      <c r="BI54" s="369"/>
      <c r="BJ54" s="370"/>
      <c r="BK54" s="371"/>
      <c r="BL54" s="371"/>
      <c r="BM54" s="372"/>
      <c r="BN54" s="362"/>
      <c r="BO54" s="363"/>
      <c r="BP54" s="363"/>
      <c r="BQ54" s="364"/>
      <c r="BR54" s="41"/>
      <c r="BS54" s="41"/>
      <c r="BT54" s="41"/>
      <c r="BU54" s="41"/>
      <c r="BV54" s="41"/>
      <c r="BW54" s="41"/>
      <c r="BX54" s="41"/>
      <c r="BY54" s="41"/>
      <c r="BZ54" s="5"/>
      <c r="CA54" s="5"/>
    </row>
    <row r="55" spans="1:79" ht="14.25" thickBot="1" x14ac:dyDescent="0.2">
      <c r="A55" s="376">
        <v>30</v>
      </c>
      <c r="B55" s="377"/>
      <c r="C55" s="378"/>
      <c r="D55" s="379"/>
      <c r="E55" s="379"/>
      <c r="F55" s="379"/>
      <c r="G55" s="379"/>
      <c r="H55" s="379"/>
      <c r="I55" s="379"/>
      <c r="J55" s="379"/>
      <c r="K55" s="379"/>
      <c r="L55" s="379"/>
      <c r="M55" s="379"/>
      <c r="N55" s="379"/>
      <c r="O55" s="380"/>
      <c r="P55" s="381"/>
      <c r="Q55" s="382"/>
      <c r="R55" s="382"/>
      <c r="S55" s="382"/>
      <c r="T55" s="382"/>
      <c r="U55" s="382"/>
      <c r="V55" s="382"/>
      <c r="W55" s="383"/>
      <c r="X55" s="383"/>
      <c r="Y55" s="383"/>
      <c r="Z55" s="383"/>
      <c r="AA55" s="383"/>
      <c r="AB55" s="383"/>
      <c r="AC55" s="383"/>
      <c r="AD55" s="383"/>
      <c r="AE55" s="384"/>
      <c r="AF55" s="381"/>
      <c r="AG55" s="382"/>
      <c r="AH55" s="382"/>
      <c r="AI55" s="382"/>
      <c r="AJ55" s="382"/>
      <c r="AK55" s="382"/>
      <c r="AL55" s="382"/>
      <c r="AM55" s="382"/>
      <c r="AN55" s="385"/>
      <c r="AO55" s="386"/>
      <c r="AP55" s="387"/>
      <c r="AQ55" s="388"/>
      <c r="AR55" s="389"/>
      <c r="AS55" s="389"/>
      <c r="AT55" s="389"/>
      <c r="AU55" s="389"/>
      <c r="AV55" s="389"/>
      <c r="AW55" s="387"/>
      <c r="AX55" s="386"/>
      <c r="AY55" s="387"/>
      <c r="AZ55" s="386"/>
      <c r="BA55" s="387"/>
      <c r="BB55" s="388"/>
      <c r="BC55" s="389"/>
      <c r="BD55" s="389"/>
      <c r="BE55" s="387"/>
      <c r="BF55" s="401" t="s">
        <v>106</v>
      </c>
      <c r="BG55" s="402"/>
      <c r="BH55" s="389"/>
      <c r="BI55" s="403"/>
      <c r="BJ55" s="404"/>
      <c r="BK55" s="405"/>
      <c r="BL55" s="405"/>
      <c r="BM55" s="406"/>
      <c r="BN55" s="407"/>
      <c r="BO55" s="408"/>
      <c r="BP55" s="408"/>
      <c r="BQ55" s="409"/>
      <c r="BR55" s="41"/>
      <c r="BS55" s="41"/>
      <c r="BT55" s="41"/>
      <c r="BU55" s="41"/>
      <c r="BV55" s="41"/>
      <c r="BW55" s="41"/>
      <c r="BX55" s="41"/>
      <c r="BY55" s="41"/>
      <c r="BZ55" s="5"/>
      <c r="CA55" s="5"/>
    </row>
  </sheetData>
  <sheetProtection sheet="1" objects="1" scenarios="1"/>
  <protectedRanges>
    <protectedRange sqref="AZ26:BI55" name="範囲2"/>
    <protectedRange sqref="AT26:AW35 C26:AP35 C36:AW55" name="範囲2_1"/>
    <protectedRange sqref="F6:W6 F8:W8 F10:W19" name="範囲1_1"/>
    <protectedRange sqref="AX26:AY55" name="範囲3_1"/>
    <protectedRange sqref="F7:W7" name="範囲1_2"/>
    <protectedRange sqref="F9:W9" name="範囲1_3"/>
    <protectedRange sqref="BJ36:BQ55" name="範囲1_1_1_1"/>
    <protectedRange sqref="BJ26:BO35" name="範囲1_1_2"/>
    <protectedRange sqref="BP26:BQ35" name="範囲1_1_2_1"/>
  </protectedRanges>
  <mergeCells count="669">
    <mergeCell ref="Z2:AG4"/>
    <mergeCell ref="AX21:AY21"/>
    <mergeCell ref="AX22:AY22"/>
    <mergeCell ref="BJ22:BK22"/>
    <mergeCell ref="BF55:BG55"/>
    <mergeCell ref="BH55:BI55"/>
    <mergeCell ref="BJ55:BM55"/>
    <mergeCell ref="BN55:BO55"/>
    <mergeCell ref="BP55:BQ55"/>
    <mergeCell ref="AT55:AU55"/>
    <mergeCell ref="AV55:AW55"/>
    <mergeCell ref="AX55:AY55"/>
    <mergeCell ref="AZ55:BA55"/>
    <mergeCell ref="BB55:BC55"/>
    <mergeCell ref="BD55:BE55"/>
    <mergeCell ref="BN54:BO54"/>
    <mergeCell ref="BP54:BQ54"/>
    <mergeCell ref="AZ54:BA54"/>
    <mergeCell ref="BB54:BC54"/>
    <mergeCell ref="BD54:BE54"/>
    <mergeCell ref="BF54:BG54"/>
    <mergeCell ref="BH54:BI54"/>
    <mergeCell ref="BJ54:BM54"/>
    <mergeCell ref="AF54:AN54"/>
    <mergeCell ref="A55:B55"/>
    <mergeCell ref="C55:F55"/>
    <mergeCell ref="G55:J55"/>
    <mergeCell ref="K55:O55"/>
    <mergeCell ref="P55:V55"/>
    <mergeCell ref="W55:AE55"/>
    <mergeCell ref="AF55:AN55"/>
    <mergeCell ref="AO55:AP55"/>
    <mergeCell ref="AQ55:AS55"/>
    <mergeCell ref="AO54:AP54"/>
    <mergeCell ref="AQ54:AS54"/>
    <mergeCell ref="AT54:AU54"/>
    <mergeCell ref="AV54:AW54"/>
    <mergeCell ref="AX54:AY54"/>
    <mergeCell ref="A54:B54"/>
    <mergeCell ref="C54:F54"/>
    <mergeCell ref="G54:J54"/>
    <mergeCell ref="K54:O54"/>
    <mergeCell ref="P54:V54"/>
    <mergeCell ref="W54:AE54"/>
    <mergeCell ref="BF53:BG53"/>
    <mergeCell ref="BH53:BI53"/>
    <mergeCell ref="BJ53:BM53"/>
    <mergeCell ref="BN53:BO53"/>
    <mergeCell ref="BP53:BQ53"/>
    <mergeCell ref="AT53:AU53"/>
    <mergeCell ref="AV53:AW53"/>
    <mergeCell ref="AX53:AY53"/>
    <mergeCell ref="AZ53:BA53"/>
    <mergeCell ref="BB53:BC53"/>
    <mergeCell ref="BD53:BE53"/>
    <mergeCell ref="A53:B53"/>
    <mergeCell ref="C53:F53"/>
    <mergeCell ref="G53:J53"/>
    <mergeCell ref="K53:O53"/>
    <mergeCell ref="P53:V53"/>
    <mergeCell ref="W53:AE53"/>
    <mergeCell ref="AF53:AN53"/>
    <mergeCell ref="AO53:AP53"/>
    <mergeCell ref="AQ53:AS53"/>
    <mergeCell ref="BN52:BO52"/>
    <mergeCell ref="BP52:BQ52"/>
    <mergeCell ref="AZ52:BA52"/>
    <mergeCell ref="BB52:BC52"/>
    <mergeCell ref="BD52:BE52"/>
    <mergeCell ref="BF52:BG52"/>
    <mergeCell ref="BH52:BI52"/>
    <mergeCell ref="BJ52:BM52"/>
    <mergeCell ref="AF52:AN52"/>
    <mergeCell ref="AO52:AP52"/>
    <mergeCell ref="AQ52:AS52"/>
    <mergeCell ref="AT52:AU52"/>
    <mergeCell ref="AV52:AW52"/>
    <mergeCell ref="AX52:AY52"/>
    <mergeCell ref="A52:B52"/>
    <mergeCell ref="C52:F52"/>
    <mergeCell ref="G52:J52"/>
    <mergeCell ref="K52:O52"/>
    <mergeCell ref="P52:V52"/>
    <mergeCell ref="W52:AE52"/>
    <mergeCell ref="BF51:BG51"/>
    <mergeCell ref="BH51:BI51"/>
    <mergeCell ref="BJ51:BM51"/>
    <mergeCell ref="BN51:BO51"/>
    <mergeCell ref="BP51:BQ51"/>
    <mergeCell ref="AT51:AU51"/>
    <mergeCell ref="AV51:AW51"/>
    <mergeCell ref="AX51:AY51"/>
    <mergeCell ref="AZ51:BA51"/>
    <mergeCell ref="BB51:BC51"/>
    <mergeCell ref="BD51:BE51"/>
    <mergeCell ref="A51:B51"/>
    <mergeCell ref="C51:F51"/>
    <mergeCell ref="G51:J51"/>
    <mergeCell ref="K51:O51"/>
    <mergeCell ref="P51:V51"/>
    <mergeCell ref="W51:AE51"/>
    <mergeCell ref="AF51:AN51"/>
    <mergeCell ref="AO51:AP51"/>
    <mergeCell ref="AQ51:AS51"/>
    <mergeCell ref="BN50:BO50"/>
    <mergeCell ref="BP50:BQ50"/>
    <mergeCell ref="AZ50:BA50"/>
    <mergeCell ref="BB50:BC50"/>
    <mergeCell ref="BD50:BE50"/>
    <mergeCell ref="BF50:BG50"/>
    <mergeCell ref="BH50:BI50"/>
    <mergeCell ref="BJ50:BM50"/>
    <mergeCell ref="AF50:AN50"/>
    <mergeCell ref="AO50:AP50"/>
    <mergeCell ref="AQ50:AS50"/>
    <mergeCell ref="AT50:AU50"/>
    <mergeCell ref="AV50:AW50"/>
    <mergeCell ref="AX50:AY50"/>
    <mergeCell ref="A50:B50"/>
    <mergeCell ref="C50:F50"/>
    <mergeCell ref="G50:J50"/>
    <mergeCell ref="K50:O50"/>
    <mergeCell ref="P50:V50"/>
    <mergeCell ref="W50:AE50"/>
    <mergeCell ref="BF49:BG49"/>
    <mergeCell ref="BH49:BI49"/>
    <mergeCell ref="BJ49:BM49"/>
    <mergeCell ref="BN49:BO49"/>
    <mergeCell ref="BP49:BQ49"/>
    <mergeCell ref="AT49:AU49"/>
    <mergeCell ref="AV49:AW49"/>
    <mergeCell ref="AX49:AY49"/>
    <mergeCell ref="AZ49:BA49"/>
    <mergeCell ref="BB49:BC49"/>
    <mergeCell ref="BD49:BE49"/>
    <mergeCell ref="A49:B49"/>
    <mergeCell ref="C49:F49"/>
    <mergeCell ref="G49:J49"/>
    <mergeCell ref="K49:O49"/>
    <mergeCell ref="P49:V49"/>
    <mergeCell ref="W49:AE49"/>
    <mergeCell ref="AF49:AN49"/>
    <mergeCell ref="AO49:AP49"/>
    <mergeCell ref="AQ49:AS49"/>
    <mergeCell ref="BN48:BO48"/>
    <mergeCell ref="BP48:BQ48"/>
    <mergeCell ref="AZ48:BA48"/>
    <mergeCell ref="BB48:BC48"/>
    <mergeCell ref="BD48:BE48"/>
    <mergeCell ref="BF48:BG48"/>
    <mergeCell ref="BH48:BI48"/>
    <mergeCell ref="BJ48:BM48"/>
    <mergeCell ref="AF48:AN48"/>
    <mergeCell ref="AO48:AP48"/>
    <mergeCell ref="AQ48:AS48"/>
    <mergeCell ref="AT48:AU48"/>
    <mergeCell ref="AV48:AW48"/>
    <mergeCell ref="AX48:AY48"/>
    <mergeCell ref="A48:B48"/>
    <mergeCell ref="C48:F48"/>
    <mergeCell ref="G48:J48"/>
    <mergeCell ref="K48:O48"/>
    <mergeCell ref="P48:V48"/>
    <mergeCell ref="W48:AE48"/>
    <mergeCell ref="BF47:BG47"/>
    <mergeCell ref="BH47:BI47"/>
    <mergeCell ref="BJ47:BM47"/>
    <mergeCell ref="BN47:BO47"/>
    <mergeCell ref="BP47:BQ47"/>
    <mergeCell ref="AT47:AU47"/>
    <mergeCell ref="AV47:AW47"/>
    <mergeCell ref="AX47:AY47"/>
    <mergeCell ref="AZ47:BA47"/>
    <mergeCell ref="BB47:BC47"/>
    <mergeCell ref="BD47:BE47"/>
    <mergeCell ref="A47:B47"/>
    <mergeCell ref="C47:F47"/>
    <mergeCell ref="G47:J47"/>
    <mergeCell ref="K47:O47"/>
    <mergeCell ref="P47:V47"/>
    <mergeCell ref="W47:AE47"/>
    <mergeCell ref="AF47:AN47"/>
    <mergeCell ref="AO47:AP47"/>
    <mergeCell ref="AQ47:AS47"/>
    <mergeCell ref="BN46:BO46"/>
    <mergeCell ref="BP46:BQ46"/>
    <mergeCell ref="AZ46:BA46"/>
    <mergeCell ref="BB46:BC46"/>
    <mergeCell ref="BD46:BE46"/>
    <mergeCell ref="BF46:BG46"/>
    <mergeCell ref="BH46:BI46"/>
    <mergeCell ref="BJ46:BM46"/>
    <mergeCell ref="AF46:AN46"/>
    <mergeCell ref="AO46:AP46"/>
    <mergeCell ref="AQ46:AS46"/>
    <mergeCell ref="AT46:AU46"/>
    <mergeCell ref="AV46:AW46"/>
    <mergeCell ref="AX46:AY46"/>
    <mergeCell ref="A46:B46"/>
    <mergeCell ref="C46:F46"/>
    <mergeCell ref="G46:J46"/>
    <mergeCell ref="K46:O46"/>
    <mergeCell ref="P46:V46"/>
    <mergeCell ref="W46:AE46"/>
    <mergeCell ref="BF45:BG45"/>
    <mergeCell ref="BH45:BI45"/>
    <mergeCell ref="BJ45:BM45"/>
    <mergeCell ref="BN45:BO45"/>
    <mergeCell ref="BP45:BQ45"/>
    <mergeCell ref="AT45:AU45"/>
    <mergeCell ref="AV45:AW45"/>
    <mergeCell ref="AX45:AY45"/>
    <mergeCell ref="AZ45:BA45"/>
    <mergeCell ref="BB45:BC45"/>
    <mergeCell ref="BD45:BE45"/>
    <mergeCell ref="A45:B45"/>
    <mergeCell ref="C45:F45"/>
    <mergeCell ref="G45:J45"/>
    <mergeCell ref="K45:O45"/>
    <mergeCell ref="P45:V45"/>
    <mergeCell ref="W45:AE45"/>
    <mergeCell ref="AF45:AN45"/>
    <mergeCell ref="AO45:AP45"/>
    <mergeCell ref="AQ45:AS45"/>
    <mergeCell ref="BN44:BO44"/>
    <mergeCell ref="BP44:BQ44"/>
    <mergeCell ref="AZ44:BA44"/>
    <mergeCell ref="BB44:BC44"/>
    <mergeCell ref="BD44:BE44"/>
    <mergeCell ref="BF44:BG44"/>
    <mergeCell ref="BH44:BI44"/>
    <mergeCell ref="BJ44:BM44"/>
    <mergeCell ref="AF44:AN44"/>
    <mergeCell ref="AO44:AP44"/>
    <mergeCell ref="AQ44:AS44"/>
    <mergeCell ref="AT44:AU44"/>
    <mergeCell ref="AV44:AW44"/>
    <mergeCell ref="AX44:AY44"/>
    <mergeCell ref="A44:B44"/>
    <mergeCell ref="C44:F44"/>
    <mergeCell ref="G44:J44"/>
    <mergeCell ref="K44:O44"/>
    <mergeCell ref="P44:V44"/>
    <mergeCell ref="W44:AE44"/>
    <mergeCell ref="BF43:BG43"/>
    <mergeCell ref="BH43:BI43"/>
    <mergeCell ref="BJ43:BM43"/>
    <mergeCell ref="BN43:BO43"/>
    <mergeCell ref="BP43:BQ43"/>
    <mergeCell ref="AT43:AU43"/>
    <mergeCell ref="AV43:AW43"/>
    <mergeCell ref="AX43:AY43"/>
    <mergeCell ref="AZ43:BA43"/>
    <mergeCell ref="BB43:BC43"/>
    <mergeCell ref="BD43:BE43"/>
    <mergeCell ref="A43:B43"/>
    <mergeCell ref="C43:F43"/>
    <mergeCell ref="G43:J43"/>
    <mergeCell ref="K43:O43"/>
    <mergeCell ref="P43:V43"/>
    <mergeCell ref="W43:AE43"/>
    <mergeCell ref="AF43:AN43"/>
    <mergeCell ref="AO43:AP43"/>
    <mergeCell ref="AQ43:AS43"/>
    <mergeCell ref="BN42:BO42"/>
    <mergeCell ref="BP42:BQ42"/>
    <mergeCell ref="AZ42:BA42"/>
    <mergeCell ref="BB42:BC42"/>
    <mergeCell ref="BD42:BE42"/>
    <mergeCell ref="BF42:BG42"/>
    <mergeCell ref="BH42:BI42"/>
    <mergeCell ref="BJ42:BM42"/>
    <mergeCell ref="AF42:AN42"/>
    <mergeCell ref="AO42:AP42"/>
    <mergeCell ref="AQ42:AS42"/>
    <mergeCell ref="AT42:AU42"/>
    <mergeCell ref="AV42:AW42"/>
    <mergeCell ref="AX42:AY42"/>
    <mergeCell ref="A42:B42"/>
    <mergeCell ref="C42:F42"/>
    <mergeCell ref="G42:J42"/>
    <mergeCell ref="K42:O42"/>
    <mergeCell ref="P42:V42"/>
    <mergeCell ref="W42:AE42"/>
    <mergeCell ref="BF41:BG41"/>
    <mergeCell ref="BH41:BI41"/>
    <mergeCell ref="BJ41:BM41"/>
    <mergeCell ref="BN41:BO41"/>
    <mergeCell ref="BP41:BQ41"/>
    <mergeCell ref="AT41:AU41"/>
    <mergeCell ref="AV41:AW41"/>
    <mergeCell ref="AX41:AY41"/>
    <mergeCell ref="AZ41:BA41"/>
    <mergeCell ref="BB41:BC41"/>
    <mergeCell ref="BD41:BE41"/>
    <mergeCell ref="A41:B41"/>
    <mergeCell ref="C41:F41"/>
    <mergeCell ref="G41:J41"/>
    <mergeCell ref="K41:O41"/>
    <mergeCell ref="P41:V41"/>
    <mergeCell ref="W41:AE41"/>
    <mergeCell ref="AF41:AN41"/>
    <mergeCell ref="AO41:AP41"/>
    <mergeCell ref="AQ41:AS41"/>
    <mergeCell ref="BN40:BO40"/>
    <mergeCell ref="BP40:BQ40"/>
    <mergeCell ref="AZ40:BA40"/>
    <mergeCell ref="BB40:BC40"/>
    <mergeCell ref="BD40:BE40"/>
    <mergeCell ref="BF40:BG40"/>
    <mergeCell ref="BH40:BI40"/>
    <mergeCell ref="BJ40:BM40"/>
    <mergeCell ref="AF40:AN40"/>
    <mergeCell ref="AO40:AP40"/>
    <mergeCell ref="AQ40:AS40"/>
    <mergeCell ref="AT40:AU40"/>
    <mergeCell ref="AV40:AW40"/>
    <mergeCell ref="AX40:AY40"/>
    <mergeCell ref="A40:B40"/>
    <mergeCell ref="C40:F40"/>
    <mergeCell ref="G40:J40"/>
    <mergeCell ref="K40:O40"/>
    <mergeCell ref="P40:V40"/>
    <mergeCell ref="W40:AE40"/>
    <mergeCell ref="BF39:BG39"/>
    <mergeCell ref="BH39:BI39"/>
    <mergeCell ref="BJ39:BM39"/>
    <mergeCell ref="BN39:BO39"/>
    <mergeCell ref="BP39:BQ39"/>
    <mergeCell ref="AT39:AU39"/>
    <mergeCell ref="AV39:AW39"/>
    <mergeCell ref="AX39:AY39"/>
    <mergeCell ref="AZ39:BA39"/>
    <mergeCell ref="BB39:BC39"/>
    <mergeCell ref="BD39:BE39"/>
    <mergeCell ref="A39:B39"/>
    <mergeCell ref="C39:F39"/>
    <mergeCell ref="G39:J39"/>
    <mergeCell ref="K39:O39"/>
    <mergeCell ref="P39:V39"/>
    <mergeCell ref="W39:AE39"/>
    <mergeCell ref="AF39:AN39"/>
    <mergeCell ref="AO39:AP39"/>
    <mergeCell ref="AQ39:AS39"/>
    <mergeCell ref="BN38:BO38"/>
    <mergeCell ref="BP38:BQ38"/>
    <mergeCell ref="AZ38:BA38"/>
    <mergeCell ref="BB38:BC38"/>
    <mergeCell ref="BD38:BE38"/>
    <mergeCell ref="BF38:BG38"/>
    <mergeCell ref="BH38:BI38"/>
    <mergeCell ref="BJ38:BM38"/>
    <mergeCell ref="AF38:AN38"/>
    <mergeCell ref="AO38:AP38"/>
    <mergeCell ref="AQ38:AS38"/>
    <mergeCell ref="AT38:AU38"/>
    <mergeCell ref="AV38:AW38"/>
    <mergeCell ref="AX38:AY38"/>
    <mergeCell ref="A38:B38"/>
    <mergeCell ref="C38:F38"/>
    <mergeCell ref="G38:J38"/>
    <mergeCell ref="K38:O38"/>
    <mergeCell ref="P38:V38"/>
    <mergeCell ref="W38:AE38"/>
    <mergeCell ref="BF37:BG37"/>
    <mergeCell ref="BH37:BI37"/>
    <mergeCell ref="BJ37:BM37"/>
    <mergeCell ref="BN37:BO37"/>
    <mergeCell ref="BP37:BQ37"/>
    <mergeCell ref="AT37:AU37"/>
    <mergeCell ref="AV37:AW37"/>
    <mergeCell ref="AX37:AY37"/>
    <mergeCell ref="AZ37:BA37"/>
    <mergeCell ref="BB37:BC37"/>
    <mergeCell ref="BD37:BE37"/>
    <mergeCell ref="A37:B37"/>
    <mergeCell ref="C37:F37"/>
    <mergeCell ref="G37:J37"/>
    <mergeCell ref="K37:O37"/>
    <mergeCell ref="P37:V37"/>
    <mergeCell ref="W37:AE37"/>
    <mergeCell ref="AF37:AN37"/>
    <mergeCell ref="AO37:AP37"/>
    <mergeCell ref="AQ37:AS37"/>
    <mergeCell ref="BN36:BO36"/>
    <mergeCell ref="BP36:BQ36"/>
    <mergeCell ref="AZ36:BA36"/>
    <mergeCell ref="BB36:BC36"/>
    <mergeCell ref="BD36:BE36"/>
    <mergeCell ref="BF36:BG36"/>
    <mergeCell ref="BH36:BI36"/>
    <mergeCell ref="BJ36:BM36"/>
    <mergeCell ref="AF36:AN36"/>
    <mergeCell ref="AO36:AP36"/>
    <mergeCell ref="AQ36:AS36"/>
    <mergeCell ref="AT36:AU36"/>
    <mergeCell ref="AV36:AW36"/>
    <mergeCell ref="AX36:AY36"/>
    <mergeCell ref="A36:B36"/>
    <mergeCell ref="C36:F36"/>
    <mergeCell ref="G36:J36"/>
    <mergeCell ref="K36:O36"/>
    <mergeCell ref="P36:V36"/>
    <mergeCell ref="W36:AE36"/>
    <mergeCell ref="BF35:BG35"/>
    <mergeCell ref="BH35:BI35"/>
    <mergeCell ref="BJ35:BM35"/>
    <mergeCell ref="BN35:BO35"/>
    <mergeCell ref="BP35:BQ35"/>
    <mergeCell ref="AT35:AU35"/>
    <mergeCell ref="AV35:AW35"/>
    <mergeCell ref="AX35:AY35"/>
    <mergeCell ref="AZ35:BA35"/>
    <mergeCell ref="BB35:BC35"/>
    <mergeCell ref="BD35:BE35"/>
    <mergeCell ref="A35:B35"/>
    <mergeCell ref="C35:F35"/>
    <mergeCell ref="G35:J35"/>
    <mergeCell ref="K35:O35"/>
    <mergeCell ref="P35:V35"/>
    <mergeCell ref="W35:AE35"/>
    <mergeCell ref="AF35:AN35"/>
    <mergeCell ref="AO35:AP35"/>
    <mergeCell ref="AQ35:AS35"/>
    <mergeCell ref="BN34:BO34"/>
    <mergeCell ref="BP34:BQ34"/>
    <mergeCell ref="AZ34:BA34"/>
    <mergeCell ref="BB34:BC34"/>
    <mergeCell ref="BD34:BE34"/>
    <mergeCell ref="BF34:BG34"/>
    <mergeCell ref="BH34:BI34"/>
    <mergeCell ref="BJ34:BM34"/>
    <mergeCell ref="AF34:AN34"/>
    <mergeCell ref="AO34:AP34"/>
    <mergeCell ref="AQ34:AS34"/>
    <mergeCell ref="AT34:AU34"/>
    <mergeCell ref="AV34:AW34"/>
    <mergeCell ref="AX34:AY34"/>
    <mergeCell ref="A34:B34"/>
    <mergeCell ref="C34:F34"/>
    <mergeCell ref="G34:J34"/>
    <mergeCell ref="K34:O34"/>
    <mergeCell ref="P34:V34"/>
    <mergeCell ref="W34:AE34"/>
    <mergeCell ref="BF33:BG33"/>
    <mergeCell ref="BH33:BI33"/>
    <mergeCell ref="BJ33:BM33"/>
    <mergeCell ref="BN33:BO33"/>
    <mergeCell ref="BP33:BQ33"/>
    <mergeCell ref="AT33:AU33"/>
    <mergeCell ref="AV33:AW33"/>
    <mergeCell ref="AX33:AY33"/>
    <mergeCell ref="AZ33:BA33"/>
    <mergeCell ref="BB33:BC33"/>
    <mergeCell ref="BD33:BE33"/>
    <mergeCell ref="A33:B33"/>
    <mergeCell ref="C33:F33"/>
    <mergeCell ref="G33:J33"/>
    <mergeCell ref="K33:O33"/>
    <mergeCell ref="P33:V33"/>
    <mergeCell ref="W33:AE33"/>
    <mergeCell ref="AF33:AN33"/>
    <mergeCell ref="AO33:AP33"/>
    <mergeCell ref="AQ33:AS33"/>
    <mergeCell ref="BN32:BO32"/>
    <mergeCell ref="BP32:BQ32"/>
    <mergeCell ref="AZ32:BA32"/>
    <mergeCell ref="BB32:BC32"/>
    <mergeCell ref="BD32:BE32"/>
    <mergeCell ref="BF32:BG32"/>
    <mergeCell ref="BH32:BI32"/>
    <mergeCell ref="BJ32:BM32"/>
    <mergeCell ref="AF32:AN32"/>
    <mergeCell ref="AO32:AP32"/>
    <mergeCell ref="AQ32:AS32"/>
    <mergeCell ref="AT32:AU32"/>
    <mergeCell ref="AV32:AW32"/>
    <mergeCell ref="AX32:AY32"/>
    <mergeCell ref="A32:B32"/>
    <mergeCell ref="C32:F32"/>
    <mergeCell ref="G32:J32"/>
    <mergeCell ref="K32:O32"/>
    <mergeCell ref="P32:V32"/>
    <mergeCell ref="W32:AE32"/>
    <mergeCell ref="BF31:BG31"/>
    <mergeCell ref="BH31:BI31"/>
    <mergeCell ref="BJ31:BM31"/>
    <mergeCell ref="BN31:BO31"/>
    <mergeCell ref="BP31:BQ31"/>
    <mergeCell ref="AT31:AU31"/>
    <mergeCell ref="AV31:AW31"/>
    <mergeCell ref="AX31:AY31"/>
    <mergeCell ref="AZ31:BA31"/>
    <mergeCell ref="BB31:BC31"/>
    <mergeCell ref="BD31:BE31"/>
    <mergeCell ref="A31:B31"/>
    <mergeCell ref="C31:F31"/>
    <mergeCell ref="G31:J31"/>
    <mergeCell ref="K31:O31"/>
    <mergeCell ref="P31:V31"/>
    <mergeCell ref="W31:AE31"/>
    <mergeCell ref="AF31:AN31"/>
    <mergeCell ref="AO31:AP31"/>
    <mergeCell ref="AQ31:AS31"/>
    <mergeCell ref="BN30:BO30"/>
    <mergeCell ref="BP30:BQ30"/>
    <mergeCell ref="AZ30:BA30"/>
    <mergeCell ref="BB30:BC30"/>
    <mergeCell ref="BD30:BE30"/>
    <mergeCell ref="BF30:BG30"/>
    <mergeCell ref="BH30:BI30"/>
    <mergeCell ref="BJ30:BM30"/>
    <mergeCell ref="AF30:AN30"/>
    <mergeCell ref="AO30:AP30"/>
    <mergeCell ref="AQ30:AS30"/>
    <mergeCell ref="AT30:AU30"/>
    <mergeCell ref="AV30:AW30"/>
    <mergeCell ref="AX30:AY30"/>
    <mergeCell ref="A30:B30"/>
    <mergeCell ref="C30:F30"/>
    <mergeCell ref="G30:J30"/>
    <mergeCell ref="K30:O30"/>
    <mergeCell ref="P30:V30"/>
    <mergeCell ref="W30:AE30"/>
    <mergeCell ref="BF29:BG29"/>
    <mergeCell ref="BH29:BI29"/>
    <mergeCell ref="BJ29:BM29"/>
    <mergeCell ref="BN29:BO29"/>
    <mergeCell ref="BP29:BQ29"/>
    <mergeCell ref="AT29:AU29"/>
    <mergeCell ref="AV29:AW29"/>
    <mergeCell ref="AX29:AY29"/>
    <mergeCell ref="AZ29:BA29"/>
    <mergeCell ref="BB29:BC29"/>
    <mergeCell ref="BD29:BE29"/>
    <mergeCell ref="A29:B29"/>
    <mergeCell ref="C29:F29"/>
    <mergeCell ref="G29:J29"/>
    <mergeCell ref="K29:O29"/>
    <mergeCell ref="P29:V29"/>
    <mergeCell ref="W29:AE29"/>
    <mergeCell ref="AF29:AN29"/>
    <mergeCell ref="AO29:AP29"/>
    <mergeCell ref="AQ29:AS29"/>
    <mergeCell ref="BN28:BO28"/>
    <mergeCell ref="BP28:BQ28"/>
    <mergeCell ref="AZ28:BA28"/>
    <mergeCell ref="BB28:BC28"/>
    <mergeCell ref="BD28:BE28"/>
    <mergeCell ref="BF28:BG28"/>
    <mergeCell ref="BH28:BI28"/>
    <mergeCell ref="BJ28:BM28"/>
    <mergeCell ref="AF28:AN28"/>
    <mergeCell ref="AO28:AP28"/>
    <mergeCell ref="AQ28:AS28"/>
    <mergeCell ref="AT28:AU28"/>
    <mergeCell ref="AV28:AW28"/>
    <mergeCell ref="AX28:AY28"/>
    <mergeCell ref="A28:B28"/>
    <mergeCell ref="C28:F28"/>
    <mergeCell ref="G28:J28"/>
    <mergeCell ref="K28:O28"/>
    <mergeCell ref="P28:V28"/>
    <mergeCell ref="W28:AE28"/>
    <mergeCell ref="AT27:AU27"/>
    <mergeCell ref="AV27:AW27"/>
    <mergeCell ref="AX27:AY27"/>
    <mergeCell ref="AF27:AN27"/>
    <mergeCell ref="AO27:AP27"/>
    <mergeCell ref="AQ27:AS27"/>
    <mergeCell ref="A27:B27"/>
    <mergeCell ref="C27:F27"/>
    <mergeCell ref="G27:J27"/>
    <mergeCell ref="K27:O27"/>
    <mergeCell ref="P27:V27"/>
    <mergeCell ref="W27:AE27"/>
    <mergeCell ref="A26:B26"/>
    <mergeCell ref="C26:F26"/>
    <mergeCell ref="G26:J26"/>
    <mergeCell ref="K26:O26"/>
    <mergeCell ref="P26:V26"/>
    <mergeCell ref="W26:AE26"/>
    <mergeCell ref="BN26:BO26"/>
    <mergeCell ref="BP26:BQ26"/>
    <mergeCell ref="AZ26:BA26"/>
    <mergeCell ref="BB26:BC26"/>
    <mergeCell ref="BD26:BE26"/>
    <mergeCell ref="BF26:BG26"/>
    <mergeCell ref="BH26:BI26"/>
    <mergeCell ref="BJ26:BM26"/>
    <mergeCell ref="AF26:AN26"/>
    <mergeCell ref="AO26:AP26"/>
    <mergeCell ref="AQ26:AS26"/>
    <mergeCell ref="AT26:AU26"/>
    <mergeCell ref="AV26:AW26"/>
    <mergeCell ref="AX26:AY26"/>
    <mergeCell ref="BD27:BE27"/>
    <mergeCell ref="BF27:BG27"/>
    <mergeCell ref="BH27:BI27"/>
    <mergeCell ref="BJ27:BM27"/>
    <mergeCell ref="BN27:BO27"/>
    <mergeCell ref="BP27:BQ27"/>
    <mergeCell ref="AZ27:BA27"/>
    <mergeCell ref="BB27:BC27"/>
    <mergeCell ref="AQ24:AS25"/>
    <mergeCell ref="AT24:AU25"/>
    <mergeCell ref="AV24:AW25"/>
    <mergeCell ref="AZ24:BA24"/>
    <mergeCell ref="BB24:BE24"/>
    <mergeCell ref="BF24:BI24"/>
    <mergeCell ref="BJ24:BM24"/>
    <mergeCell ref="BN24:BQ24"/>
    <mergeCell ref="AF23:AN25"/>
    <mergeCell ref="AO23:AP25"/>
    <mergeCell ref="AQ23:AW23"/>
    <mergeCell ref="AX23:AY25"/>
    <mergeCell ref="AZ23:BI23"/>
    <mergeCell ref="BJ23:BQ23"/>
    <mergeCell ref="BP25:BQ25"/>
    <mergeCell ref="AZ25:BA25"/>
    <mergeCell ref="BB25:BC25"/>
    <mergeCell ref="BF25:BG25"/>
    <mergeCell ref="BH25:BI25"/>
    <mergeCell ref="BJ25:BM25"/>
    <mergeCell ref="BN25:BO25"/>
    <mergeCell ref="A10:E10"/>
    <mergeCell ref="F10:W10"/>
    <mergeCell ref="A6:E6"/>
    <mergeCell ref="F6:W6"/>
    <mergeCell ref="A7:E7"/>
    <mergeCell ref="F7:W7"/>
    <mergeCell ref="A21:E21"/>
    <mergeCell ref="F21:W21"/>
    <mergeCell ref="A23:B25"/>
    <mergeCell ref="C23:F25"/>
    <mergeCell ref="G23:J25"/>
    <mergeCell ref="K23:O25"/>
    <mergeCell ref="P23:V25"/>
    <mergeCell ref="W23:AE25"/>
    <mergeCell ref="A17:E17"/>
    <mergeCell ref="F17:W17"/>
    <mergeCell ref="A18:E18"/>
    <mergeCell ref="F18:W18"/>
    <mergeCell ref="A20:E20"/>
    <mergeCell ref="F20:W20"/>
    <mergeCell ref="A8:E8"/>
    <mergeCell ref="F8:W8"/>
    <mergeCell ref="A14:E14"/>
    <mergeCell ref="F14:W14"/>
    <mergeCell ref="A15:E15"/>
    <mergeCell ref="F15:W15"/>
    <mergeCell ref="A16:E16"/>
    <mergeCell ref="F16:W16"/>
    <mergeCell ref="A3:E3"/>
    <mergeCell ref="F3:W3"/>
    <mergeCell ref="A4:E4"/>
    <mergeCell ref="F4:W4"/>
    <mergeCell ref="A5:E5"/>
    <mergeCell ref="F5:W5"/>
    <mergeCell ref="A11:E11"/>
    <mergeCell ref="F11:W11"/>
    <mergeCell ref="A12:E12"/>
    <mergeCell ref="F12:W12"/>
    <mergeCell ref="A13:E13"/>
    <mergeCell ref="F13:W13"/>
    <mergeCell ref="A9:E9"/>
    <mergeCell ref="F9:N9"/>
    <mergeCell ref="O9:Q9"/>
    <mergeCell ref="R9:W9"/>
  </mergeCells>
  <phoneticPr fontId="3"/>
  <conditionalFormatting sqref="BP26:BQ33">
    <cfRule type="containsBlanks" dxfId="7" priority="3" stopIfTrue="1">
      <formula>LEN(TRIM(BP26))=0</formula>
    </cfRule>
    <cfRule type="cellIs" dxfId="6" priority="4" stopIfTrue="1" operator="lessThanOrEqual">
      <formula>2</formula>
    </cfRule>
  </conditionalFormatting>
  <conditionalFormatting sqref="BP34:BQ35">
    <cfRule type="containsBlanks" dxfId="5" priority="1" stopIfTrue="1">
      <formula>LEN(TRIM(BP34))=0</formula>
    </cfRule>
    <cfRule type="cellIs" dxfId="4" priority="2" stopIfTrue="1" operator="lessThanOrEqual">
      <formula>2</formula>
    </cfRule>
  </conditionalFormatting>
  <pageMargins left="0.39370078740157483" right="0.39370078740157483" top="0.55118110236220474" bottom="0.59055118110236227" header="0.51181102362204722" footer="0.51181102362204722"/>
  <pageSetup paperSize="9" scale="72" orientation="landscape" horizontalDpi="4294967292" verticalDpi="4294967292" r:id="rId1"/>
  <headerFooter alignWithMargins="0"/>
  <colBreaks count="1" manualBreakCount="1">
    <brk id="69" max="9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Q55"/>
  <sheetViews>
    <sheetView zoomScaleNormal="100" zoomScaleSheetLayoutView="100" workbookViewId="0"/>
  </sheetViews>
  <sheetFormatPr defaultColWidth="13" defaultRowHeight="13.5" x14ac:dyDescent="0.15"/>
  <cols>
    <col min="1" max="61" width="2.375" customWidth="1"/>
    <col min="62" max="69" width="3.125" customWidth="1"/>
  </cols>
  <sheetData>
    <row r="1" spans="1:69" ht="18.75" x14ac:dyDescent="0.2">
      <c r="A1" s="4" t="s">
        <v>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30"/>
      <c r="BK1" s="30"/>
      <c r="BL1" s="30"/>
      <c r="BM1" s="30"/>
      <c r="BN1" s="30"/>
      <c r="BO1" s="30"/>
      <c r="BP1" s="30"/>
      <c r="BQ1" s="30"/>
    </row>
    <row r="2" spans="1:69"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30"/>
      <c r="BK2" s="30"/>
      <c r="BL2" s="30"/>
      <c r="BM2" s="30"/>
      <c r="BN2" s="30"/>
      <c r="BO2" s="30"/>
      <c r="BP2" s="30"/>
      <c r="BQ2" s="30"/>
    </row>
    <row r="3" spans="1:69" x14ac:dyDescent="0.15">
      <c r="A3" s="261" t="s">
        <v>14</v>
      </c>
      <c r="B3" s="261"/>
      <c r="C3" s="261"/>
      <c r="D3" s="261"/>
      <c r="E3" s="261"/>
      <c r="F3" s="184" t="s">
        <v>447</v>
      </c>
      <c r="G3" s="263"/>
      <c r="H3" s="263"/>
      <c r="I3" s="263"/>
      <c r="J3" s="263"/>
      <c r="K3" s="263"/>
      <c r="L3" s="263"/>
      <c r="M3" s="263"/>
      <c r="N3" s="263"/>
      <c r="O3" s="263"/>
      <c r="P3" s="263"/>
      <c r="Q3" s="263"/>
      <c r="R3" s="263"/>
      <c r="S3" s="263"/>
      <c r="T3" s="263"/>
      <c r="U3" s="263"/>
      <c r="V3" s="263"/>
      <c r="W3" s="263"/>
      <c r="X3" s="5"/>
      <c r="Y3" s="5"/>
      <c r="Z3" s="5"/>
      <c r="AA3" s="5"/>
      <c r="AB3" s="5" t="s">
        <v>5</v>
      </c>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30"/>
      <c r="BK3" s="30"/>
      <c r="BL3" s="30"/>
      <c r="BM3" s="30"/>
      <c r="BN3" s="30"/>
      <c r="BO3" s="30"/>
      <c r="BP3" s="30"/>
      <c r="BQ3" s="30"/>
    </row>
    <row r="4" spans="1:69" x14ac:dyDescent="0.15">
      <c r="A4" s="261" t="s">
        <v>15</v>
      </c>
      <c r="B4" s="261"/>
      <c r="C4" s="261"/>
      <c r="D4" s="261"/>
      <c r="E4" s="261"/>
      <c r="F4" s="264" t="s">
        <v>449</v>
      </c>
      <c r="G4" s="184"/>
      <c r="H4" s="184"/>
      <c r="I4" s="184"/>
      <c r="J4" s="184"/>
      <c r="K4" s="184"/>
      <c r="L4" s="184"/>
      <c r="M4" s="184"/>
      <c r="N4" s="184"/>
      <c r="O4" s="184"/>
      <c r="P4" s="184"/>
      <c r="Q4" s="184"/>
      <c r="R4" s="184"/>
      <c r="S4" s="184"/>
      <c r="T4" s="184"/>
      <c r="U4" s="184"/>
      <c r="V4" s="184"/>
      <c r="W4" s="184"/>
      <c r="X4" s="5"/>
      <c r="Y4" s="5"/>
      <c r="Z4" s="5"/>
      <c r="AA4" s="5"/>
      <c r="AB4" s="5" t="s">
        <v>306</v>
      </c>
      <c r="AC4" s="5" t="s">
        <v>6</v>
      </c>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30"/>
      <c r="BK4" s="30"/>
      <c r="BL4" s="30"/>
      <c r="BM4" s="30"/>
      <c r="BN4" s="30"/>
      <c r="BO4" s="30"/>
      <c r="BP4" s="30"/>
      <c r="BQ4" s="30"/>
    </row>
    <row r="5" spans="1:69" x14ac:dyDescent="0.15">
      <c r="A5" s="261" t="s">
        <v>16</v>
      </c>
      <c r="B5" s="261"/>
      <c r="C5" s="261"/>
      <c r="D5" s="261"/>
      <c r="E5" s="261"/>
      <c r="F5" s="184" t="s">
        <v>450</v>
      </c>
      <c r="G5" s="184"/>
      <c r="H5" s="184"/>
      <c r="I5" s="184"/>
      <c r="J5" s="184"/>
      <c r="K5" s="184"/>
      <c r="L5" s="184"/>
      <c r="M5" s="184"/>
      <c r="N5" s="184"/>
      <c r="O5" s="184"/>
      <c r="P5" s="184"/>
      <c r="Q5" s="184"/>
      <c r="R5" s="184"/>
      <c r="S5" s="184"/>
      <c r="T5" s="184"/>
      <c r="U5" s="184"/>
      <c r="V5" s="184"/>
      <c r="W5" s="184"/>
      <c r="X5" s="5"/>
      <c r="Y5" s="5"/>
      <c r="Z5" s="5"/>
      <c r="AA5" s="5"/>
      <c r="AB5" s="5"/>
      <c r="AC5" s="5" t="s">
        <v>9</v>
      </c>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30"/>
      <c r="BK5" s="30"/>
      <c r="BL5" s="30"/>
      <c r="BM5" s="30"/>
      <c r="BN5" s="30"/>
      <c r="BO5" s="30"/>
      <c r="BP5" s="30"/>
      <c r="BQ5" s="30"/>
    </row>
    <row r="6" spans="1:69" x14ac:dyDescent="0.15">
      <c r="A6" s="261" t="s">
        <v>28</v>
      </c>
      <c r="B6" s="261"/>
      <c r="C6" s="261"/>
      <c r="D6" s="261"/>
      <c r="E6" s="261"/>
      <c r="F6" s="184"/>
      <c r="G6" s="184"/>
      <c r="H6" s="184"/>
      <c r="I6" s="184"/>
      <c r="J6" s="184"/>
      <c r="K6" s="184"/>
      <c r="L6" s="184"/>
      <c r="M6" s="184"/>
      <c r="N6" s="184"/>
      <c r="O6" s="184"/>
      <c r="P6" s="184"/>
      <c r="Q6" s="184"/>
      <c r="R6" s="184"/>
      <c r="S6" s="184"/>
      <c r="T6" s="184"/>
      <c r="U6" s="184"/>
      <c r="V6" s="184"/>
      <c r="W6" s="184"/>
      <c r="X6" s="5"/>
      <c r="Y6" s="5"/>
      <c r="Z6" s="5"/>
      <c r="AA6" s="5"/>
      <c r="AB6" s="5"/>
      <c r="AC6" s="5" t="s">
        <v>7</v>
      </c>
      <c r="AD6" s="5"/>
      <c r="AE6" s="5"/>
      <c r="AF6" s="5"/>
      <c r="AG6" s="5"/>
      <c r="AH6" s="5"/>
      <c r="AI6" s="5"/>
      <c r="AJ6" s="5"/>
      <c r="AK6" s="5"/>
      <c r="AL6" s="5"/>
      <c r="AM6" s="5"/>
      <c r="AN6" s="5"/>
      <c r="AO6" s="5"/>
      <c r="AP6" s="5"/>
      <c r="AQ6" s="5"/>
      <c r="AR6" s="5"/>
      <c r="AS6" s="5"/>
      <c r="AT6" s="5"/>
      <c r="AU6" s="6"/>
      <c r="AV6" s="6"/>
      <c r="AW6" s="5"/>
      <c r="AX6" s="5"/>
      <c r="AY6" s="5"/>
      <c r="AZ6" s="5"/>
      <c r="BA6" s="5"/>
      <c r="BB6" s="5"/>
      <c r="BC6" s="5"/>
      <c r="BD6" s="5"/>
      <c r="BE6" s="5"/>
      <c r="BF6" s="5"/>
      <c r="BG6" s="5"/>
      <c r="BH6" s="5"/>
      <c r="BI6" s="5"/>
      <c r="BJ6" s="30"/>
      <c r="BK6" s="30"/>
      <c r="BL6" s="30"/>
      <c r="BM6" s="30"/>
      <c r="BN6" s="30"/>
      <c r="BO6" s="30"/>
      <c r="BP6" s="30"/>
      <c r="BQ6" s="30"/>
    </row>
    <row r="7" spans="1:69" x14ac:dyDescent="0.15">
      <c r="A7" s="261" t="s">
        <v>307</v>
      </c>
      <c r="B7" s="261"/>
      <c r="C7" s="261"/>
      <c r="D7" s="261"/>
      <c r="E7" s="261"/>
      <c r="F7" s="428"/>
      <c r="G7" s="429"/>
      <c r="H7" s="429"/>
      <c r="I7" s="429"/>
      <c r="J7" s="429"/>
      <c r="K7" s="429"/>
      <c r="L7" s="429"/>
      <c r="M7" s="429"/>
      <c r="N7" s="429"/>
      <c r="O7" s="429"/>
      <c r="P7" s="429"/>
      <c r="Q7" s="429"/>
      <c r="R7" s="429"/>
      <c r="S7" s="429"/>
      <c r="T7" s="429"/>
      <c r="U7" s="429"/>
      <c r="V7" s="429"/>
      <c r="W7" s="430"/>
      <c r="X7" s="5"/>
      <c r="Y7" s="5"/>
      <c r="Z7" s="5"/>
      <c r="AA7" s="5"/>
      <c r="AB7" s="5"/>
      <c r="AC7" s="5"/>
      <c r="AD7" s="5"/>
      <c r="AE7" s="5"/>
      <c r="AF7" s="5"/>
      <c r="AG7" s="5"/>
      <c r="AH7" s="5"/>
      <c r="AI7" s="5"/>
      <c r="AJ7" s="5"/>
      <c r="AK7" s="5"/>
      <c r="AL7" s="5"/>
      <c r="AM7" s="5"/>
      <c r="AN7" s="5"/>
      <c r="AO7" s="5"/>
      <c r="AP7" s="5"/>
      <c r="AQ7" s="5"/>
      <c r="AR7" s="5"/>
      <c r="AS7" s="5"/>
      <c r="AT7" s="5"/>
      <c r="AU7" s="6"/>
      <c r="AV7" s="6"/>
      <c r="AW7" s="5"/>
      <c r="AX7" s="5"/>
      <c r="AY7" s="5"/>
      <c r="AZ7" s="5"/>
      <c r="BA7" s="5"/>
      <c r="BB7" s="5"/>
      <c r="BC7" s="5"/>
      <c r="BD7" s="5"/>
      <c r="BE7" s="5"/>
      <c r="BF7" s="5"/>
      <c r="BG7" s="5"/>
      <c r="BH7" s="5"/>
      <c r="BI7" s="5"/>
      <c r="BJ7" s="30"/>
      <c r="BK7" s="30"/>
      <c r="BL7" s="30"/>
      <c r="BM7" s="30"/>
      <c r="BN7" s="30"/>
      <c r="BO7" s="30"/>
      <c r="BP7" s="30"/>
      <c r="BQ7" s="30"/>
    </row>
    <row r="8" spans="1:69" x14ac:dyDescent="0.15">
      <c r="A8" s="261" t="s">
        <v>29</v>
      </c>
      <c r="B8" s="261"/>
      <c r="C8" s="261"/>
      <c r="D8" s="261"/>
      <c r="E8" s="261"/>
      <c r="F8" s="184"/>
      <c r="G8" s="184"/>
      <c r="H8" s="184"/>
      <c r="I8" s="184"/>
      <c r="J8" s="184"/>
      <c r="K8" s="184"/>
      <c r="L8" s="184"/>
      <c r="M8" s="184"/>
      <c r="N8" s="184"/>
      <c r="O8" s="184"/>
      <c r="P8" s="184"/>
      <c r="Q8" s="184"/>
      <c r="R8" s="184"/>
      <c r="S8" s="184"/>
      <c r="T8" s="184"/>
      <c r="U8" s="184"/>
      <c r="V8" s="184"/>
      <c r="W8" s="184"/>
      <c r="X8" s="5"/>
      <c r="Y8" s="5"/>
      <c r="Z8" s="5"/>
      <c r="AA8" s="5"/>
      <c r="AB8" s="5"/>
      <c r="AC8" s="5"/>
      <c r="AD8" s="5"/>
      <c r="AE8" s="5"/>
      <c r="AF8" s="5"/>
      <c r="AG8" s="5"/>
      <c r="AH8" s="5"/>
      <c r="AI8" s="5"/>
      <c r="AJ8" s="5"/>
      <c r="AK8" s="5"/>
      <c r="AL8" s="5"/>
      <c r="AM8" s="5"/>
      <c r="AN8" s="5"/>
      <c r="AO8" s="5"/>
      <c r="AP8" s="5"/>
      <c r="AQ8" s="5"/>
      <c r="AR8" s="5"/>
      <c r="AS8" s="5"/>
      <c r="AT8" s="5"/>
      <c r="AU8" s="6"/>
      <c r="AV8" s="6"/>
      <c r="AW8" s="5"/>
      <c r="AX8" s="5"/>
      <c r="AY8" s="5"/>
      <c r="AZ8" s="5"/>
      <c r="BA8" s="5"/>
      <c r="BB8" s="5"/>
      <c r="BC8" s="5"/>
      <c r="BD8" s="5"/>
      <c r="BE8" s="5"/>
      <c r="BF8" s="5"/>
      <c r="BG8" s="5"/>
      <c r="BH8" s="5"/>
      <c r="BI8" s="5"/>
      <c r="BJ8" s="30"/>
      <c r="BK8" s="30"/>
      <c r="BL8" s="30"/>
      <c r="BM8" s="30"/>
      <c r="BN8" s="30"/>
      <c r="BO8" s="30"/>
      <c r="BP8" s="30"/>
      <c r="BQ8" s="30"/>
    </row>
    <row r="9" spans="1:69" x14ac:dyDescent="0.15">
      <c r="A9" s="261" t="s">
        <v>30</v>
      </c>
      <c r="B9" s="261"/>
      <c r="C9" s="261"/>
      <c r="D9" s="261"/>
      <c r="E9" s="261"/>
      <c r="F9" s="428"/>
      <c r="G9" s="432"/>
      <c r="H9" s="432"/>
      <c r="I9" s="432"/>
      <c r="J9" s="432"/>
      <c r="K9" s="432"/>
      <c r="L9" s="432"/>
      <c r="M9" s="432"/>
      <c r="N9" s="433"/>
      <c r="O9" s="456" t="s">
        <v>308</v>
      </c>
      <c r="P9" s="432"/>
      <c r="Q9" s="433"/>
      <c r="R9" s="428"/>
      <c r="S9" s="429"/>
      <c r="T9" s="429"/>
      <c r="U9" s="429"/>
      <c r="V9" s="429"/>
      <c r="W9" s="430"/>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30"/>
      <c r="BK9" s="30"/>
      <c r="BL9" s="30"/>
      <c r="BM9" s="30"/>
      <c r="BN9" s="30"/>
      <c r="BO9" s="30"/>
      <c r="BP9" s="30"/>
      <c r="BQ9" s="30"/>
    </row>
    <row r="10" spans="1:69" x14ac:dyDescent="0.15">
      <c r="A10" s="261" t="s">
        <v>31</v>
      </c>
      <c r="B10" s="261"/>
      <c r="C10" s="261"/>
      <c r="D10" s="261"/>
      <c r="E10" s="261"/>
      <c r="F10" s="431"/>
      <c r="G10" s="431"/>
      <c r="H10" s="431"/>
      <c r="I10" s="431"/>
      <c r="J10" s="431"/>
      <c r="K10" s="431"/>
      <c r="L10" s="431"/>
      <c r="M10" s="431"/>
      <c r="N10" s="431"/>
      <c r="O10" s="431"/>
      <c r="P10" s="431"/>
      <c r="Q10" s="431"/>
      <c r="R10" s="431"/>
      <c r="S10" s="431"/>
      <c r="T10" s="431"/>
      <c r="U10" s="431"/>
      <c r="V10" s="431"/>
      <c r="W10" s="431"/>
      <c r="X10" s="5"/>
      <c r="Y10" s="5"/>
      <c r="Z10" s="5"/>
      <c r="AA10" s="5"/>
      <c r="AB10" s="5"/>
      <c r="AC10" s="5"/>
      <c r="AD10" s="5"/>
      <c r="AE10" s="5"/>
      <c r="AF10" s="5"/>
      <c r="AG10" s="5"/>
      <c r="AH10" s="5"/>
      <c r="AI10" s="5"/>
      <c r="AJ10" s="5"/>
      <c r="AK10" s="5"/>
      <c r="AL10" s="5"/>
      <c r="AM10" s="5"/>
      <c r="AN10" s="5"/>
      <c r="AO10" s="5"/>
      <c r="AP10" s="5"/>
      <c r="AQ10" s="5"/>
      <c r="AR10" s="5"/>
      <c r="AS10" s="5"/>
      <c r="AT10" s="5"/>
      <c r="AU10" s="6"/>
      <c r="AV10" s="6"/>
      <c r="AW10" s="5"/>
      <c r="AX10" s="5"/>
      <c r="AY10" s="5"/>
      <c r="AZ10" s="5"/>
      <c r="BA10" s="5"/>
      <c r="BB10" s="5"/>
      <c r="BC10" s="5"/>
      <c r="BD10" s="5"/>
      <c r="BE10" s="5"/>
      <c r="BF10" s="5"/>
      <c r="BG10" s="5"/>
      <c r="BH10" s="5"/>
      <c r="BI10" s="5"/>
      <c r="BJ10" s="30"/>
      <c r="BK10" s="30"/>
      <c r="BL10" s="30"/>
      <c r="BM10" s="30"/>
      <c r="BN10" s="30"/>
      <c r="BO10" s="30"/>
      <c r="BP10" s="30"/>
      <c r="BQ10" s="30"/>
    </row>
    <row r="11" spans="1:69" x14ac:dyDescent="0.15">
      <c r="A11" s="261" t="s">
        <v>32</v>
      </c>
      <c r="B11" s="261"/>
      <c r="C11" s="261"/>
      <c r="D11" s="261"/>
      <c r="E11" s="261"/>
      <c r="F11" s="184"/>
      <c r="G11" s="184"/>
      <c r="H11" s="184"/>
      <c r="I11" s="184"/>
      <c r="J11" s="184"/>
      <c r="K11" s="184"/>
      <c r="L11" s="184"/>
      <c r="M11" s="184"/>
      <c r="N11" s="184"/>
      <c r="O11" s="184"/>
      <c r="P11" s="184"/>
      <c r="Q11" s="184"/>
      <c r="R11" s="184"/>
      <c r="S11" s="184"/>
      <c r="T11" s="184"/>
      <c r="U11" s="184"/>
      <c r="V11" s="184"/>
      <c r="W11" s="184"/>
      <c r="X11" s="5"/>
      <c r="Y11" s="5"/>
      <c r="Z11" s="5"/>
      <c r="AA11" s="5"/>
      <c r="AB11" s="5"/>
      <c r="AC11" s="5"/>
      <c r="AD11" s="5"/>
      <c r="AE11" s="5"/>
      <c r="AF11" s="5"/>
      <c r="AG11" s="5"/>
      <c r="AH11" s="5"/>
      <c r="AI11" s="5"/>
      <c r="AJ11" s="5"/>
      <c r="AK11" s="5"/>
      <c r="AL11" s="5"/>
      <c r="AM11" s="5"/>
      <c r="AN11" s="5"/>
      <c r="AO11" s="5"/>
      <c r="AP11" s="5"/>
      <c r="AQ11" s="5"/>
      <c r="AR11" s="5"/>
      <c r="AS11" s="5"/>
      <c r="AT11" s="5"/>
      <c r="AU11" s="6"/>
      <c r="AV11" s="6"/>
      <c r="AW11" s="5"/>
      <c r="AX11" s="5"/>
      <c r="AY11" s="5"/>
      <c r="AZ11" s="5"/>
      <c r="BA11" s="5"/>
      <c r="BB11" s="5"/>
      <c r="BC11" s="5"/>
      <c r="BD11" s="5"/>
      <c r="BE11" s="5"/>
      <c r="BF11" s="5"/>
      <c r="BG11" s="5"/>
      <c r="BH11" s="5"/>
      <c r="BI11" s="5"/>
      <c r="BJ11" s="30"/>
      <c r="BK11" s="30"/>
      <c r="BL11" s="30"/>
      <c r="BM11" s="30"/>
      <c r="BN11" s="30"/>
      <c r="BO11" s="30"/>
      <c r="BP11" s="30"/>
      <c r="BQ11" s="30"/>
    </row>
    <row r="12" spans="1:69" x14ac:dyDescent="0.15">
      <c r="A12" s="261" t="s">
        <v>33</v>
      </c>
      <c r="B12" s="261"/>
      <c r="C12" s="261"/>
      <c r="D12" s="261"/>
      <c r="E12" s="261"/>
      <c r="F12" s="184"/>
      <c r="G12" s="184"/>
      <c r="H12" s="184"/>
      <c r="I12" s="184"/>
      <c r="J12" s="184"/>
      <c r="K12" s="184"/>
      <c r="L12" s="184"/>
      <c r="M12" s="184"/>
      <c r="N12" s="184"/>
      <c r="O12" s="184"/>
      <c r="P12" s="184"/>
      <c r="Q12" s="184"/>
      <c r="R12" s="184"/>
      <c r="S12" s="184"/>
      <c r="T12" s="184"/>
      <c r="U12" s="184"/>
      <c r="V12" s="184"/>
      <c r="W12" s="184"/>
      <c r="X12" s="5"/>
      <c r="Y12" s="5"/>
      <c r="Z12" s="5"/>
      <c r="AA12" s="5"/>
      <c r="AB12" s="5"/>
      <c r="AC12" s="5"/>
      <c r="AD12" s="5"/>
      <c r="AE12" s="5"/>
      <c r="AF12" s="5"/>
      <c r="AG12" s="5"/>
      <c r="AH12" s="5"/>
      <c r="AI12" s="5"/>
      <c r="AJ12" s="5"/>
      <c r="AK12" s="5"/>
      <c r="AL12" s="5"/>
      <c r="AM12" s="5"/>
      <c r="AN12" s="5"/>
      <c r="AO12" s="5"/>
      <c r="AP12" s="5"/>
      <c r="AQ12" s="5"/>
      <c r="AR12" s="5"/>
      <c r="AS12" s="5"/>
      <c r="AT12" s="5"/>
      <c r="AU12" s="6"/>
      <c r="AV12" s="6"/>
      <c r="AW12" s="5"/>
      <c r="AX12" s="5"/>
      <c r="AY12" s="5"/>
      <c r="AZ12" s="5"/>
      <c r="BA12" s="5"/>
      <c r="BB12" s="5"/>
      <c r="BC12" s="5"/>
      <c r="BD12" s="5"/>
      <c r="BE12" s="5"/>
      <c r="BF12" s="5"/>
      <c r="BG12" s="5"/>
      <c r="BH12" s="5"/>
      <c r="BI12" s="5"/>
      <c r="BJ12" s="30"/>
      <c r="BK12" s="30"/>
      <c r="BL12" s="30"/>
      <c r="BM12" s="30"/>
      <c r="BN12" s="30"/>
      <c r="BO12" s="30"/>
      <c r="BP12" s="30"/>
      <c r="BQ12" s="30"/>
    </row>
    <row r="13" spans="1:69" x14ac:dyDescent="0.15">
      <c r="A13" s="261" t="s">
        <v>34</v>
      </c>
      <c r="B13" s="261"/>
      <c r="C13" s="261"/>
      <c r="D13" s="261"/>
      <c r="E13" s="261"/>
      <c r="F13" s="184"/>
      <c r="G13" s="184"/>
      <c r="H13" s="184"/>
      <c r="I13" s="184"/>
      <c r="J13" s="184"/>
      <c r="K13" s="184"/>
      <c r="L13" s="184"/>
      <c r="M13" s="184"/>
      <c r="N13" s="184"/>
      <c r="O13" s="184"/>
      <c r="P13" s="184"/>
      <c r="Q13" s="184"/>
      <c r="R13" s="184"/>
      <c r="S13" s="184"/>
      <c r="T13" s="184"/>
      <c r="U13" s="184"/>
      <c r="V13" s="184"/>
      <c r="W13" s="184"/>
      <c r="X13" s="5"/>
      <c r="Y13" s="5"/>
      <c r="Z13" s="5"/>
      <c r="AA13" s="5"/>
      <c r="AB13" s="5"/>
      <c r="AC13" s="7"/>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30"/>
      <c r="BK13" s="30"/>
      <c r="BL13" s="30"/>
      <c r="BM13" s="30"/>
      <c r="BN13" s="30"/>
      <c r="BO13" s="30"/>
      <c r="BP13" s="30"/>
      <c r="BQ13" s="30"/>
    </row>
    <row r="14" spans="1:69" x14ac:dyDescent="0.15">
      <c r="A14" s="261" t="s">
        <v>35</v>
      </c>
      <c r="B14" s="261"/>
      <c r="C14" s="261"/>
      <c r="D14" s="261"/>
      <c r="E14" s="261"/>
      <c r="F14" s="431"/>
      <c r="G14" s="431"/>
      <c r="H14" s="431"/>
      <c r="I14" s="431"/>
      <c r="J14" s="431"/>
      <c r="K14" s="431"/>
      <c r="L14" s="431"/>
      <c r="M14" s="431"/>
      <c r="N14" s="431"/>
      <c r="O14" s="431"/>
      <c r="P14" s="431"/>
      <c r="Q14" s="431"/>
      <c r="R14" s="431"/>
      <c r="S14" s="431"/>
      <c r="T14" s="431"/>
      <c r="U14" s="431"/>
      <c r="V14" s="431"/>
      <c r="W14" s="431"/>
      <c r="X14" s="5"/>
      <c r="Y14" s="5"/>
      <c r="Z14" s="5"/>
      <c r="AA14" s="5"/>
      <c r="AB14" s="5"/>
      <c r="AC14" s="7"/>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30"/>
      <c r="BK14" s="30"/>
      <c r="BL14" s="30"/>
      <c r="BM14" s="30"/>
      <c r="BN14" s="30"/>
      <c r="BO14" s="30"/>
      <c r="BP14" s="30"/>
      <c r="BQ14" s="30"/>
    </row>
    <row r="15" spans="1:69" x14ac:dyDescent="0.15">
      <c r="A15" s="261" t="s">
        <v>309</v>
      </c>
      <c r="B15" s="261"/>
      <c r="C15" s="261"/>
      <c r="D15" s="261"/>
      <c r="E15" s="261"/>
      <c r="F15" s="184"/>
      <c r="G15" s="184"/>
      <c r="H15" s="184"/>
      <c r="I15" s="184"/>
      <c r="J15" s="184"/>
      <c r="K15" s="184"/>
      <c r="L15" s="184"/>
      <c r="M15" s="184"/>
      <c r="N15" s="184"/>
      <c r="O15" s="184"/>
      <c r="P15" s="184"/>
      <c r="Q15" s="184"/>
      <c r="R15" s="184"/>
      <c r="S15" s="184"/>
      <c r="T15" s="184"/>
      <c r="U15" s="184"/>
      <c r="V15" s="184"/>
      <c r="W15" s="184"/>
      <c r="X15" s="5"/>
      <c r="Y15" s="5"/>
      <c r="Z15" s="5"/>
      <c r="AA15" s="5"/>
      <c r="AB15" s="5"/>
      <c r="AC15" s="7"/>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30"/>
      <c r="BK15" s="30"/>
      <c r="BL15" s="30"/>
      <c r="BM15" s="30"/>
      <c r="BN15" s="30"/>
      <c r="BO15" s="30"/>
      <c r="BP15" s="30"/>
      <c r="BQ15" s="30"/>
    </row>
    <row r="16" spans="1:69" x14ac:dyDescent="0.15">
      <c r="A16" s="261" t="s">
        <v>310</v>
      </c>
      <c r="B16" s="261"/>
      <c r="C16" s="261"/>
      <c r="D16" s="261"/>
      <c r="E16" s="261"/>
      <c r="F16" s="184"/>
      <c r="G16" s="184"/>
      <c r="H16" s="184"/>
      <c r="I16" s="184"/>
      <c r="J16" s="184"/>
      <c r="K16" s="184"/>
      <c r="L16" s="184"/>
      <c r="M16" s="184"/>
      <c r="N16" s="184"/>
      <c r="O16" s="184"/>
      <c r="P16" s="184"/>
      <c r="Q16" s="184"/>
      <c r="R16" s="184"/>
      <c r="S16" s="184"/>
      <c r="T16" s="184"/>
      <c r="U16" s="184"/>
      <c r="V16" s="184"/>
      <c r="W16" s="184"/>
      <c r="X16" s="5"/>
      <c r="Y16" s="5"/>
      <c r="Z16" s="5"/>
      <c r="AA16" s="5"/>
      <c r="AB16" s="5"/>
      <c r="AC16" s="7"/>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30"/>
      <c r="BK16" s="30"/>
      <c r="BL16" s="30"/>
      <c r="BM16" s="30"/>
      <c r="BN16" s="30"/>
      <c r="BO16" s="30"/>
      <c r="BP16" s="30"/>
      <c r="BQ16" s="30"/>
    </row>
    <row r="17" spans="1:69" x14ac:dyDescent="0.15">
      <c r="A17" s="261" t="s">
        <v>36</v>
      </c>
      <c r="B17" s="261"/>
      <c r="C17" s="261"/>
      <c r="D17" s="261"/>
      <c r="E17" s="261"/>
      <c r="F17" s="184"/>
      <c r="G17" s="184"/>
      <c r="H17" s="184"/>
      <c r="I17" s="184"/>
      <c r="J17" s="184"/>
      <c r="K17" s="184"/>
      <c r="L17" s="184"/>
      <c r="M17" s="184"/>
      <c r="N17" s="184"/>
      <c r="O17" s="184"/>
      <c r="P17" s="184"/>
      <c r="Q17" s="184"/>
      <c r="R17" s="184"/>
      <c r="S17" s="184"/>
      <c r="T17" s="184"/>
      <c r="U17" s="184"/>
      <c r="V17" s="184"/>
      <c r="W17" s="184"/>
      <c r="X17" s="5"/>
      <c r="Y17" s="5"/>
      <c r="Z17" s="5"/>
      <c r="AA17" s="5"/>
      <c r="AB17" s="5"/>
      <c r="AC17" s="7"/>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30"/>
      <c r="BK17" s="30"/>
      <c r="BL17" s="30"/>
      <c r="BM17" s="30"/>
      <c r="BN17" s="30"/>
      <c r="BO17" s="30"/>
      <c r="BP17" s="30"/>
      <c r="BQ17" s="30"/>
    </row>
    <row r="18" spans="1:69" x14ac:dyDescent="0.15">
      <c r="A18" s="261" t="s">
        <v>311</v>
      </c>
      <c r="B18" s="261"/>
      <c r="C18" s="261"/>
      <c r="D18" s="261"/>
      <c r="E18" s="261"/>
      <c r="F18" s="457"/>
      <c r="G18" s="458"/>
      <c r="H18" s="458"/>
      <c r="I18" s="458"/>
      <c r="J18" s="458"/>
      <c r="K18" s="458"/>
      <c r="L18" s="458"/>
      <c r="M18" s="458"/>
      <c r="N18" s="458"/>
      <c r="O18" s="458"/>
      <c r="P18" s="458"/>
      <c r="Q18" s="458"/>
      <c r="R18" s="458"/>
      <c r="S18" s="458"/>
      <c r="T18" s="458"/>
      <c r="U18" s="458"/>
      <c r="V18" s="458"/>
      <c r="W18" s="458"/>
      <c r="X18" s="5"/>
      <c r="Y18" s="5"/>
      <c r="Z18" s="5"/>
      <c r="AA18" s="5"/>
      <c r="AB18" s="5"/>
      <c r="AC18" s="7"/>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30"/>
      <c r="BK18" s="30"/>
      <c r="BL18" s="30"/>
      <c r="BM18" s="30"/>
      <c r="BN18" s="30"/>
      <c r="BO18" s="30"/>
      <c r="BP18" s="30"/>
      <c r="BQ18" s="30"/>
    </row>
    <row r="19" spans="1:69" x14ac:dyDescent="0.15">
      <c r="A19" s="5"/>
      <c r="B19" s="5"/>
      <c r="C19" s="5"/>
      <c r="D19" s="5"/>
      <c r="E19" s="5"/>
      <c r="F19" s="8"/>
      <c r="G19" s="8"/>
      <c r="H19" s="8"/>
      <c r="I19" s="8"/>
      <c r="J19" s="8"/>
      <c r="K19" s="8"/>
      <c r="L19" s="8"/>
      <c r="M19" s="8"/>
      <c r="N19" s="8"/>
      <c r="O19" s="8"/>
      <c r="P19" s="8"/>
      <c r="Q19" s="8"/>
      <c r="R19" s="8"/>
      <c r="S19" s="8"/>
      <c r="T19" s="8"/>
      <c r="U19" s="8"/>
      <c r="V19" s="8"/>
      <c r="W19" s="8"/>
      <c r="X19" s="5"/>
      <c r="Y19" s="5"/>
      <c r="Z19" s="5"/>
      <c r="AA19" s="5"/>
      <c r="AB19" s="5"/>
      <c r="AC19" s="7"/>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30"/>
      <c r="BK19" s="30"/>
      <c r="BL19" s="30"/>
      <c r="BM19" s="30"/>
      <c r="BN19" s="30"/>
      <c r="BO19" s="30"/>
      <c r="BP19" s="30"/>
      <c r="BQ19" s="30"/>
    </row>
    <row r="20" spans="1:69" x14ac:dyDescent="0.15">
      <c r="A20" s="261" t="s">
        <v>37</v>
      </c>
      <c r="B20" s="261"/>
      <c r="C20" s="261"/>
      <c r="D20" s="261"/>
      <c r="E20" s="261"/>
      <c r="F20" s="184"/>
      <c r="G20" s="184"/>
      <c r="H20" s="184"/>
      <c r="I20" s="184"/>
      <c r="J20" s="184"/>
      <c r="K20" s="184"/>
      <c r="L20" s="184"/>
      <c r="M20" s="184"/>
      <c r="N20" s="184"/>
      <c r="O20" s="184"/>
      <c r="P20" s="184"/>
      <c r="Q20" s="184"/>
      <c r="R20" s="184"/>
      <c r="S20" s="184"/>
      <c r="T20" s="184"/>
      <c r="U20" s="184"/>
      <c r="V20" s="184"/>
      <c r="W20" s="184"/>
      <c r="X20" s="5"/>
      <c r="Y20" s="5"/>
      <c r="Z20" s="5"/>
      <c r="AA20" s="5"/>
      <c r="AB20" s="5"/>
      <c r="AC20" s="7"/>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30"/>
      <c r="BK20" s="30"/>
      <c r="BL20" s="30"/>
      <c r="BM20" s="30"/>
      <c r="BN20" s="30"/>
      <c r="BO20" s="30"/>
      <c r="BP20" s="30"/>
      <c r="BQ20" s="30"/>
    </row>
    <row r="21" spans="1:69" x14ac:dyDescent="0.15">
      <c r="A21" s="261" t="s">
        <v>38</v>
      </c>
      <c r="B21" s="261"/>
      <c r="C21" s="261"/>
      <c r="D21" s="261"/>
      <c r="E21" s="261"/>
      <c r="F21" s="184"/>
      <c r="G21" s="184"/>
      <c r="H21" s="184"/>
      <c r="I21" s="184"/>
      <c r="J21" s="184"/>
      <c r="K21" s="184"/>
      <c r="L21" s="184"/>
      <c r="M21" s="184"/>
      <c r="N21" s="184"/>
      <c r="O21" s="184"/>
      <c r="P21" s="184"/>
      <c r="Q21" s="184"/>
      <c r="R21" s="184"/>
      <c r="S21" s="184"/>
      <c r="T21" s="184"/>
      <c r="U21" s="184"/>
      <c r="V21" s="184"/>
      <c r="W21" s="184"/>
      <c r="X21" s="5"/>
      <c r="Y21" s="5"/>
      <c r="Z21" s="5"/>
      <c r="AA21" s="5"/>
      <c r="AB21" s="5"/>
      <c r="AC21" s="7"/>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30"/>
      <c r="BK21" s="30"/>
      <c r="BL21" s="30"/>
      <c r="BM21" s="30"/>
      <c r="BN21" s="30"/>
      <c r="BO21" s="30"/>
      <c r="BP21" s="30"/>
      <c r="BQ21" s="30"/>
    </row>
    <row r="22" spans="1:69" ht="14.25" thickBo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row>
    <row r="23" spans="1:69" ht="13.5" customHeight="1" x14ac:dyDescent="0.15">
      <c r="A23" s="274" t="s">
        <v>39</v>
      </c>
      <c r="B23" s="275"/>
      <c r="C23" s="279" t="s">
        <v>40</v>
      </c>
      <c r="D23" s="275"/>
      <c r="E23" s="275"/>
      <c r="F23" s="275"/>
      <c r="G23" s="279" t="s">
        <v>41</v>
      </c>
      <c r="H23" s="275"/>
      <c r="I23" s="275"/>
      <c r="J23" s="275"/>
      <c r="K23" s="280" t="s">
        <v>42</v>
      </c>
      <c r="L23" s="275"/>
      <c r="M23" s="275"/>
      <c r="N23" s="275"/>
      <c r="O23" s="275"/>
      <c r="P23" s="282" t="s">
        <v>431</v>
      </c>
      <c r="Q23" s="279"/>
      <c r="R23" s="279"/>
      <c r="S23" s="279"/>
      <c r="T23" s="279"/>
      <c r="U23" s="279"/>
      <c r="V23" s="279"/>
      <c r="W23" s="284" t="s">
        <v>430</v>
      </c>
      <c r="X23" s="285"/>
      <c r="Y23" s="285"/>
      <c r="Z23" s="285"/>
      <c r="AA23" s="285"/>
      <c r="AB23" s="285"/>
      <c r="AC23" s="285"/>
      <c r="AD23" s="285"/>
      <c r="AE23" s="286"/>
      <c r="AF23" s="279" t="s">
        <v>44</v>
      </c>
      <c r="AG23" s="279"/>
      <c r="AH23" s="279"/>
      <c r="AI23" s="279"/>
      <c r="AJ23" s="279"/>
      <c r="AK23" s="279"/>
      <c r="AL23" s="279"/>
      <c r="AM23" s="279"/>
      <c r="AN23" s="279"/>
      <c r="AO23" s="279" t="s">
        <v>45</v>
      </c>
      <c r="AP23" s="279"/>
      <c r="AQ23" s="279" t="s">
        <v>46</v>
      </c>
      <c r="AR23" s="279"/>
      <c r="AS23" s="279"/>
      <c r="AT23" s="279"/>
      <c r="AU23" s="279"/>
      <c r="AV23" s="279"/>
      <c r="AW23" s="279"/>
      <c r="AX23" s="279" t="s">
        <v>300</v>
      </c>
      <c r="AY23" s="279"/>
      <c r="AZ23" s="293" t="s">
        <v>21</v>
      </c>
      <c r="BA23" s="294"/>
      <c r="BB23" s="294"/>
      <c r="BC23" s="294"/>
      <c r="BD23" s="294"/>
      <c r="BE23" s="294"/>
      <c r="BF23" s="294"/>
      <c r="BG23" s="294"/>
      <c r="BH23" s="294"/>
      <c r="BI23" s="295"/>
      <c r="BJ23" s="162" t="s">
        <v>224</v>
      </c>
      <c r="BK23" s="163"/>
      <c r="BL23" s="163"/>
      <c r="BM23" s="163"/>
      <c r="BN23" s="163"/>
      <c r="BO23" s="163"/>
      <c r="BP23" s="163"/>
      <c r="BQ23" s="164"/>
    </row>
    <row r="24" spans="1:69" x14ac:dyDescent="0.15">
      <c r="A24" s="276"/>
      <c r="B24" s="261"/>
      <c r="C24" s="184"/>
      <c r="D24" s="261"/>
      <c r="E24" s="261"/>
      <c r="F24" s="261"/>
      <c r="G24" s="184"/>
      <c r="H24" s="261"/>
      <c r="I24" s="261"/>
      <c r="J24" s="261"/>
      <c r="K24" s="281"/>
      <c r="L24" s="261"/>
      <c r="M24" s="261"/>
      <c r="N24" s="261"/>
      <c r="O24" s="261"/>
      <c r="P24" s="184"/>
      <c r="Q24" s="184"/>
      <c r="R24" s="184"/>
      <c r="S24" s="184"/>
      <c r="T24" s="184"/>
      <c r="U24" s="184"/>
      <c r="V24" s="184"/>
      <c r="W24" s="192"/>
      <c r="X24" s="193"/>
      <c r="Y24" s="193"/>
      <c r="Z24" s="193"/>
      <c r="AA24" s="193"/>
      <c r="AB24" s="193"/>
      <c r="AC24" s="193"/>
      <c r="AD24" s="193"/>
      <c r="AE24" s="194"/>
      <c r="AF24" s="184"/>
      <c r="AG24" s="184"/>
      <c r="AH24" s="184"/>
      <c r="AI24" s="184"/>
      <c r="AJ24" s="184"/>
      <c r="AK24" s="184"/>
      <c r="AL24" s="184"/>
      <c r="AM24" s="184"/>
      <c r="AN24" s="184"/>
      <c r="AO24" s="184"/>
      <c r="AP24" s="184"/>
      <c r="AQ24" s="184" t="s">
        <v>47</v>
      </c>
      <c r="AR24" s="184"/>
      <c r="AS24" s="184"/>
      <c r="AT24" s="184" t="s">
        <v>48</v>
      </c>
      <c r="AU24" s="184"/>
      <c r="AV24" s="184" t="s">
        <v>49</v>
      </c>
      <c r="AW24" s="184"/>
      <c r="AX24" s="184"/>
      <c r="AY24" s="184"/>
      <c r="AZ24" s="184" t="s">
        <v>18</v>
      </c>
      <c r="BA24" s="184"/>
      <c r="BB24" s="184" t="s">
        <v>19</v>
      </c>
      <c r="BC24" s="184"/>
      <c r="BD24" s="184"/>
      <c r="BE24" s="184"/>
      <c r="BF24" s="318" t="s">
        <v>239</v>
      </c>
      <c r="BG24" s="318"/>
      <c r="BH24" s="318"/>
      <c r="BI24" s="319"/>
      <c r="BJ24" s="320" t="s">
        <v>226</v>
      </c>
      <c r="BK24" s="321"/>
      <c r="BL24" s="321"/>
      <c r="BM24" s="322"/>
      <c r="BN24" s="160" t="s">
        <v>224</v>
      </c>
      <c r="BO24" s="160"/>
      <c r="BP24" s="160"/>
      <c r="BQ24" s="161"/>
    </row>
    <row r="25" spans="1:69" ht="14.25" thickBot="1" x14ac:dyDescent="0.2">
      <c r="A25" s="277"/>
      <c r="B25" s="278"/>
      <c r="C25" s="278"/>
      <c r="D25" s="278"/>
      <c r="E25" s="278"/>
      <c r="F25" s="278"/>
      <c r="G25" s="278"/>
      <c r="H25" s="278"/>
      <c r="I25" s="278"/>
      <c r="J25" s="278"/>
      <c r="K25" s="278"/>
      <c r="L25" s="278"/>
      <c r="M25" s="278"/>
      <c r="N25" s="278"/>
      <c r="O25" s="278"/>
      <c r="P25" s="283"/>
      <c r="Q25" s="283"/>
      <c r="R25" s="283"/>
      <c r="S25" s="283"/>
      <c r="T25" s="283"/>
      <c r="U25" s="283"/>
      <c r="V25" s="283"/>
      <c r="W25" s="287"/>
      <c r="X25" s="288"/>
      <c r="Y25" s="288"/>
      <c r="Z25" s="288"/>
      <c r="AA25" s="288"/>
      <c r="AB25" s="288"/>
      <c r="AC25" s="288"/>
      <c r="AD25" s="288"/>
      <c r="AE25" s="289"/>
      <c r="AF25" s="283"/>
      <c r="AG25" s="283"/>
      <c r="AH25" s="283"/>
      <c r="AI25" s="283"/>
      <c r="AJ25" s="283"/>
      <c r="AK25" s="283"/>
      <c r="AL25" s="283"/>
      <c r="AM25" s="283"/>
      <c r="AN25" s="283"/>
      <c r="AO25" s="283"/>
      <c r="AP25" s="283"/>
      <c r="AQ25" s="283"/>
      <c r="AR25" s="283"/>
      <c r="AS25" s="283"/>
      <c r="AT25" s="283"/>
      <c r="AU25" s="283"/>
      <c r="AV25" s="283"/>
      <c r="AW25" s="283"/>
      <c r="AX25" s="283"/>
      <c r="AY25" s="283"/>
      <c r="AZ25" s="298" t="s">
        <v>17</v>
      </c>
      <c r="BA25" s="283"/>
      <c r="BB25" s="298" t="s">
        <v>20</v>
      </c>
      <c r="BC25" s="283"/>
      <c r="BD25" s="9" t="s">
        <v>17</v>
      </c>
      <c r="BE25" s="10"/>
      <c r="BF25" s="299" t="s">
        <v>20</v>
      </c>
      <c r="BG25" s="283"/>
      <c r="BH25" s="298" t="s">
        <v>17</v>
      </c>
      <c r="BI25" s="300"/>
      <c r="BJ25" s="301" t="s">
        <v>222</v>
      </c>
      <c r="BK25" s="302"/>
      <c r="BL25" s="302"/>
      <c r="BM25" s="303"/>
      <c r="BN25" s="304" t="s">
        <v>65</v>
      </c>
      <c r="BO25" s="305"/>
      <c r="BP25" s="296" t="s">
        <v>312</v>
      </c>
      <c r="BQ25" s="297"/>
    </row>
    <row r="26" spans="1:69" ht="14.25" thickTop="1" x14ac:dyDescent="0.15">
      <c r="A26" s="323">
        <v>1</v>
      </c>
      <c r="B26" s="324"/>
      <c r="C26" s="440"/>
      <c r="D26" s="441"/>
      <c r="E26" s="441"/>
      <c r="F26" s="442"/>
      <c r="G26" s="443"/>
      <c r="H26" s="441"/>
      <c r="I26" s="441"/>
      <c r="J26" s="442"/>
      <c r="K26" s="443"/>
      <c r="L26" s="441"/>
      <c r="M26" s="441"/>
      <c r="N26" s="441"/>
      <c r="O26" s="444"/>
      <c r="P26" s="434"/>
      <c r="Q26" s="435"/>
      <c r="R26" s="435"/>
      <c r="S26" s="435"/>
      <c r="T26" s="435"/>
      <c r="U26" s="435"/>
      <c r="V26" s="436"/>
      <c r="W26" s="437"/>
      <c r="X26" s="438"/>
      <c r="Y26" s="438"/>
      <c r="Z26" s="438"/>
      <c r="AA26" s="438"/>
      <c r="AB26" s="438"/>
      <c r="AC26" s="438"/>
      <c r="AD26" s="438"/>
      <c r="AE26" s="439"/>
      <c r="AF26" s="434"/>
      <c r="AG26" s="435"/>
      <c r="AH26" s="435"/>
      <c r="AI26" s="435"/>
      <c r="AJ26" s="435"/>
      <c r="AK26" s="435"/>
      <c r="AL26" s="435"/>
      <c r="AM26" s="435"/>
      <c r="AN26" s="446"/>
      <c r="AO26" s="410"/>
      <c r="AP26" s="411"/>
      <c r="AQ26" s="410"/>
      <c r="AR26" s="426"/>
      <c r="AS26" s="427"/>
      <c r="AT26" s="445"/>
      <c r="AU26" s="427"/>
      <c r="AV26" s="445"/>
      <c r="AW26" s="411"/>
      <c r="AX26" s="410"/>
      <c r="AY26" s="411"/>
      <c r="AZ26" s="447"/>
      <c r="BA26" s="448"/>
      <c r="BB26" s="427"/>
      <c r="BC26" s="449"/>
      <c r="BD26" s="449"/>
      <c r="BE26" s="448"/>
      <c r="BF26" s="450" t="s">
        <v>106</v>
      </c>
      <c r="BG26" s="451"/>
      <c r="BH26" s="449"/>
      <c r="BI26" s="452"/>
      <c r="BJ26" s="461"/>
      <c r="BK26" s="462"/>
      <c r="BL26" s="462"/>
      <c r="BM26" s="463"/>
      <c r="BN26" s="464"/>
      <c r="BO26" s="465"/>
      <c r="BP26" s="466"/>
      <c r="BQ26" s="467"/>
    </row>
    <row r="27" spans="1:69" x14ac:dyDescent="0.15">
      <c r="A27" s="343">
        <v>2</v>
      </c>
      <c r="B27" s="344"/>
      <c r="C27" s="415"/>
      <c r="D27" s="416"/>
      <c r="E27" s="416"/>
      <c r="F27" s="375"/>
      <c r="G27" s="417"/>
      <c r="H27" s="416"/>
      <c r="I27" s="416"/>
      <c r="J27" s="375"/>
      <c r="K27" s="417"/>
      <c r="L27" s="416"/>
      <c r="M27" s="416"/>
      <c r="N27" s="416"/>
      <c r="O27" s="419"/>
      <c r="P27" s="420"/>
      <c r="Q27" s="421"/>
      <c r="R27" s="421"/>
      <c r="S27" s="421"/>
      <c r="T27" s="421"/>
      <c r="U27" s="421"/>
      <c r="V27" s="358"/>
      <c r="W27" s="423"/>
      <c r="X27" s="424"/>
      <c r="Y27" s="424"/>
      <c r="Z27" s="424"/>
      <c r="AA27" s="424"/>
      <c r="AB27" s="424"/>
      <c r="AC27" s="424"/>
      <c r="AD27" s="424"/>
      <c r="AE27" s="425"/>
      <c r="AF27" s="420"/>
      <c r="AG27" s="421"/>
      <c r="AH27" s="421"/>
      <c r="AI27" s="421"/>
      <c r="AJ27" s="421"/>
      <c r="AK27" s="421"/>
      <c r="AL27" s="421"/>
      <c r="AM27" s="421"/>
      <c r="AN27" s="422"/>
      <c r="AO27" s="412"/>
      <c r="AP27" s="413"/>
      <c r="AQ27" s="412"/>
      <c r="AR27" s="418"/>
      <c r="AS27" s="366"/>
      <c r="AT27" s="414"/>
      <c r="AU27" s="366"/>
      <c r="AV27" s="414"/>
      <c r="AW27" s="413"/>
      <c r="AX27" s="412"/>
      <c r="AY27" s="413"/>
      <c r="AZ27" s="365"/>
      <c r="BA27" s="357"/>
      <c r="BB27" s="366"/>
      <c r="BC27" s="356"/>
      <c r="BD27" s="356"/>
      <c r="BE27" s="357"/>
      <c r="BF27" s="367" t="s">
        <v>106</v>
      </c>
      <c r="BG27" s="368"/>
      <c r="BH27" s="356"/>
      <c r="BI27" s="369"/>
      <c r="BJ27" s="370"/>
      <c r="BK27" s="371"/>
      <c r="BL27" s="371"/>
      <c r="BM27" s="372"/>
      <c r="BN27" s="362"/>
      <c r="BO27" s="363"/>
      <c r="BP27" s="459"/>
      <c r="BQ27" s="460"/>
    </row>
    <row r="28" spans="1:69" x14ac:dyDescent="0.15">
      <c r="A28" s="343">
        <v>3</v>
      </c>
      <c r="B28" s="344"/>
      <c r="C28" s="415"/>
      <c r="D28" s="416"/>
      <c r="E28" s="416"/>
      <c r="F28" s="375"/>
      <c r="G28" s="417"/>
      <c r="H28" s="416"/>
      <c r="I28" s="416"/>
      <c r="J28" s="375"/>
      <c r="K28" s="417"/>
      <c r="L28" s="416"/>
      <c r="M28" s="416"/>
      <c r="N28" s="416"/>
      <c r="O28" s="419"/>
      <c r="P28" s="420"/>
      <c r="Q28" s="421"/>
      <c r="R28" s="421"/>
      <c r="S28" s="421"/>
      <c r="T28" s="421"/>
      <c r="U28" s="421"/>
      <c r="V28" s="358"/>
      <c r="W28" s="423"/>
      <c r="X28" s="424"/>
      <c r="Y28" s="424"/>
      <c r="Z28" s="424"/>
      <c r="AA28" s="424"/>
      <c r="AB28" s="424"/>
      <c r="AC28" s="424"/>
      <c r="AD28" s="424"/>
      <c r="AE28" s="425"/>
      <c r="AF28" s="420"/>
      <c r="AG28" s="421"/>
      <c r="AH28" s="421"/>
      <c r="AI28" s="421"/>
      <c r="AJ28" s="421"/>
      <c r="AK28" s="421"/>
      <c r="AL28" s="421"/>
      <c r="AM28" s="421"/>
      <c r="AN28" s="422"/>
      <c r="AO28" s="412"/>
      <c r="AP28" s="413"/>
      <c r="AQ28" s="412"/>
      <c r="AR28" s="418"/>
      <c r="AS28" s="366"/>
      <c r="AT28" s="414"/>
      <c r="AU28" s="366"/>
      <c r="AV28" s="414"/>
      <c r="AW28" s="413"/>
      <c r="AX28" s="412"/>
      <c r="AY28" s="413"/>
      <c r="AZ28" s="365"/>
      <c r="BA28" s="357"/>
      <c r="BB28" s="366"/>
      <c r="BC28" s="356"/>
      <c r="BD28" s="356"/>
      <c r="BE28" s="357"/>
      <c r="BF28" s="367" t="s">
        <v>106</v>
      </c>
      <c r="BG28" s="368"/>
      <c r="BH28" s="356"/>
      <c r="BI28" s="369"/>
      <c r="BJ28" s="370"/>
      <c r="BK28" s="371"/>
      <c r="BL28" s="371"/>
      <c r="BM28" s="372"/>
      <c r="BN28" s="362"/>
      <c r="BO28" s="363"/>
      <c r="BP28" s="459"/>
      <c r="BQ28" s="460"/>
    </row>
    <row r="29" spans="1:69" x14ac:dyDescent="0.15">
      <c r="A29" s="343">
        <v>4</v>
      </c>
      <c r="B29" s="344"/>
      <c r="C29" s="415"/>
      <c r="D29" s="416"/>
      <c r="E29" s="416"/>
      <c r="F29" s="375"/>
      <c r="G29" s="417"/>
      <c r="H29" s="416"/>
      <c r="I29" s="416"/>
      <c r="J29" s="375"/>
      <c r="K29" s="417"/>
      <c r="L29" s="416"/>
      <c r="M29" s="416"/>
      <c r="N29" s="416"/>
      <c r="O29" s="419"/>
      <c r="P29" s="420"/>
      <c r="Q29" s="421"/>
      <c r="R29" s="421"/>
      <c r="S29" s="421"/>
      <c r="T29" s="421"/>
      <c r="U29" s="421"/>
      <c r="V29" s="358"/>
      <c r="W29" s="423"/>
      <c r="X29" s="424"/>
      <c r="Y29" s="424"/>
      <c r="Z29" s="424"/>
      <c r="AA29" s="424"/>
      <c r="AB29" s="424"/>
      <c r="AC29" s="424"/>
      <c r="AD29" s="424"/>
      <c r="AE29" s="425"/>
      <c r="AF29" s="420"/>
      <c r="AG29" s="421"/>
      <c r="AH29" s="421"/>
      <c r="AI29" s="421"/>
      <c r="AJ29" s="421"/>
      <c r="AK29" s="421"/>
      <c r="AL29" s="421"/>
      <c r="AM29" s="421"/>
      <c r="AN29" s="422"/>
      <c r="AO29" s="412"/>
      <c r="AP29" s="413"/>
      <c r="AQ29" s="412"/>
      <c r="AR29" s="418"/>
      <c r="AS29" s="366"/>
      <c r="AT29" s="414"/>
      <c r="AU29" s="366"/>
      <c r="AV29" s="414"/>
      <c r="AW29" s="413"/>
      <c r="AX29" s="412"/>
      <c r="AY29" s="413"/>
      <c r="AZ29" s="365"/>
      <c r="BA29" s="357"/>
      <c r="BB29" s="366"/>
      <c r="BC29" s="356"/>
      <c r="BD29" s="356"/>
      <c r="BE29" s="357"/>
      <c r="BF29" s="367" t="s">
        <v>106</v>
      </c>
      <c r="BG29" s="368"/>
      <c r="BH29" s="356"/>
      <c r="BI29" s="369"/>
      <c r="BJ29" s="370"/>
      <c r="BK29" s="371"/>
      <c r="BL29" s="371"/>
      <c r="BM29" s="372"/>
      <c r="BN29" s="362"/>
      <c r="BO29" s="363"/>
      <c r="BP29" s="459"/>
      <c r="BQ29" s="460"/>
    </row>
    <row r="30" spans="1:69" x14ac:dyDescent="0.15">
      <c r="A30" s="343">
        <v>5</v>
      </c>
      <c r="B30" s="344"/>
      <c r="C30" s="415"/>
      <c r="D30" s="416"/>
      <c r="E30" s="416"/>
      <c r="F30" s="375"/>
      <c r="G30" s="417"/>
      <c r="H30" s="416"/>
      <c r="I30" s="416"/>
      <c r="J30" s="375"/>
      <c r="K30" s="417"/>
      <c r="L30" s="416"/>
      <c r="M30" s="416"/>
      <c r="N30" s="416"/>
      <c r="O30" s="419"/>
      <c r="P30" s="420"/>
      <c r="Q30" s="421"/>
      <c r="R30" s="421"/>
      <c r="S30" s="421"/>
      <c r="T30" s="421"/>
      <c r="U30" s="421"/>
      <c r="V30" s="358"/>
      <c r="W30" s="423"/>
      <c r="X30" s="424"/>
      <c r="Y30" s="424"/>
      <c r="Z30" s="424"/>
      <c r="AA30" s="424"/>
      <c r="AB30" s="424"/>
      <c r="AC30" s="424"/>
      <c r="AD30" s="424"/>
      <c r="AE30" s="425"/>
      <c r="AF30" s="420"/>
      <c r="AG30" s="421"/>
      <c r="AH30" s="421"/>
      <c r="AI30" s="421"/>
      <c r="AJ30" s="421"/>
      <c r="AK30" s="421"/>
      <c r="AL30" s="421"/>
      <c r="AM30" s="421"/>
      <c r="AN30" s="422"/>
      <c r="AO30" s="412"/>
      <c r="AP30" s="413"/>
      <c r="AQ30" s="412"/>
      <c r="AR30" s="418"/>
      <c r="AS30" s="366"/>
      <c r="AT30" s="414"/>
      <c r="AU30" s="366"/>
      <c r="AV30" s="414"/>
      <c r="AW30" s="413"/>
      <c r="AX30" s="412"/>
      <c r="AY30" s="413"/>
      <c r="AZ30" s="365"/>
      <c r="BA30" s="357"/>
      <c r="BB30" s="366"/>
      <c r="BC30" s="356"/>
      <c r="BD30" s="356"/>
      <c r="BE30" s="357"/>
      <c r="BF30" s="367" t="s">
        <v>263</v>
      </c>
      <c r="BG30" s="368"/>
      <c r="BH30" s="356"/>
      <c r="BI30" s="369"/>
      <c r="BJ30" s="370"/>
      <c r="BK30" s="371"/>
      <c r="BL30" s="371"/>
      <c r="BM30" s="372"/>
      <c r="BN30" s="362"/>
      <c r="BO30" s="363"/>
      <c r="BP30" s="459"/>
      <c r="BQ30" s="460"/>
    </row>
    <row r="31" spans="1:69" x14ac:dyDescent="0.15">
      <c r="A31" s="343">
        <v>6</v>
      </c>
      <c r="B31" s="344"/>
      <c r="C31" s="415"/>
      <c r="D31" s="416"/>
      <c r="E31" s="416"/>
      <c r="F31" s="375"/>
      <c r="G31" s="417"/>
      <c r="H31" s="416"/>
      <c r="I31" s="416"/>
      <c r="J31" s="375"/>
      <c r="K31" s="417"/>
      <c r="L31" s="416"/>
      <c r="M31" s="416"/>
      <c r="N31" s="416"/>
      <c r="O31" s="419"/>
      <c r="P31" s="420"/>
      <c r="Q31" s="421"/>
      <c r="R31" s="421"/>
      <c r="S31" s="421"/>
      <c r="T31" s="421"/>
      <c r="U31" s="421"/>
      <c r="V31" s="358"/>
      <c r="W31" s="423"/>
      <c r="X31" s="424"/>
      <c r="Y31" s="424"/>
      <c r="Z31" s="424"/>
      <c r="AA31" s="424"/>
      <c r="AB31" s="424"/>
      <c r="AC31" s="424"/>
      <c r="AD31" s="424"/>
      <c r="AE31" s="425"/>
      <c r="AF31" s="420"/>
      <c r="AG31" s="421"/>
      <c r="AH31" s="421"/>
      <c r="AI31" s="421"/>
      <c r="AJ31" s="421"/>
      <c r="AK31" s="421"/>
      <c r="AL31" s="421"/>
      <c r="AM31" s="421"/>
      <c r="AN31" s="422"/>
      <c r="AO31" s="412"/>
      <c r="AP31" s="413"/>
      <c r="AQ31" s="412"/>
      <c r="AR31" s="418"/>
      <c r="AS31" s="366"/>
      <c r="AT31" s="414"/>
      <c r="AU31" s="366"/>
      <c r="AV31" s="414"/>
      <c r="AW31" s="413"/>
      <c r="AX31" s="412"/>
      <c r="AY31" s="413"/>
      <c r="AZ31" s="365"/>
      <c r="BA31" s="357"/>
      <c r="BB31" s="366"/>
      <c r="BC31" s="356"/>
      <c r="BD31" s="356"/>
      <c r="BE31" s="357"/>
      <c r="BF31" s="367" t="s">
        <v>263</v>
      </c>
      <c r="BG31" s="368"/>
      <c r="BH31" s="356"/>
      <c r="BI31" s="369"/>
      <c r="BJ31" s="370"/>
      <c r="BK31" s="371"/>
      <c r="BL31" s="371"/>
      <c r="BM31" s="372"/>
      <c r="BN31" s="362"/>
      <c r="BO31" s="363"/>
      <c r="BP31" s="459"/>
      <c r="BQ31" s="460"/>
    </row>
    <row r="32" spans="1:69" x14ac:dyDescent="0.15">
      <c r="A32" s="343">
        <v>7</v>
      </c>
      <c r="B32" s="344"/>
      <c r="C32" s="415"/>
      <c r="D32" s="416"/>
      <c r="E32" s="416"/>
      <c r="F32" s="375"/>
      <c r="G32" s="417"/>
      <c r="H32" s="416"/>
      <c r="I32" s="416"/>
      <c r="J32" s="375"/>
      <c r="K32" s="417"/>
      <c r="L32" s="416"/>
      <c r="M32" s="416"/>
      <c r="N32" s="416"/>
      <c r="O32" s="419"/>
      <c r="P32" s="420"/>
      <c r="Q32" s="421"/>
      <c r="R32" s="421"/>
      <c r="S32" s="421"/>
      <c r="T32" s="421"/>
      <c r="U32" s="421"/>
      <c r="V32" s="358"/>
      <c r="W32" s="423"/>
      <c r="X32" s="424"/>
      <c r="Y32" s="424"/>
      <c r="Z32" s="424"/>
      <c r="AA32" s="424"/>
      <c r="AB32" s="424"/>
      <c r="AC32" s="424"/>
      <c r="AD32" s="424"/>
      <c r="AE32" s="425"/>
      <c r="AF32" s="420"/>
      <c r="AG32" s="421"/>
      <c r="AH32" s="421"/>
      <c r="AI32" s="421"/>
      <c r="AJ32" s="421"/>
      <c r="AK32" s="421"/>
      <c r="AL32" s="421"/>
      <c r="AM32" s="421"/>
      <c r="AN32" s="422"/>
      <c r="AO32" s="412"/>
      <c r="AP32" s="413"/>
      <c r="AQ32" s="412"/>
      <c r="AR32" s="418"/>
      <c r="AS32" s="366"/>
      <c r="AT32" s="414"/>
      <c r="AU32" s="366"/>
      <c r="AV32" s="414"/>
      <c r="AW32" s="413"/>
      <c r="AX32" s="412"/>
      <c r="AY32" s="413"/>
      <c r="AZ32" s="365"/>
      <c r="BA32" s="357"/>
      <c r="BB32" s="366"/>
      <c r="BC32" s="356"/>
      <c r="BD32" s="356"/>
      <c r="BE32" s="357"/>
      <c r="BF32" s="367" t="s">
        <v>263</v>
      </c>
      <c r="BG32" s="368"/>
      <c r="BH32" s="356"/>
      <c r="BI32" s="369"/>
      <c r="BJ32" s="370"/>
      <c r="BK32" s="371"/>
      <c r="BL32" s="371"/>
      <c r="BM32" s="372"/>
      <c r="BN32" s="362"/>
      <c r="BO32" s="363"/>
      <c r="BP32" s="459"/>
      <c r="BQ32" s="460"/>
    </row>
    <row r="33" spans="1:69" x14ac:dyDescent="0.15">
      <c r="A33" s="343">
        <v>8</v>
      </c>
      <c r="B33" s="344"/>
      <c r="C33" s="415"/>
      <c r="D33" s="416"/>
      <c r="E33" s="416"/>
      <c r="F33" s="375"/>
      <c r="G33" s="417"/>
      <c r="H33" s="416"/>
      <c r="I33" s="416"/>
      <c r="J33" s="375"/>
      <c r="K33" s="417"/>
      <c r="L33" s="416"/>
      <c r="M33" s="416"/>
      <c r="N33" s="416"/>
      <c r="O33" s="419"/>
      <c r="P33" s="420"/>
      <c r="Q33" s="421"/>
      <c r="R33" s="421"/>
      <c r="S33" s="421"/>
      <c r="T33" s="421"/>
      <c r="U33" s="421"/>
      <c r="V33" s="358"/>
      <c r="W33" s="423"/>
      <c r="X33" s="424"/>
      <c r="Y33" s="424"/>
      <c r="Z33" s="424"/>
      <c r="AA33" s="424"/>
      <c r="AB33" s="424"/>
      <c r="AC33" s="424"/>
      <c r="AD33" s="424"/>
      <c r="AE33" s="425"/>
      <c r="AF33" s="420"/>
      <c r="AG33" s="421"/>
      <c r="AH33" s="421"/>
      <c r="AI33" s="421"/>
      <c r="AJ33" s="421"/>
      <c r="AK33" s="421"/>
      <c r="AL33" s="421"/>
      <c r="AM33" s="421"/>
      <c r="AN33" s="422"/>
      <c r="AO33" s="412"/>
      <c r="AP33" s="413"/>
      <c r="AQ33" s="412"/>
      <c r="AR33" s="418"/>
      <c r="AS33" s="366"/>
      <c r="AT33" s="414"/>
      <c r="AU33" s="366"/>
      <c r="AV33" s="414"/>
      <c r="AW33" s="413"/>
      <c r="AX33" s="412"/>
      <c r="AY33" s="413"/>
      <c r="AZ33" s="365"/>
      <c r="BA33" s="357"/>
      <c r="BB33" s="366"/>
      <c r="BC33" s="356"/>
      <c r="BD33" s="356"/>
      <c r="BE33" s="357"/>
      <c r="BF33" s="367" t="s">
        <v>263</v>
      </c>
      <c r="BG33" s="368"/>
      <c r="BH33" s="356"/>
      <c r="BI33" s="369"/>
      <c r="BJ33" s="370"/>
      <c r="BK33" s="371"/>
      <c r="BL33" s="371"/>
      <c r="BM33" s="372"/>
      <c r="BN33" s="362"/>
      <c r="BO33" s="363"/>
      <c r="BP33" s="459"/>
      <c r="BQ33" s="460"/>
    </row>
    <row r="34" spans="1:69" x14ac:dyDescent="0.15">
      <c r="A34" s="343">
        <v>9</v>
      </c>
      <c r="B34" s="344"/>
      <c r="C34" s="415"/>
      <c r="D34" s="416"/>
      <c r="E34" s="416"/>
      <c r="F34" s="375"/>
      <c r="G34" s="417"/>
      <c r="H34" s="416"/>
      <c r="I34" s="416"/>
      <c r="J34" s="375"/>
      <c r="K34" s="417"/>
      <c r="L34" s="416"/>
      <c r="M34" s="416"/>
      <c r="N34" s="416"/>
      <c r="O34" s="419"/>
      <c r="P34" s="420"/>
      <c r="Q34" s="421"/>
      <c r="R34" s="421"/>
      <c r="S34" s="421"/>
      <c r="T34" s="421"/>
      <c r="U34" s="421"/>
      <c r="V34" s="358"/>
      <c r="W34" s="423"/>
      <c r="X34" s="424"/>
      <c r="Y34" s="424"/>
      <c r="Z34" s="424"/>
      <c r="AA34" s="424"/>
      <c r="AB34" s="424"/>
      <c r="AC34" s="424"/>
      <c r="AD34" s="424"/>
      <c r="AE34" s="425"/>
      <c r="AF34" s="420"/>
      <c r="AG34" s="421"/>
      <c r="AH34" s="421"/>
      <c r="AI34" s="421"/>
      <c r="AJ34" s="421"/>
      <c r="AK34" s="421"/>
      <c r="AL34" s="421"/>
      <c r="AM34" s="421"/>
      <c r="AN34" s="422"/>
      <c r="AO34" s="412"/>
      <c r="AP34" s="413"/>
      <c r="AQ34" s="412"/>
      <c r="AR34" s="418"/>
      <c r="AS34" s="366"/>
      <c r="AT34" s="414"/>
      <c r="AU34" s="366"/>
      <c r="AV34" s="414"/>
      <c r="AW34" s="413"/>
      <c r="AX34" s="412"/>
      <c r="AY34" s="413"/>
      <c r="AZ34" s="365"/>
      <c r="BA34" s="357"/>
      <c r="BB34" s="366"/>
      <c r="BC34" s="356"/>
      <c r="BD34" s="356"/>
      <c r="BE34" s="357"/>
      <c r="BF34" s="367" t="s">
        <v>263</v>
      </c>
      <c r="BG34" s="368"/>
      <c r="BH34" s="356"/>
      <c r="BI34" s="369"/>
      <c r="BJ34" s="370"/>
      <c r="BK34" s="371"/>
      <c r="BL34" s="371"/>
      <c r="BM34" s="372"/>
      <c r="BN34" s="362"/>
      <c r="BO34" s="363"/>
      <c r="BP34" s="459"/>
      <c r="BQ34" s="460"/>
    </row>
    <row r="35" spans="1:69" x14ac:dyDescent="0.15">
      <c r="A35" s="343">
        <v>10</v>
      </c>
      <c r="B35" s="344"/>
      <c r="C35" s="415"/>
      <c r="D35" s="416"/>
      <c r="E35" s="416"/>
      <c r="F35" s="375"/>
      <c r="G35" s="417"/>
      <c r="H35" s="416"/>
      <c r="I35" s="416"/>
      <c r="J35" s="375"/>
      <c r="K35" s="417"/>
      <c r="L35" s="416"/>
      <c r="M35" s="416"/>
      <c r="N35" s="416"/>
      <c r="O35" s="419"/>
      <c r="P35" s="420"/>
      <c r="Q35" s="421"/>
      <c r="R35" s="421"/>
      <c r="S35" s="421"/>
      <c r="T35" s="421"/>
      <c r="U35" s="421"/>
      <c r="V35" s="358"/>
      <c r="W35" s="423"/>
      <c r="X35" s="424"/>
      <c r="Y35" s="424"/>
      <c r="Z35" s="424"/>
      <c r="AA35" s="424"/>
      <c r="AB35" s="424"/>
      <c r="AC35" s="424"/>
      <c r="AD35" s="424"/>
      <c r="AE35" s="425"/>
      <c r="AF35" s="420"/>
      <c r="AG35" s="421"/>
      <c r="AH35" s="421"/>
      <c r="AI35" s="421"/>
      <c r="AJ35" s="421"/>
      <c r="AK35" s="421"/>
      <c r="AL35" s="421"/>
      <c r="AM35" s="421"/>
      <c r="AN35" s="422"/>
      <c r="AO35" s="412"/>
      <c r="AP35" s="413"/>
      <c r="AQ35" s="412"/>
      <c r="AR35" s="418"/>
      <c r="AS35" s="366"/>
      <c r="AT35" s="414"/>
      <c r="AU35" s="366"/>
      <c r="AV35" s="414"/>
      <c r="AW35" s="413"/>
      <c r="AX35" s="412"/>
      <c r="AY35" s="413"/>
      <c r="AZ35" s="365"/>
      <c r="BA35" s="357"/>
      <c r="BB35" s="366"/>
      <c r="BC35" s="356"/>
      <c r="BD35" s="356"/>
      <c r="BE35" s="357"/>
      <c r="BF35" s="367" t="s">
        <v>263</v>
      </c>
      <c r="BG35" s="368"/>
      <c r="BH35" s="356"/>
      <c r="BI35" s="369"/>
      <c r="BJ35" s="370"/>
      <c r="BK35" s="371"/>
      <c r="BL35" s="371"/>
      <c r="BM35" s="372"/>
      <c r="BN35" s="362"/>
      <c r="BO35" s="363"/>
      <c r="BP35" s="459"/>
      <c r="BQ35" s="460"/>
    </row>
    <row r="36" spans="1:69" x14ac:dyDescent="0.15">
      <c r="A36" s="343">
        <v>11</v>
      </c>
      <c r="B36" s="344"/>
      <c r="C36" s="375"/>
      <c r="D36" s="355"/>
      <c r="E36" s="355"/>
      <c r="F36" s="355"/>
      <c r="G36" s="355"/>
      <c r="H36" s="355"/>
      <c r="I36" s="355"/>
      <c r="J36" s="355"/>
      <c r="K36" s="356"/>
      <c r="L36" s="356"/>
      <c r="M36" s="356"/>
      <c r="N36" s="356"/>
      <c r="O36" s="357"/>
      <c r="P36" s="358"/>
      <c r="Q36" s="359"/>
      <c r="R36" s="359"/>
      <c r="S36" s="359"/>
      <c r="T36" s="359"/>
      <c r="U36" s="359"/>
      <c r="V36" s="359"/>
      <c r="W36" s="423"/>
      <c r="X36" s="424"/>
      <c r="Y36" s="424"/>
      <c r="Z36" s="424"/>
      <c r="AA36" s="424"/>
      <c r="AB36" s="424"/>
      <c r="AC36" s="424"/>
      <c r="AD36" s="424"/>
      <c r="AE36" s="425"/>
      <c r="AF36" s="358"/>
      <c r="AG36" s="359"/>
      <c r="AH36" s="359"/>
      <c r="AI36" s="359"/>
      <c r="AJ36" s="359"/>
      <c r="AK36" s="359"/>
      <c r="AL36" s="359"/>
      <c r="AM36" s="359"/>
      <c r="AN36" s="373"/>
      <c r="AO36" s="365"/>
      <c r="AP36" s="357"/>
      <c r="AQ36" s="366"/>
      <c r="AR36" s="356"/>
      <c r="AS36" s="356"/>
      <c r="AT36" s="356"/>
      <c r="AU36" s="356"/>
      <c r="AV36" s="356"/>
      <c r="AW36" s="357"/>
      <c r="AX36" s="365"/>
      <c r="AY36" s="357"/>
      <c r="AZ36" s="365"/>
      <c r="BA36" s="357"/>
      <c r="BB36" s="366"/>
      <c r="BC36" s="356"/>
      <c r="BD36" s="356"/>
      <c r="BE36" s="357"/>
      <c r="BF36" s="367" t="s">
        <v>263</v>
      </c>
      <c r="BG36" s="368"/>
      <c r="BH36" s="356"/>
      <c r="BI36" s="369"/>
      <c r="BJ36" s="370"/>
      <c r="BK36" s="371"/>
      <c r="BL36" s="371"/>
      <c r="BM36" s="372"/>
      <c r="BN36" s="362"/>
      <c r="BO36" s="363"/>
      <c r="BP36" s="459"/>
      <c r="BQ36" s="460"/>
    </row>
    <row r="37" spans="1:69" x14ac:dyDescent="0.15">
      <c r="A37" s="343">
        <v>12</v>
      </c>
      <c r="B37" s="344"/>
      <c r="C37" s="375"/>
      <c r="D37" s="355"/>
      <c r="E37" s="355"/>
      <c r="F37" s="355"/>
      <c r="G37" s="355"/>
      <c r="H37" s="355"/>
      <c r="I37" s="355"/>
      <c r="J37" s="355"/>
      <c r="K37" s="355"/>
      <c r="L37" s="355"/>
      <c r="M37" s="355"/>
      <c r="N37" s="355"/>
      <c r="O37" s="374"/>
      <c r="P37" s="358"/>
      <c r="Q37" s="359"/>
      <c r="R37" s="359"/>
      <c r="S37" s="359"/>
      <c r="T37" s="359"/>
      <c r="U37" s="359"/>
      <c r="V37" s="359"/>
      <c r="W37" s="423"/>
      <c r="X37" s="424"/>
      <c r="Y37" s="424"/>
      <c r="Z37" s="424"/>
      <c r="AA37" s="424"/>
      <c r="AB37" s="424"/>
      <c r="AC37" s="424"/>
      <c r="AD37" s="424"/>
      <c r="AE37" s="425"/>
      <c r="AF37" s="358"/>
      <c r="AG37" s="359"/>
      <c r="AH37" s="359"/>
      <c r="AI37" s="359"/>
      <c r="AJ37" s="359"/>
      <c r="AK37" s="359"/>
      <c r="AL37" s="359"/>
      <c r="AM37" s="359"/>
      <c r="AN37" s="373"/>
      <c r="AO37" s="365"/>
      <c r="AP37" s="357"/>
      <c r="AQ37" s="366"/>
      <c r="AR37" s="356"/>
      <c r="AS37" s="356"/>
      <c r="AT37" s="356"/>
      <c r="AU37" s="356"/>
      <c r="AV37" s="356"/>
      <c r="AW37" s="357"/>
      <c r="AX37" s="365"/>
      <c r="AY37" s="357"/>
      <c r="AZ37" s="365"/>
      <c r="BA37" s="357"/>
      <c r="BB37" s="366"/>
      <c r="BC37" s="356"/>
      <c r="BD37" s="356"/>
      <c r="BE37" s="357"/>
      <c r="BF37" s="367" t="s">
        <v>263</v>
      </c>
      <c r="BG37" s="368"/>
      <c r="BH37" s="356"/>
      <c r="BI37" s="369"/>
      <c r="BJ37" s="370"/>
      <c r="BK37" s="371"/>
      <c r="BL37" s="371"/>
      <c r="BM37" s="372"/>
      <c r="BN37" s="362"/>
      <c r="BO37" s="363"/>
      <c r="BP37" s="459"/>
      <c r="BQ37" s="460"/>
    </row>
    <row r="38" spans="1:69" x14ac:dyDescent="0.15">
      <c r="A38" s="343">
        <v>13</v>
      </c>
      <c r="B38" s="344"/>
      <c r="C38" s="375"/>
      <c r="D38" s="355"/>
      <c r="E38" s="355"/>
      <c r="F38" s="355"/>
      <c r="G38" s="355"/>
      <c r="H38" s="355"/>
      <c r="I38" s="355"/>
      <c r="J38" s="355"/>
      <c r="K38" s="355"/>
      <c r="L38" s="355"/>
      <c r="M38" s="355"/>
      <c r="N38" s="355"/>
      <c r="O38" s="374"/>
      <c r="P38" s="358"/>
      <c r="Q38" s="359"/>
      <c r="R38" s="359"/>
      <c r="S38" s="359"/>
      <c r="T38" s="359"/>
      <c r="U38" s="359"/>
      <c r="V38" s="359"/>
      <c r="W38" s="423"/>
      <c r="X38" s="424"/>
      <c r="Y38" s="424"/>
      <c r="Z38" s="424"/>
      <c r="AA38" s="424"/>
      <c r="AB38" s="424"/>
      <c r="AC38" s="424"/>
      <c r="AD38" s="424"/>
      <c r="AE38" s="425"/>
      <c r="AF38" s="358"/>
      <c r="AG38" s="359"/>
      <c r="AH38" s="359"/>
      <c r="AI38" s="359"/>
      <c r="AJ38" s="359"/>
      <c r="AK38" s="359"/>
      <c r="AL38" s="359"/>
      <c r="AM38" s="359"/>
      <c r="AN38" s="373"/>
      <c r="AO38" s="365"/>
      <c r="AP38" s="357"/>
      <c r="AQ38" s="366"/>
      <c r="AR38" s="356"/>
      <c r="AS38" s="356"/>
      <c r="AT38" s="356"/>
      <c r="AU38" s="356"/>
      <c r="AV38" s="356"/>
      <c r="AW38" s="357"/>
      <c r="AX38" s="365"/>
      <c r="AY38" s="357"/>
      <c r="AZ38" s="365"/>
      <c r="BA38" s="357"/>
      <c r="BB38" s="366"/>
      <c r="BC38" s="356"/>
      <c r="BD38" s="356"/>
      <c r="BE38" s="357"/>
      <c r="BF38" s="367" t="s">
        <v>263</v>
      </c>
      <c r="BG38" s="368"/>
      <c r="BH38" s="356"/>
      <c r="BI38" s="369"/>
      <c r="BJ38" s="370"/>
      <c r="BK38" s="371"/>
      <c r="BL38" s="371"/>
      <c r="BM38" s="372"/>
      <c r="BN38" s="362"/>
      <c r="BO38" s="363"/>
      <c r="BP38" s="459"/>
      <c r="BQ38" s="460"/>
    </row>
    <row r="39" spans="1:69" x14ac:dyDescent="0.15">
      <c r="A39" s="343">
        <v>14</v>
      </c>
      <c r="B39" s="344"/>
      <c r="C39" s="375"/>
      <c r="D39" s="355"/>
      <c r="E39" s="355"/>
      <c r="F39" s="355"/>
      <c r="G39" s="355"/>
      <c r="H39" s="355"/>
      <c r="I39" s="355"/>
      <c r="J39" s="355"/>
      <c r="K39" s="355"/>
      <c r="L39" s="355"/>
      <c r="M39" s="355"/>
      <c r="N39" s="355"/>
      <c r="O39" s="374"/>
      <c r="P39" s="358"/>
      <c r="Q39" s="359"/>
      <c r="R39" s="359"/>
      <c r="S39" s="359"/>
      <c r="T39" s="359"/>
      <c r="U39" s="359"/>
      <c r="V39" s="359"/>
      <c r="W39" s="423"/>
      <c r="X39" s="424"/>
      <c r="Y39" s="424"/>
      <c r="Z39" s="424"/>
      <c r="AA39" s="424"/>
      <c r="AB39" s="424"/>
      <c r="AC39" s="424"/>
      <c r="AD39" s="424"/>
      <c r="AE39" s="425"/>
      <c r="AF39" s="358"/>
      <c r="AG39" s="359"/>
      <c r="AH39" s="359"/>
      <c r="AI39" s="359"/>
      <c r="AJ39" s="359"/>
      <c r="AK39" s="359"/>
      <c r="AL39" s="359"/>
      <c r="AM39" s="359"/>
      <c r="AN39" s="373"/>
      <c r="AO39" s="365"/>
      <c r="AP39" s="357"/>
      <c r="AQ39" s="366"/>
      <c r="AR39" s="356"/>
      <c r="AS39" s="356"/>
      <c r="AT39" s="356"/>
      <c r="AU39" s="356"/>
      <c r="AV39" s="356"/>
      <c r="AW39" s="357"/>
      <c r="AX39" s="365"/>
      <c r="AY39" s="357"/>
      <c r="AZ39" s="365"/>
      <c r="BA39" s="357"/>
      <c r="BB39" s="366"/>
      <c r="BC39" s="356"/>
      <c r="BD39" s="356"/>
      <c r="BE39" s="357"/>
      <c r="BF39" s="367" t="s">
        <v>263</v>
      </c>
      <c r="BG39" s="368"/>
      <c r="BH39" s="356"/>
      <c r="BI39" s="369"/>
      <c r="BJ39" s="370"/>
      <c r="BK39" s="371"/>
      <c r="BL39" s="371"/>
      <c r="BM39" s="372"/>
      <c r="BN39" s="362"/>
      <c r="BO39" s="363"/>
      <c r="BP39" s="459"/>
      <c r="BQ39" s="460"/>
    </row>
    <row r="40" spans="1:69" x14ac:dyDescent="0.15">
      <c r="A40" s="343">
        <v>15</v>
      </c>
      <c r="B40" s="344"/>
      <c r="C40" s="375"/>
      <c r="D40" s="355"/>
      <c r="E40" s="355"/>
      <c r="F40" s="355"/>
      <c r="G40" s="355"/>
      <c r="H40" s="355"/>
      <c r="I40" s="355"/>
      <c r="J40" s="355"/>
      <c r="K40" s="355"/>
      <c r="L40" s="355"/>
      <c r="M40" s="355"/>
      <c r="N40" s="355"/>
      <c r="O40" s="374"/>
      <c r="P40" s="358"/>
      <c r="Q40" s="359"/>
      <c r="R40" s="359"/>
      <c r="S40" s="359"/>
      <c r="T40" s="359"/>
      <c r="U40" s="359"/>
      <c r="V40" s="359"/>
      <c r="W40" s="423"/>
      <c r="X40" s="424"/>
      <c r="Y40" s="424"/>
      <c r="Z40" s="424"/>
      <c r="AA40" s="424"/>
      <c r="AB40" s="424"/>
      <c r="AC40" s="424"/>
      <c r="AD40" s="424"/>
      <c r="AE40" s="425"/>
      <c r="AF40" s="358"/>
      <c r="AG40" s="359"/>
      <c r="AH40" s="359"/>
      <c r="AI40" s="359"/>
      <c r="AJ40" s="359"/>
      <c r="AK40" s="359"/>
      <c r="AL40" s="359"/>
      <c r="AM40" s="359"/>
      <c r="AN40" s="373"/>
      <c r="AO40" s="365"/>
      <c r="AP40" s="357"/>
      <c r="AQ40" s="366"/>
      <c r="AR40" s="356"/>
      <c r="AS40" s="356"/>
      <c r="AT40" s="356"/>
      <c r="AU40" s="356"/>
      <c r="AV40" s="356"/>
      <c r="AW40" s="357"/>
      <c r="AX40" s="365"/>
      <c r="AY40" s="357"/>
      <c r="AZ40" s="365"/>
      <c r="BA40" s="357"/>
      <c r="BB40" s="366"/>
      <c r="BC40" s="356"/>
      <c r="BD40" s="356"/>
      <c r="BE40" s="357"/>
      <c r="BF40" s="367" t="s">
        <v>263</v>
      </c>
      <c r="BG40" s="368"/>
      <c r="BH40" s="356"/>
      <c r="BI40" s="369"/>
      <c r="BJ40" s="370"/>
      <c r="BK40" s="371"/>
      <c r="BL40" s="371"/>
      <c r="BM40" s="372"/>
      <c r="BN40" s="362"/>
      <c r="BO40" s="363"/>
      <c r="BP40" s="459"/>
      <c r="BQ40" s="460"/>
    </row>
    <row r="41" spans="1:69" x14ac:dyDescent="0.15">
      <c r="A41" s="343">
        <v>16</v>
      </c>
      <c r="B41" s="344"/>
      <c r="C41" s="375"/>
      <c r="D41" s="355"/>
      <c r="E41" s="355"/>
      <c r="F41" s="355"/>
      <c r="G41" s="355"/>
      <c r="H41" s="355"/>
      <c r="I41" s="355"/>
      <c r="J41" s="355"/>
      <c r="K41" s="355"/>
      <c r="L41" s="355"/>
      <c r="M41" s="355"/>
      <c r="N41" s="355"/>
      <c r="O41" s="374"/>
      <c r="P41" s="358"/>
      <c r="Q41" s="359"/>
      <c r="R41" s="359"/>
      <c r="S41" s="359"/>
      <c r="T41" s="359"/>
      <c r="U41" s="359"/>
      <c r="V41" s="359"/>
      <c r="W41" s="423"/>
      <c r="X41" s="424"/>
      <c r="Y41" s="424"/>
      <c r="Z41" s="424"/>
      <c r="AA41" s="424"/>
      <c r="AB41" s="424"/>
      <c r="AC41" s="424"/>
      <c r="AD41" s="424"/>
      <c r="AE41" s="425"/>
      <c r="AF41" s="358"/>
      <c r="AG41" s="359"/>
      <c r="AH41" s="359"/>
      <c r="AI41" s="359"/>
      <c r="AJ41" s="359"/>
      <c r="AK41" s="359"/>
      <c r="AL41" s="359"/>
      <c r="AM41" s="359"/>
      <c r="AN41" s="373"/>
      <c r="AO41" s="365"/>
      <c r="AP41" s="357"/>
      <c r="AQ41" s="366"/>
      <c r="AR41" s="356"/>
      <c r="AS41" s="356"/>
      <c r="AT41" s="356"/>
      <c r="AU41" s="356"/>
      <c r="AV41" s="356"/>
      <c r="AW41" s="357"/>
      <c r="AX41" s="365"/>
      <c r="AY41" s="357"/>
      <c r="AZ41" s="365"/>
      <c r="BA41" s="357"/>
      <c r="BB41" s="366"/>
      <c r="BC41" s="356"/>
      <c r="BD41" s="356"/>
      <c r="BE41" s="357"/>
      <c r="BF41" s="367" t="s">
        <v>263</v>
      </c>
      <c r="BG41" s="368"/>
      <c r="BH41" s="356"/>
      <c r="BI41" s="369"/>
      <c r="BJ41" s="370"/>
      <c r="BK41" s="371"/>
      <c r="BL41" s="371"/>
      <c r="BM41" s="372"/>
      <c r="BN41" s="362"/>
      <c r="BO41" s="363"/>
      <c r="BP41" s="459"/>
      <c r="BQ41" s="460"/>
    </row>
    <row r="42" spans="1:69" x14ac:dyDescent="0.15">
      <c r="A42" s="343">
        <v>17</v>
      </c>
      <c r="B42" s="344"/>
      <c r="C42" s="375"/>
      <c r="D42" s="355"/>
      <c r="E42" s="355"/>
      <c r="F42" s="355"/>
      <c r="G42" s="355"/>
      <c r="H42" s="355"/>
      <c r="I42" s="355"/>
      <c r="J42" s="355"/>
      <c r="K42" s="355"/>
      <c r="L42" s="355"/>
      <c r="M42" s="355"/>
      <c r="N42" s="355"/>
      <c r="O42" s="374"/>
      <c r="P42" s="358"/>
      <c r="Q42" s="359"/>
      <c r="R42" s="359"/>
      <c r="S42" s="359"/>
      <c r="T42" s="359"/>
      <c r="U42" s="359"/>
      <c r="V42" s="359"/>
      <c r="W42" s="423"/>
      <c r="X42" s="424"/>
      <c r="Y42" s="424"/>
      <c r="Z42" s="424"/>
      <c r="AA42" s="424"/>
      <c r="AB42" s="424"/>
      <c r="AC42" s="424"/>
      <c r="AD42" s="424"/>
      <c r="AE42" s="425"/>
      <c r="AF42" s="358"/>
      <c r="AG42" s="359"/>
      <c r="AH42" s="359"/>
      <c r="AI42" s="359"/>
      <c r="AJ42" s="359"/>
      <c r="AK42" s="359"/>
      <c r="AL42" s="359"/>
      <c r="AM42" s="359"/>
      <c r="AN42" s="373"/>
      <c r="AO42" s="365"/>
      <c r="AP42" s="357"/>
      <c r="AQ42" s="366"/>
      <c r="AR42" s="356"/>
      <c r="AS42" s="356"/>
      <c r="AT42" s="356"/>
      <c r="AU42" s="356"/>
      <c r="AV42" s="356"/>
      <c r="AW42" s="357"/>
      <c r="AX42" s="365"/>
      <c r="AY42" s="357"/>
      <c r="AZ42" s="365"/>
      <c r="BA42" s="357"/>
      <c r="BB42" s="366"/>
      <c r="BC42" s="356"/>
      <c r="BD42" s="356"/>
      <c r="BE42" s="357"/>
      <c r="BF42" s="367" t="s">
        <v>263</v>
      </c>
      <c r="BG42" s="368"/>
      <c r="BH42" s="356"/>
      <c r="BI42" s="369"/>
      <c r="BJ42" s="370"/>
      <c r="BK42" s="371"/>
      <c r="BL42" s="371"/>
      <c r="BM42" s="372"/>
      <c r="BN42" s="362"/>
      <c r="BO42" s="363"/>
      <c r="BP42" s="459"/>
      <c r="BQ42" s="460"/>
    </row>
    <row r="43" spans="1:69" x14ac:dyDescent="0.15">
      <c r="A43" s="343">
        <v>18</v>
      </c>
      <c r="B43" s="344"/>
      <c r="C43" s="375"/>
      <c r="D43" s="355"/>
      <c r="E43" s="355"/>
      <c r="F43" s="355"/>
      <c r="G43" s="355"/>
      <c r="H43" s="355"/>
      <c r="I43" s="355"/>
      <c r="J43" s="355"/>
      <c r="K43" s="355"/>
      <c r="L43" s="355"/>
      <c r="M43" s="355"/>
      <c r="N43" s="355"/>
      <c r="O43" s="374"/>
      <c r="P43" s="358"/>
      <c r="Q43" s="359"/>
      <c r="R43" s="359"/>
      <c r="S43" s="359"/>
      <c r="T43" s="359"/>
      <c r="U43" s="359"/>
      <c r="V43" s="359"/>
      <c r="W43" s="423"/>
      <c r="X43" s="424"/>
      <c r="Y43" s="424"/>
      <c r="Z43" s="424"/>
      <c r="AA43" s="424"/>
      <c r="AB43" s="424"/>
      <c r="AC43" s="424"/>
      <c r="AD43" s="424"/>
      <c r="AE43" s="425"/>
      <c r="AF43" s="358"/>
      <c r="AG43" s="359"/>
      <c r="AH43" s="359"/>
      <c r="AI43" s="359"/>
      <c r="AJ43" s="359"/>
      <c r="AK43" s="359"/>
      <c r="AL43" s="359"/>
      <c r="AM43" s="359"/>
      <c r="AN43" s="373"/>
      <c r="AO43" s="365"/>
      <c r="AP43" s="357"/>
      <c r="AQ43" s="366"/>
      <c r="AR43" s="356"/>
      <c r="AS43" s="356"/>
      <c r="AT43" s="356"/>
      <c r="AU43" s="356"/>
      <c r="AV43" s="356"/>
      <c r="AW43" s="357"/>
      <c r="AX43" s="365"/>
      <c r="AY43" s="357"/>
      <c r="AZ43" s="365"/>
      <c r="BA43" s="357"/>
      <c r="BB43" s="366"/>
      <c r="BC43" s="356"/>
      <c r="BD43" s="356"/>
      <c r="BE43" s="357"/>
      <c r="BF43" s="367" t="s">
        <v>263</v>
      </c>
      <c r="BG43" s="368"/>
      <c r="BH43" s="356"/>
      <c r="BI43" s="369"/>
      <c r="BJ43" s="370"/>
      <c r="BK43" s="371"/>
      <c r="BL43" s="371"/>
      <c r="BM43" s="372"/>
      <c r="BN43" s="362"/>
      <c r="BO43" s="363"/>
      <c r="BP43" s="459"/>
      <c r="BQ43" s="460"/>
    </row>
    <row r="44" spans="1:69" x14ac:dyDescent="0.15">
      <c r="A44" s="343">
        <v>19</v>
      </c>
      <c r="B44" s="344"/>
      <c r="C44" s="375"/>
      <c r="D44" s="355"/>
      <c r="E44" s="355"/>
      <c r="F44" s="355"/>
      <c r="G44" s="355"/>
      <c r="H44" s="355"/>
      <c r="I44" s="355"/>
      <c r="J44" s="355"/>
      <c r="K44" s="355"/>
      <c r="L44" s="355"/>
      <c r="M44" s="355"/>
      <c r="N44" s="355"/>
      <c r="O44" s="374"/>
      <c r="P44" s="358"/>
      <c r="Q44" s="359"/>
      <c r="R44" s="359"/>
      <c r="S44" s="359"/>
      <c r="T44" s="359"/>
      <c r="U44" s="359"/>
      <c r="V44" s="359"/>
      <c r="W44" s="423"/>
      <c r="X44" s="424"/>
      <c r="Y44" s="424"/>
      <c r="Z44" s="424"/>
      <c r="AA44" s="424"/>
      <c r="AB44" s="424"/>
      <c r="AC44" s="424"/>
      <c r="AD44" s="424"/>
      <c r="AE44" s="425"/>
      <c r="AF44" s="358"/>
      <c r="AG44" s="359"/>
      <c r="AH44" s="359"/>
      <c r="AI44" s="359"/>
      <c r="AJ44" s="359"/>
      <c r="AK44" s="359"/>
      <c r="AL44" s="359"/>
      <c r="AM44" s="359"/>
      <c r="AN44" s="373"/>
      <c r="AO44" s="365"/>
      <c r="AP44" s="357"/>
      <c r="AQ44" s="366"/>
      <c r="AR44" s="356"/>
      <c r="AS44" s="356"/>
      <c r="AT44" s="356"/>
      <c r="AU44" s="356"/>
      <c r="AV44" s="356"/>
      <c r="AW44" s="357"/>
      <c r="AX44" s="365"/>
      <c r="AY44" s="357"/>
      <c r="AZ44" s="365"/>
      <c r="BA44" s="357"/>
      <c r="BB44" s="366"/>
      <c r="BC44" s="356"/>
      <c r="BD44" s="356"/>
      <c r="BE44" s="357"/>
      <c r="BF44" s="367" t="s">
        <v>263</v>
      </c>
      <c r="BG44" s="368"/>
      <c r="BH44" s="356"/>
      <c r="BI44" s="369"/>
      <c r="BJ44" s="370"/>
      <c r="BK44" s="371"/>
      <c r="BL44" s="371"/>
      <c r="BM44" s="372"/>
      <c r="BN44" s="362"/>
      <c r="BO44" s="363"/>
      <c r="BP44" s="459"/>
      <c r="BQ44" s="460"/>
    </row>
    <row r="45" spans="1:69" x14ac:dyDescent="0.15">
      <c r="A45" s="343">
        <v>20</v>
      </c>
      <c r="B45" s="344"/>
      <c r="C45" s="375"/>
      <c r="D45" s="355"/>
      <c r="E45" s="355"/>
      <c r="F45" s="355"/>
      <c r="G45" s="355"/>
      <c r="H45" s="355"/>
      <c r="I45" s="355"/>
      <c r="J45" s="355"/>
      <c r="K45" s="355"/>
      <c r="L45" s="355"/>
      <c r="M45" s="355"/>
      <c r="N45" s="355"/>
      <c r="O45" s="374"/>
      <c r="P45" s="358"/>
      <c r="Q45" s="359"/>
      <c r="R45" s="359"/>
      <c r="S45" s="359"/>
      <c r="T45" s="359"/>
      <c r="U45" s="359"/>
      <c r="V45" s="359"/>
      <c r="W45" s="423"/>
      <c r="X45" s="424"/>
      <c r="Y45" s="424"/>
      <c r="Z45" s="424"/>
      <c r="AA45" s="424"/>
      <c r="AB45" s="424"/>
      <c r="AC45" s="424"/>
      <c r="AD45" s="424"/>
      <c r="AE45" s="425"/>
      <c r="AF45" s="358"/>
      <c r="AG45" s="359"/>
      <c r="AH45" s="359"/>
      <c r="AI45" s="359"/>
      <c r="AJ45" s="359"/>
      <c r="AK45" s="359"/>
      <c r="AL45" s="359"/>
      <c r="AM45" s="359"/>
      <c r="AN45" s="373"/>
      <c r="AO45" s="365"/>
      <c r="AP45" s="357"/>
      <c r="AQ45" s="366"/>
      <c r="AR45" s="356"/>
      <c r="AS45" s="356"/>
      <c r="AT45" s="356"/>
      <c r="AU45" s="356"/>
      <c r="AV45" s="356"/>
      <c r="AW45" s="357"/>
      <c r="AX45" s="365"/>
      <c r="AY45" s="357"/>
      <c r="AZ45" s="365"/>
      <c r="BA45" s="357"/>
      <c r="BB45" s="366"/>
      <c r="BC45" s="356"/>
      <c r="BD45" s="356"/>
      <c r="BE45" s="357"/>
      <c r="BF45" s="367" t="s">
        <v>263</v>
      </c>
      <c r="BG45" s="368"/>
      <c r="BH45" s="356"/>
      <c r="BI45" s="369"/>
      <c r="BJ45" s="370"/>
      <c r="BK45" s="371"/>
      <c r="BL45" s="371"/>
      <c r="BM45" s="372"/>
      <c r="BN45" s="362"/>
      <c r="BO45" s="363"/>
      <c r="BP45" s="459"/>
      <c r="BQ45" s="460"/>
    </row>
    <row r="46" spans="1:69" x14ac:dyDescent="0.15">
      <c r="A46" s="343">
        <v>21</v>
      </c>
      <c r="B46" s="344"/>
      <c r="C46" s="375"/>
      <c r="D46" s="355"/>
      <c r="E46" s="355"/>
      <c r="F46" s="355"/>
      <c r="G46" s="355"/>
      <c r="H46" s="355"/>
      <c r="I46" s="355"/>
      <c r="J46" s="355"/>
      <c r="K46" s="355"/>
      <c r="L46" s="355"/>
      <c r="M46" s="355"/>
      <c r="N46" s="355"/>
      <c r="O46" s="374"/>
      <c r="P46" s="358"/>
      <c r="Q46" s="359"/>
      <c r="R46" s="359"/>
      <c r="S46" s="359"/>
      <c r="T46" s="359"/>
      <c r="U46" s="359"/>
      <c r="V46" s="359"/>
      <c r="W46" s="423"/>
      <c r="X46" s="424"/>
      <c r="Y46" s="424"/>
      <c r="Z46" s="424"/>
      <c r="AA46" s="424"/>
      <c r="AB46" s="424"/>
      <c r="AC46" s="424"/>
      <c r="AD46" s="424"/>
      <c r="AE46" s="425"/>
      <c r="AF46" s="358"/>
      <c r="AG46" s="359"/>
      <c r="AH46" s="359"/>
      <c r="AI46" s="359"/>
      <c r="AJ46" s="359"/>
      <c r="AK46" s="359"/>
      <c r="AL46" s="359"/>
      <c r="AM46" s="359"/>
      <c r="AN46" s="373"/>
      <c r="AO46" s="365"/>
      <c r="AP46" s="357"/>
      <c r="AQ46" s="366"/>
      <c r="AR46" s="356"/>
      <c r="AS46" s="356"/>
      <c r="AT46" s="356"/>
      <c r="AU46" s="356"/>
      <c r="AV46" s="356"/>
      <c r="AW46" s="357"/>
      <c r="AX46" s="365"/>
      <c r="AY46" s="357"/>
      <c r="AZ46" s="365"/>
      <c r="BA46" s="357"/>
      <c r="BB46" s="366"/>
      <c r="BC46" s="356"/>
      <c r="BD46" s="356"/>
      <c r="BE46" s="357"/>
      <c r="BF46" s="367" t="s">
        <v>263</v>
      </c>
      <c r="BG46" s="368"/>
      <c r="BH46" s="356"/>
      <c r="BI46" s="369"/>
      <c r="BJ46" s="370"/>
      <c r="BK46" s="371"/>
      <c r="BL46" s="371"/>
      <c r="BM46" s="372"/>
      <c r="BN46" s="362"/>
      <c r="BO46" s="363"/>
      <c r="BP46" s="459"/>
      <c r="BQ46" s="460"/>
    </row>
    <row r="47" spans="1:69" x14ac:dyDescent="0.15">
      <c r="A47" s="343">
        <v>22</v>
      </c>
      <c r="B47" s="344"/>
      <c r="C47" s="375"/>
      <c r="D47" s="355"/>
      <c r="E47" s="355"/>
      <c r="F47" s="355"/>
      <c r="G47" s="355"/>
      <c r="H47" s="355"/>
      <c r="I47" s="355"/>
      <c r="J47" s="355"/>
      <c r="K47" s="355"/>
      <c r="L47" s="355"/>
      <c r="M47" s="355"/>
      <c r="N47" s="355"/>
      <c r="O47" s="374"/>
      <c r="P47" s="358"/>
      <c r="Q47" s="359"/>
      <c r="R47" s="359"/>
      <c r="S47" s="359"/>
      <c r="T47" s="359"/>
      <c r="U47" s="359"/>
      <c r="V47" s="359"/>
      <c r="W47" s="423"/>
      <c r="X47" s="424"/>
      <c r="Y47" s="424"/>
      <c r="Z47" s="424"/>
      <c r="AA47" s="424"/>
      <c r="AB47" s="424"/>
      <c r="AC47" s="424"/>
      <c r="AD47" s="424"/>
      <c r="AE47" s="425"/>
      <c r="AF47" s="358"/>
      <c r="AG47" s="359"/>
      <c r="AH47" s="359"/>
      <c r="AI47" s="359"/>
      <c r="AJ47" s="359"/>
      <c r="AK47" s="359"/>
      <c r="AL47" s="359"/>
      <c r="AM47" s="359"/>
      <c r="AN47" s="373"/>
      <c r="AO47" s="365"/>
      <c r="AP47" s="357"/>
      <c r="AQ47" s="366"/>
      <c r="AR47" s="356"/>
      <c r="AS47" s="356"/>
      <c r="AT47" s="356"/>
      <c r="AU47" s="356"/>
      <c r="AV47" s="356"/>
      <c r="AW47" s="357"/>
      <c r="AX47" s="365"/>
      <c r="AY47" s="357"/>
      <c r="AZ47" s="365"/>
      <c r="BA47" s="357"/>
      <c r="BB47" s="366"/>
      <c r="BC47" s="356"/>
      <c r="BD47" s="356"/>
      <c r="BE47" s="357"/>
      <c r="BF47" s="367" t="s">
        <v>263</v>
      </c>
      <c r="BG47" s="368"/>
      <c r="BH47" s="356"/>
      <c r="BI47" s="369"/>
      <c r="BJ47" s="370"/>
      <c r="BK47" s="371"/>
      <c r="BL47" s="371"/>
      <c r="BM47" s="372"/>
      <c r="BN47" s="362"/>
      <c r="BO47" s="363"/>
      <c r="BP47" s="459"/>
      <c r="BQ47" s="460"/>
    </row>
    <row r="48" spans="1:69" x14ac:dyDescent="0.15">
      <c r="A48" s="343">
        <v>23</v>
      </c>
      <c r="B48" s="344"/>
      <c r="C48" s="375"/>
      <c r="D48" s="355"/>
      <c r="E48" s="355"/>
      <c r="F48" s="355"/>
      <c r="G48" s="355"/>
      <c r="H48" s="355"/>
      <c r="I48" s="355"/>
      <c r="J48" s="355"/>
      <c r="K48" s="355"/>
      <c r="L48" s="355"/>
      <c r="M48" s="355"/>
      <c r="N48" s="355"/>
      <c r="O48" s="374"/>
      <c r="P48" s="358"/>
      <c r="Q48" s="359"/>
      <c r="R48" s="359"/>
      <c r="S48" s="359"/>
      <c r="T48" s="359"/>
      <c r="U48" s="359"/>
      <c r="V48" s="359"/>
      <c r="W48" s="423"/>
      <c r="X48" s="424"/>
      <c r="Y48" s="424"/>
      <c r="Z48" s="424"/>
      <c r="AA48" s="424"/>
      <c r="AB48" s="424"/>
      <c r="AC48" s="424"/>
      <c r="AD48" s="424"/>
      <c r="AE48" s="425"/>
      <c r="AF48" s="358"/>
      <c r="AG48" s="359"/>
      <c r="AH48" s="359"/>
      <c r="AI48" s="359"/>
      <c r="AJ48" s="359"/>
      <c r="AK48" s="359"/>
      <c r="AL48" s="359"/>
      <c r="AM48" s="359"/>
      <c r="AN48" s="373"/>
      <c r="AO48" s="365"/>
      <c r="AP48" s="357"/>
      <c r="AQ48" s="366"/>
      <c r="AR48" s="356"/>
      <c r="AS48" s="356"/>
      <c r="AT48" s="356"/>
      <c r="AU48" s="356"/>
      <c r="AV48" s="356"/>
      <c r="AW48" s="357"/>
      <c r="AX48" s="365"/>
      <c r="AY48" s="357"/>
      <c r="AZ48" s="365"/>
      <c r="BA48" s="357"/>
      <c r="BB48" s="366"/>
      <c r="BC48" s="356"/>
      <c r="BD48" s="356"/>
      <c r="BE48" s="357"/>
      <c r="BF48" s="367" t="s">
        <v>263</v>
      </c>
      <c r="BG48" s="368"/>
      <c r="BH48" s="356"/>
      <c r="BI48" s="369"/>
      <c r="BJ48" s="370"/>
      <c r="BK48" s="371"/>
      <c r="BL48" s="371"/>
      <c r="BM48" s="372"/>
      <c r="BN48" s="362"/>
      <c r="BO48" s="363"/>
      <c r="BP48" s="459"/>
      <c r="BQ48" s="460"/>
    </row>
    <row r="49" spans="1:69" x14ac:dyDescent="0.15">
      <c r="A49" s="343">
        <v>24</v>
      </c>
      <c r="B49" s="344"/>
      <c r="C49" s="375"/>
      <c r="D49" s="355"/>
      <c r="E49" s="355"/>
      <c r="F49" s="355"/>
      <c r="G49" s="355"/>
      <c r="H49" s="355"/>
      <c r="I49" s="355"/>
      <c r="J49" s="355"/>
      <c r="K49" s="355"/>
      <c r="L49" s="355"/>
      <c r="M49" s="355"/>
      <c r="N49" s="355"/>
      <c r="O49" s="374"/>
      <c r="P49" s="358"/>
      <c r="Q49" s="359"/>
      <c r="R49" s="359"/>
      <c r="S49" s="359"/>
      <c r="T49" s="359"/>
      <c r="U49" s="359"/>
      <c r="V49" s="359"/>
      <c r="W49" s="423"/>
      <c r="X49" s="424"/>
      <c r="Y49" s="424"/>
      <c r="Z49" s="424"/>
      <c r="AA49" s="424"/>
      <c r="AB49" s="424"/>
      <c r="AC49" s="424"/>
      <c r="AD49" s="424"/>
      <c r="AE49" s="425"/>
      <c r="AF49" s="358"/>
      <c r="AG49" s="359"/>
      <c r="AH49" s="359"/>
      <c r="AI49" s="359"/>
      <c r="AJ49" s="359"/>
      <c r="AK49" s="359"/>
      <c r="AL49" s="359"/>
      <c r="AM49" s="359"/>
      <c r="AN49" s="373"/>
      <c r="AO49" s="365"/>
      <c r="AP49" s="357"/>
      <c r="AQ49" s="366"/>
      <c r="AR49" s="356"/>
      <c r="AS49" s="356"/>
      <c r="AT49" s="356"/>
      <c r="AU49" s="356"/>
      <c r="AV49" s="356"/>
      <c r="AW49" s="357"/>
      <c r="AX49" s="365"/>
      <c r="AY49" s="357"/>
      <c r="AZ49" s="365"/>
      <c r="BA49" s="357"/>
      <c r="BB49" s="366"/>
      <c r="BC49" s="356"/>
      <c r="BD49" s="356"/>
      <c r="BE49" s="357"/>
      <c r="BF49" s="367" t="s">
        <v>263</v>
      </c>
      <c r="BG49" s="368"/>
      <c r="BH49" s="356"/>
      <c r="BI49" s="369"/>
      <c r="BJ49" s="370"/>
      <c r="BK49" s="371"/>
      <c r="BL49" s="371"/>
      <c r="BM49" s="372"/>
      <c r="BN49" s="362"/>
      <c r="BO49" s="363"/>
      <c r="BP49" s="459"/>
      <c r="BQ49" s="460"/>
    </row>
    <row r="50" spans="1:69" x14ac:dyDescent="0.15">
      <c r="A50" s="343">
        <v>25</v>
      </c>
      <c r="B50" s="344"/>
      <c r="C50" s="375"/>
      <c r="D50" s="355"/>
      <c r="E50" s="355"/>
      <c r="F50" s="355"/>
      <c r="G50" s="355"/>
      <c r="H50" s="355"/>
      <c r="I50" s="355"/>
      <c r="J50" s="355"/>
      <c r="K50" s="355"/>
      <c r="L50" s="355"/>
      <c r="M50" s="355"/>
      <c r="N50" s="355"/>
      <c r="O50" s="374"/>
      <c r="P50" s="358"/>
      <c r="Q50" s="359"/>
      <c r="R50" s="359"/>
      <c r="S50" s="359"/>
      <c r="T50" s="359"/>
      <c r="U50" s="359"/>
      <c r="V50" s="359"/>
      <c r="W50" s="423"/>
      <c r="X50" s="424"/>
      <c r="Y50" s="424"/>
      <c r="Z50" s="424"/>
      <c r="AA50" s="424"/>
      <c r="AB50" s="424"/>
      <c r="AC50" s="424"/>
      <c r="AD50" s="424"/>
      <c r="AE50" s="425"/>
      <c r="AF50" s="358"/>
      <c r="AG50" s="359"/>
      <c r="AH50" s="359"/>
      <c r="AI50" s="359"/>
      <c r="AJ50" s="359"/>
      <c r="AK50" s="359"/>
      <c r="AL50" s="359"/>
      <c r="AM50" s="359"/>
      <c r="AN50" s="373"/>
      <c r="AO50" s="365"/>
      <c r="AP50" s="357"/>
      <c r="AQ50" s="366"/>
      <c r="AR50" s="356"/>
      <c r="AS50" s="356"/>
      <c r="AT50" s="356"/>
      <c r="AU50" s="356"/>
      <c r="AV50" s="356"/>
      <c r="AW50" s="357"/>
      <c r="AX50" s="365"/>
      <c r="AY50" s="357"/>
      <c r="AZ50" s="365"/>
      <c r="BA50" s="357"/>
      <c r="BB50" s="366"/>
      <c r="BC50" s="356"/>
      <c r="BD50" s="356"/>
      <c r="BE50" s="357"/>
      <c r="BF50" s="367" t="s">
        <v>263</v>
      </c>
      <c r="BG50" s="368"/>
      <c r="BH50" s="356"/>
      <c r="BI50" s="369"/>
      <c r="BJ50" s="370"/>
      <c r="BK50" s="371"/>
      <c r="BL50" s="371"/>
      <c r="BM50" s="372"/>
      <c r="BN50" s="362"/>
      <c r="BO50" s="363"/>
      <c r="BP50" s="459"/>
      <c r="BQ50" s="460"/>
    </row>
    <row r="51" spans="1:69" x14ac:dyDescent="0.15">
      <c r="A51" s="343">
        <v>26</v>
      </c>
      <c r="B51" s="344"/>
      <c r="C51" s="375"/>
      <c r="D51" s="355"/>
      <c r="E51" s="355"/>
      <c r="F51" s="355"/>
      <c r="G51" s="355"/>
      <c r="H51" s="355"/>
      <c r="I51" s="355"/>
      <c r="J51" s="355"/>
      <c r="K51" s="355"/>
      <c r="L51" s="355"/>
      <c r="M51" s="355"/>
      <c r="N51" s="355"/>
      <c r="O51" s="374"/>
      <c r="P51" s="358"/>
      <c r="Q51" s="359"/>
      <c r="R51" s="359"/>
      <c r="S51" s="359"/>
      <c r="T51" s="359"/>
      <c r="U51" s="359"/>
      <c r="V51" s="359"/>
      <c r="W51" s="423"/>
      <c r="X51" s="424"/>
      <c r="Y51" s="424"/>
      <c r="Z51" s="424"/>
      <c r="AA51" s="424"/>
      <c r="AB51" s="424"/>
      <c r="AC51" s="424"/>
      <c r="AD51" s="424"/>
      <c r="AE51" s="425"/>
      <c r="AF51" s="358"/>
      <c r="AG51" s="359"/>
      <c r="AH51" s="359"/>
      <c r="AI51" s="359"/>
      <c r="AJ51" s="359"/>
      <c r="AK51" s="359"/>
      <c r="AL51" s="359"/>
      <c r="AM51" s="359"/>
      <c r="AN51" s="373"/>
      <c r="AO51" s="365"/>
      <c r="AP51" s="357"/>
      <c r="AQ51" s="366"/>
      <c r="AR51" s="356"/>
      <c r="AS51" s="356"/>
      <c r="AT51" s="356"/>
      <c r="AU51" s="356"/>
      <c r="AV51" s="356"/>
      <c r="AW51" s="357"/>
      <c r="AX51" s="365"/>
      <c r="AY51" s="357"/>
      <c r="AZ51" s="365"/>
      <c r="BA51" s="357"/>
      <c r="BB51" s="366"/>
      <c r="BC51" s="356"/>
      <c r="BD51" s="356"/>
      <c r="BE51" s="357"/>
      <c r="BF51" s="367" t="s">
        <v>263</v>
      </c>
      <c r="BG51" s="368"/>
      <c r="BH51" s="356"/>
      <c r="BI51" s="369"/>
      <c r="BJ51" s="370"/>
      <c r="BK51" s="371"/>
      <c r="BL51" s="371"/>
      <c r="BM51" s="372"/>
      <c r="BN51" s="362"/>
      <c r="BO51" s="363"/>
      <c r="BP51" s="459"/>
      <c r="BQ51" s="460"/>
    </row>
    <row r="52" spans="1:69" x14ac:dyDescent="0.15">
      <c r="A52" s="343">
        <v>27</v>
      </c>
      <c r="B52" s="344"/>
      <c r="C52" s="375"/>
      <c r="D52" s="355"/>
      <c r="E52" s="355"/>
      <c r="F52" s="355"/>
      <c r="G52" s="355"/>
      <c r="H52" s="355"/>
      <c r="I52" s="355"/>
      <c r="J52" s="355"/>
      <c r="K52" s="355"/>
      <c r="L52" s="355"/>
      <c r="M52" s="355"/>
      <c r="N52" s="355"/>
      <c r="O52" s="374"/>
      <c r="P52" s="358"/>
      <c r="Q52" s="359"/>
      <c r="R52" s="359"/>
      <c r="S52" s="359"/>
      <c r="T52" s="359"/>
      <c r="U52" s="359"/>
      <c r="V52" s="359"/>
      <c r="W52" s="423"/>
      <c r="X52" s="424"/>
      <c r="Y52" s="424"/>
      <c r="Z52" s="424"/>
      <c r="AA52" s="424"/>
      <c r="AB52" s="424"/>
      <c r="AC52" s="424"/>
      <c r="AD52" s="424"/>
      <c r="AE52" s="425"/>
      <c r="AF52" s="358"/>
      <c r="AG52" s="359"/>
      <c r="AH52" s="359"/>
      <c r="AI52" s="359"/>
      <c r="AJ52" s="359"/>
      <c r="AK52" s="359"/>
      <c r="AL52" s="359"/>
      <c r="AM52" s="359"/>
      <c r="AN52" s="373"/>
      <c r="AO52" s="365"/>
      <c r="AP52" s="357"/>
      <c r="AQ52" s="366"/>
      <c r="AR52" s="356"/>
      <c r="AS52" s="356"/>
      <c r="AT52" s="356"/>
      <c r="AU52" s="356"/>
      <c r="AV52" s="356"/>
      <c r="AW52" s="357"/>
      <c r="AX52" s="365"/>
      <c r="AY52" s="357"/>
      <c r="AZ52" s="365"/>
      <c r="BA52" s="357"/>
      <c r="BB52" s="366"/>
      <c r="BC52" s="356"/>
      <c r="BD52" s="356"/>
      <c r="BE52" s="357"/>
      <c r="BF52" s="367" t="s">
        <v>263</v>
      </c>
      <c r="BG52" s="368"/>
      <c r="BH52" s="356"/>
      <c r="BI52" s="369"/>
      <c r="BJ52" s="370"/>
      <c r="BK52" s="371"/>
      <c r="BL52" s="371"/>
      <c r="BM52" s="372"/>
      <c r="BN52" s="362"/>
      <c r="BO52" s="363"/>
      <c r="BP52" s="459"/>
      <c r="BQ52" s="460"/>
    </row>
    <row r="53" spans="1:69" x14ac:dyDescent="0.15">
      <c r="A53" s="343">
        <v>28</v>
      </c>
      <c r="B53" s="344"/>
      <c r="C53" s="375"/>
      <c r="D53" s="355"/>
      <c r="E53" s="355"/>
      <c r="F53" s="355"/>
      <c r="G53" s="355"/>
      <c r="H53" s="355"/>
      <c r="I53" s="355"/>
      <c r="J53" s="355"/>
      <c r="K53" s="355"/>
      <c r="L53" s="355"/>
      <c r="M53" s="355"/>
      <c r="N53" s="355"/>
      <c r="O53" s="374"/>
      <c r="P53" s="358"/>
      <c r="Q53" s="359"/>
      <c r="R53" s="359"/>
      <c r="S53" s="359"/>
      <c r="T53" s="359"/>
      <c r="U53" s="359"/>
      <c r="V53" s="359"/>
      <c r="W53" s="423"/>
      <c r="X53" s="424"/>
      <c r="Y53" s="424"/>
      <c r="Z53" s="424"/>
      <c r="AA53" s="424"/>
      <c r="AB53" s="424"/>
      <c r="AC53" s="424"/>
      <c r="AD53" s="424"/>
      <c r="AE53" s="425"/>
      <c r="AF53" s="358"/>
      <c r="AG53" s="359"/>
      <c r="AH53" s="359"/>
      <c r="AI53" s="359"/>
      <c r="AJ53" s="359"/>
      <c r="AK53" s="359"/>
      <c r="AL53" s="359"/>
      <c r="AM53" s="359"/>
      <c r="AN53" s="373"/>
      <c r="AO53" s="365"/>
      <c r="AP53" s="357"/>
      <c r="AQ53" s="366"/>
      <c r="AR53" s="356"/>
      <c r="AS53" s="356"/>
      <c r="AT53" s="356"/>
      <c r="AU53" s="356"/>
      <c r="AV53" s="356"/>
      <c r="AW53" s="357"/>
      <c r="AX53" s="365"/>
      <c r="AY53" s="357"/>
      <c r="AZ53" s="365"/>
      <c r="BA53" s="357"/>
      <c r="BB53" s="366"/>
      <c r="BC53" s="356"/>
      <c r="BD53" s="356"/>
      <c r="BE53" s="357"/>
      <c r="BF53" s="367" t="s">
        <v>263</v>
      </c>
      <c r="BG53" s="368"/>
      <c r="BH53" s="356"/>
      <c r="BI53" s="369"/>
      <c r="BJ53" s="370"/>
      <c r="BK53" s="371"/>
      <c r="BL53" s="371"/>
      <c r="BM53" s="372"/>
      <c r="BN53" s="362"/>
      <c r="BO53" s="363"/>
      <c r="BP53" s="459"/>
      <c r="BQ53" s="460"/>
    </row>
    <row r="54" spans="1:69" x14ac:dyDescent="0.15">
      <c r="A54" s="343">
        <v>29</v>
      </c>
      <c r="B54" s="344"/>
      <c r="C54" s="375"/>
      <c r="D54" s="355"/>
      <c r="E54" s="355"/>
      <c r="F54" s="355"/>
      <c r="G54" s="355"/>
      <c r="H54" s="355"/>
      <c r="I54" s="355"/>
      <c r="J54" s="355"/>
      <c r="K54" s="355"/>
      <c r="L54" s="355"/>
      <c r="M54" s="355"/>
      <c r="N54" s="355"/>
      <c r="O54" s="374"/>
      <c r="P54" s="358"/>
      <c r="Q54" s="359"/>
      <c r="R54" s="359"/>
      <c r="S54" s="359"/>
      <c r="T54" s="359"/>
      <c r="U54" s="359"/>
      <c r="V54" s="359"/>
      <c r="W54" s="423"/>
      <c r="X54" s="424"/>
      <c r="Y54" s="424"/>
      <c r="Z54" s="424"/>
      <c r="AA54" s="424"/>
      <c r="AB54" s="424"/>
      <c r="AC54" s="424"/>
      <c r="AD54" s="424"/>
      <c r="AE54" s="425"/>
      <c r="AF54" s="358"/>
      <c r="AG54" s="359"/>
      <c r="AH54" s="359"/>
      <c r="AI54" s="359"/>
      <c r="AJ54" s="359"/>
      <c r="AK54" s="359"/>
      <c r="AL54" s="359"/>
      <c r="AM54" s="359"/>
      <c r="AN54" s="373"/>
      <c r="AO54" s="365"/>
      <c r="AP54" s="357"/>
      <c r="AQ54" s="366"/>
      <c r="AR54" s="356"/>
      <c r="AS54" s="356"/>
      <c r="AT54" s="356"/>
      <c r="AU54" s="356"/>
      <c r="AV54" s="356"/>
      <c r="AW54" s="357"/>
      <c r="AX54" s="365"/>
      <c r="AY54" s="357"/>
      <c r="AZ54" s="365"/>
      <c r="BA54" s="357"/>
      <c r="BB54" s="366"/>
      <c r="BC54" s="356"/>
      <c r="BD54" s="356"/>
      <c r="BE54" s="357"/>
      <c r="BF54" s="367" t="s">
        <v>263</v>
      </c>
      <c r="BG54" s="368"/>
      <c r="BH54" s="356"/>
      <c r="BI54" s="369"/>
      <c r="BJ54" s="370"/>
      <c r="BK54" s="371"/>
      <c r="BL54" s="371"/>
      <c r="BM54" s="372"/>
      <c r="BN54" s="362"/>
      <c r="BO54" s="363"/>
      <c r="BP54" s="459"/>
      <c r="BQ54" s="460"/>
    </row>
    <row r="55" spans="1:69" ht="14.25" thickBot="1" x14ac:dyDescent="0.2">
      <c r="A55" s="376">
        <v>30</v>
      </c>
      <c r="B55" s="377"/>
      <c r="C55" s="378"/>
      <c r="D55" s="379"/>
      <c r="E55" s="379"/>
      <c r="F55" s="379"/>
      <c r="G55" s="379"/>
      <c r="H55" s="379"/>
      <c r="I55" s="379"/>
      <c r="J55" s="379"/>
      <c r="K55" s="379"/>
      <c r="L55" s="379"/>
      <c r="M55" s="379"/>
      <c r="N55" s="379"/>
      <c r="O55" s="380"/>
      <c r="P55" s="381"/>
      <c r="Q55" s="382"/>
      <c r="R55" s="382"/>
      <c r="S55" s="382"/>
      <c r="T55" s="382"/>
      <c r="U55" s="382"/>
      <c r="V55" s="382"/>
      <c r="W55" s="453"/>
      <c r="X55" s="454"/>
      <c r="Y55" s="454"/>
      <c r="Z55" s="454"/>
      <c r="AA55" s="454"/>
      <c r="AB55" s="454"/>
      <c r="AC55" s="454"/>
      <c r="AD55" s="454"/>
      <c r="AE55" s="455"/>
      <c r="AF55" s="381"/>
      <c r="AG55" s="382"/>
      <c r="AH55" s="382"/>
      <c r="AI55" s="382"/>
      <c r="AJ55" s="382"/>
      <c r="AK55" s="382"/>
      <c r="AL55" s="382"/>
      <c r="AM55" s="382"/>
      <c r="AN55" s="385"/>
      <c r="AO55" s="386"/>
      <c r="AP55" s="387"/>
      <c r="AQ55" s="388"/>
      <c r="AR55" s="389"/>
      <c r="AS55" s="389"/>
      <c r="AT55" s="389"/>
      <c r="AU55" s="389"/>
      <c r="AV55" s="389"/>
      <c r="AW55" s="387"/>
      <c r="AX55" s="386"/>
      <c r="AY55" s="387"/>
      <c r="AZ55" s="386"/>
      <c r="BA55" s="387"/>
      <c r="BB55" s="388"/>
      <c r="BC55" s="389"/>
      <c r="BD55" s="389"/>
      <c r="BE55" s="387"/>
      <c r="BF55" s="401" t="s">
        <v>263</v>
      </c>
      <c r="BG55" s="402"/>
      <c r="BH55" s="389"/>
      <c r="BI55" s="403"/>
      <c r="BJ55" s="404"/>
      <c r="BK55" s="405"/>
      <c r="BL55" s="405"/>
      <c r="BM55" s="406"/>
      <c r="BN55" s="407"/>
      <c r="BO55" s="408"/>
      <c r="BP55" s="468"/>
      <c r="BQ55" s="469"/>
    </row>
  </sheetData>
  <sheetProtection sheet="1" objects="1" scenarios="1"/>
  <protectedRanges>
    <protectedRange sqref="AZ26:BI55" name="範囲2"/>
    <protectedRange sqref="AF26:AW55 C26:V55" name="範囲2_1"/>
    <protectedRange sqref="F6:W6 F8:W8 F10:W21" name="範囲1_1"/>
    <protectedRange sqref="AX26:AY55" name="範囲3_1"/>
    <protectedRange sqref="F7:W7" name="範囲1_2"/>
    <protectedRange sqref="F9:W9" name="範囲1_3"/>
    <protectedRange sqref="BJ26:BO55" name="範囲1_1_1_1"/>
    <protectedRange sqref="W26:AE55" name="範囲2_2"/>
    <protectedRange sqref="BP26:BQ55" name="範囲1_1_2_1"/>
  </protectedRanges>
  <mergeCells count="665">
    <mergeCell ref="BJ55:BM55"/>
    <mergeCell ref="BN55:BO55"/>
    <mergeCell ref="BP55:BQ55"/>
    <mergeCell ref="BJ54:BM54"/>
    <mergeCell ref="BN54:BO54"/>
    <mergeCell ref="BP54:BQ54"/>
    <mergeCell ref="BJ50:BM50"/>
    <mergeCell ref="BN50:BO50"/>
    <mergeCell ref="BP50:BQ50"/>
    <mergeCell ref="BJ49:BM49"/>
    <mergeCell ref="BN49:BO49"/>
    <mergeCell ref="BP49:BQ49"/>
    <mergeCell ref="BJ48:BM48"/>
    <mergeCell ref="BN48:BO48"/>
    <mergeCell ref="BP48:BQ48"/>
    <mergeCell ref="BJ53:BM53"/>
    <mergeCell ref="BN53:BO53"/>
    <mergeCell ref="BP53:BQ53"/>
    <mergeCell ref="BJ52:BM52"/>
    <mergeCell ref="BN52:BO52"/>
    <mergeCell ref="BP52:BQ52"/>
    <mergeCell ref="BJ51:BM51"/>
    <mergeCell ref="BN51:BO51"/>
    <mergeCell ref="BP51:BQ51"/>
    <mergeCell ref="BJ44:BM44"/>
    <mergeCell ref="BN44:BO44"/>
    <mergeCell ref="BP44:BQ44"/>
    <mergeCell ref="BJ43:BM43"/>
    <mergeCell ref="BN43:BO43"/>
    <mergeCell ref="BP43:BQ43"/>
    <mergeCell ref="BJ42:BM42"/>
    <mergeCell ref="BN42:BO42"/>
    <mergeCell ref="BP42:BQ42"/>
    <mergeCell ref="BJ47:BM47"/>
    <mergeCell ref="BN47:BO47"/>
    <mergeCell ref="BP47:BQ47"/>
    <mergeCell ref="BJ46:BM46"/>
    <mergeCell ref="BN46:BO46"/>
    <mergeCell ref="BP46:BQ46"/>
    <mergeCell ref="BJ45:BM45"/>
    <mergeCell ref="BN45:BO45"/>
    <mergeCell ref="BP45:BQ45"/>
    <mergeCell ref="BJ38:BM38"/>
    <mergeCell ref="BN38:BO38"/>
    <mergeCell ref="BP38:BQ38"/>
    <mergeCell ref="BJ37:BM37"/>
    <mergeCell ref="BN37:BO37"/>
    <mergeCell ref="BP37:BQ37"/>
    <mergeCell ref="BJ36:BM36"/>
    <mergeCell ref="BN36:BO36"/>
    <mergeCell ref="BP36:BQ36"/>
    <mergeCell ref="BJ41:BM41"/>
    <mergeCell ref="BN41:BO41"/>
    <mergeCell ref="BP41:BQ41"/>
    <mergeCell ref="BJ40:BM40"/>
    <mergeCell ref="BN40:BO40"/>
    <mergeCell ref="BP40:BQ40"/>
    <mergeCell ref="BJ39:BM39"/>
    <mergeCell ref="BN39:BO39"/>
    <mergeCell ref="BP39:BQ39"/>
    <mergeCell ref="BJ32:BM32"/>
    <mergeCell ref="BN32:BO32"/>
    <mergeCell ref="BP32:BQ32"/>
    <mergeCell ref="BJ31:BM31"/>
    <mergeCell ref="BN31:BO31"/>
    <mergeCell ref="BP31:BQ31"/>
    <mergeCell ref="BJ30:BM30"/>
    <mergeCell ref="BN30:BO30"/>
    <mergeCell ref="BP30:BQ30"/>
    <mergeCell ref="BJ35:BM35"/>
    <mergeCell ref="BN35:BO35"/>
    <mergeCell ref="BP35:BQ35"/>
    <mergeCell ref="BJ34:BM34"/>
    <mergeCell ref="BN34:BO34"/>
    <mergeCell ref="BP34:BQ34"/>
    <mergeCell ref="BJ33:BM33"/>
    <mergeCell ref="BN33:BO33"/>
    <mergeCell ref="BP33:BQ33"/>
    <mergeCell ref="BN25:BO25"/>
    <mergeCell ref="BP25:BQ25"/>
    <mergeCell ref="BJ26:BM26"/>
    <mergeCell ref="BN26:BO26"/>
    <mergeCell ref="BP26:BQ26"/>
    <mergeCell ref="BJ23:BQ23"/>
    <mergeCell ref="BJ24:BM24"/>
    <mergeCell ref="BN24:BQ24"/>
    <mergeCell ref="BJ25:BM25"/>
    <mergeCell ref="BJ29:BM29"/>
    <mergeCell ref="BN29:BO29"/>
    <mergeCell ref="BP29:BQ29"/>
    <mergeCell ref="BJ28:BM28"/>
    <mergeCell ref="BN28:BO28"/>
    <mergeCell ref="BP28:BQ28"/>
    <mergeCell ref="BJ27:BM27"/>
    <mergeCell ref="BN27:BO27"/>
    <mergeCell ref="BP27:BQ27"/>
    <mergeCell ref="O9:Q9"/>
    <mergeCell ref="R9:W9"/>
    <mergeCell ref="A18:E18"/>
    <mergeCell ref="F18:W18"/>
    <mergeCell ref="A21:E21"/>
    <mergeCell ref="F21:W21"/>
    <mergeCell ref="A35:B35"/>
    <mergeCell ref="A34:B34"/>
    <mergeCell ref="A32:B32"/>
    <mergeCell ref="A28:B28"/>
    <mergeCell ref="A27:B27"/>
    <mergeCell ref="A26:B26"/>
    <mergeCell ref="C34:F34"/>
    <mergeCell ref="G34:J34"/>
    <mergeCell ref="W34:AE34"/>
    <mergeCell ref="P33:V33"/>
    <mergeCell ref="W33:AE33"/>
    <mergeCell ref="K34:O34"/>
    <mergeCell ref="P34:V34"/>
    <mergeCell ref="A33:B33"/>
    <mergeCell ref="C35:F35"/>
    <mergeCell ref="G35:J35"/>
    <mergeCell ref="K35:O35"/>
    <mergeCell ref="W35:AE35"/>
    <mergeCell ref="A54:B54"/>
    <mergeCell ref="A55:B55"/>
    <mergeCell ref="K23:O25"/>
    <mergeCell ref="P23:V25"/>
    <mergeCell ref="W23:AE25"/>
    <mergeCell ref="AF23:AN25"/>
    <mergeCell ref="AO23:AP25"/>
    <mergeCell ref="AQ23:AW23"/>
    <mergeCell ref="AQ24:AS25"/>
    <mergeCell ref="AT24:AU25"/>
    <mergeCell ref="AV24:AW25"/>
    <mergeCell ref="AO34:AP34"/>
    <mergeCell ref="AF34:AN34"/>
    <mergeCell ref="AF33:AN33"/>
    <mergeCell ref="A50:B50"/>
    <mergeCell ref="A51:B51"/>
    <mergeCell ref="A52:B52"/>
    <mergeCell ref="A53:B53"/>
    <mergeCell ref="A40:B40"/>
    <mergeCell ref="A39:B39"/>
    <mergeCell ref="A38:B38"/>
    <mergeCell ref="A37:B37"/>
    <mergeCell ref="A36:B36"/>
    <mergeCell ref="C55:F55"/>
    <mergeCell ref="G55:J55"/>
    <mergeCell ref="K55:O55"/>
    <mergeCell ref="P55:V55"/>
    <mergeCell ref="W55:AE55"/>
    <mergeCell ref="AF55:AN55"/>
    <mergeCell ref="AO54:AP54"/>
    <mergeCell ref="AO53:AP53"/>
    <mergeCell ref="AO55:AP55"/>
    <mergeCell ref="C54:F54"/>
    <mergeCell ref="G54:J54"/>
    <mergeCell ref="K54:O54"/>
    <mergeCell ref="P54:V54"/>
    <mergeCell ref="W54:AE54"/>
    <mergeCell ref="AF54:AN54"/>
    <mergeCell ref="C53:F53"/>
    <mergeCell ref="G53:J53"/>
    <mergeCell ref="K53:O53"/>
    <mergeCell ref="P53:V53"/>
    <mergeCell ref="W53:AE53"/>
    <mergeCell ref="AF53:AN53"/>
    <mergeCell ref="BH55:BI55"/>
    <mergeCell ref="BH53:BI53"/>
    <mergeCell ref="BB53:BC53"/>
    <mergeCell ref="BB54:BC54"/>
    <mergeCell ref="BF55:BG55"/>
    <mergeCell ref="AQ52:AS52"/>
    <mergeCell ref="AT52:AU52"/>
    <mergeCell ref="AV52:AW52"/>
    <mergeCell ref="AZ53:BA53"/>
    <mergeCell ref="BF53:BG53"/>
    <mergeCell ref="BF52:BG52"/>
    <mergeCell ref="BH52:BI52"/>
    <mergeCell ref="BD53:BE53"/>
    <mergeCell ref="BF54:BG54"/>
    <mergeCell ref="BH54:BI54"/>
    <mergeCell ref="BB55:BC55"/>
    <mergeCell ref="BD55:BE55"/>
    <mergeCell ref="AQ54:AS54"/>
    <mergeCell ref="AT54:AU54"/>
    <mergeCell ref="AV54:AW54"/>
    <mergeCell ref="AZ55:BA55"/>
    <mergeCell ref="AQ55:AS55"/>
    <mergeCell ref="AT55:AU55"/>
    <mergeCell ref="AV55:AW55"/>
    <mergeCell ref="AV53:AW53"/>
    <mergeCell ref="AZ54:BA54"/>
    <mergeCell ref="BD54:BE54"/>
    <mergeCell ref="AQ53:AS53"/>
    <mergeCell ref="AT53:AU53"/>
    <mergeCell ref="AQ50:AS50"/>
    <mergeCell ref="AT50:AU50"/>
    <mergeCell ref="AV50:AW50"/>
    <mergeCell ref="AZ51:BA51"/>
    <mergeCell ref="AZ52:BA52"/>
    <mergeCell ref="BD52:BE52"/>
    <mergeCell ref="BD50:BE50"/>
    <mergeCell ref="AV51:AW51"/>
    <mergeCell ref="BD51:BE51"/>
    <mergeCell ref="BB52:BC52"/>
    <mergeCell ref="C50:F50"/>
    <mergeCell ref="G50:J50"/>
    <mergeCell ref="AO51:AP51"/>
    <mergeCell ref="W51:AE51"/>
    <mergeCell ref="AF51:AN51"/>
    <mergeCell ref="AO50:AP50"/>
    <mergeCell ref="W50:AE50"/>
    <mergeCell ref="AF50:AN50"/>
    <mergeCell ref="AO52:AP52"/>
    <mergeCell ref="C52:F52"/>
    <mergeCell ref="G52:J52"/>
    <mergeCell ref="K52:O52"/>
    <mergeCell ref="P52:V52"/>
    <mergeCell ref="W52:AE52"/>
    <mergeCell ref="AF52:AN52"/>
    <mergeCell ref="C51:F51"/>
    <mergeCell ref="G51:J51"/>
    <mergeCell ref="BF49:BG49"/>
    <mergeCell ref="BH49:BI49"/>
    <mergeCell ref="K50:O50"/>
    <mergeCell ref="P50:V50"/>
    <mergeCell ref="K51:O51"/>
    <mergeCell ref="P51:V51"/>
    <mergeCell ref="BB51:BC51"/>
    <mergeCell ref="AQ51:AS51"/>
    <mergeCell ref="AT51:AU51"/>
    <mergeCell ref="AZ49:BA49"/>
    <mergeCell ref="BF51:BG51"/>
    <mergeCell ref="BH51:BI51"/>
    <mergeCell ref="BB49:BC49"/>
    <mergeCell ref="BD49:BE49"/>
    <mergeCell ref="BF50:BG50"/>
    <mergeCell ref="BH50:BI50"/>
    <mergeCell ref="BB50:BC50"/>
    <mergeCell ref="P49:V49"/>
    <mergeCell ref="W49:AE49"/>
    <mergeCell ref="AF49:AN49"/>
    <mergeCell ref="AZ50:BA50"/>
    <mergeCell ref="AO49:AP49"/>
    <mergeCell ref="AT49:AU49"/>
    <mergeCell ref="AV49:AW49"/>
    <mergeCell ref="BH44:BI44"/>
    <mergeCell ref="AZ45:BA45"/>
    <mergeCell ref="BB45:BC45"/>
    <mergeCell ref="BD45:BE45"/>
    <mergeCell ref="BF45:BG45"/>
    <mergeCell ref="BH45:BI45"/>
    <mergeCell ref="AZ44:BA44"/>
    <mergeCell ref="BB44:BC44"/>
    <mergeCell ref="BF44:BG44"/>
    <mergeCell ref="BD44:BE44"/>
    <mergeCell ref="BH46:BI46"/>
    <mergeCell ref="BF47:BG47"/>
    <mergeCell ref="BH47:BI47"/>
    <mergeCell ref="BH48:BI48"/>
    <mergeCell ref="AZ48:BA48"/>
    <mergeCell ref="BB48:BC48"/>
    <mergeCell ref="BD48:BE48"/>
    <mergeCell ref="BF48:BG48"/>
    <mergeCell ref="BF46:BG46"/>
    <mergeCell ref="BB46:BC46"/>
    <mergeCell ref="BD46:BE46"/>
    <mergeCell ref="AZ47:BA47"/>
    <mergeCell ref="BB47:BC47"/>
    <mergeCell ref="BD47:BE47"/>
    <mergeCell ref="AZ46:BA46"/>
    <mergeCell ref="BF40:BG40"/>
    <mergeCell ref="BD40:BE40"/>
    <mergeCell ref="BH40:BI40"/>
    <mergeCell ref="AZ41:BA41"/>
    <mergeCell ref="BB41:BC41"/>
    <mergeCell ref="BD41:BE41"/>
    <mergeCell ref="BF41:BG41"/>
    <mergeCell ref="BH41:BI41"/>
    <mergeCell ref="AZ40:BA40"/>
    <mergeCell ref="BB40:BC40"/>
    <mergeCell ref="BH42:BI42"/>
    <mergeCell ref="AZ43:BA43"/>
    <mergeCell ref="BB43:BC43"/>
    <mergeCell ref="BD43:BE43"/>
    <mergeCell ref="BF43:BG43"/>
    <mergeCell ref="BH43:BI43"/>
    <mergeCell ref="AZ42:BA42"/>
    <mergeCell ref="BB42:BC42"/>
    <mergeCell ref="BD42:BE42"/>
    <mergeCell ref="BF42:BG42"/>
    <mergeCell ref="BF36:BG36"/>
    <mergeCell ref="BD36:BE36"/>
    <mergeCell ref="BH36:BI36"/>
    <mergeCell ref="AZ37:BA37"/>
    <mergeCell ref="BB37:BC37"/>
    <mergeCell ref="BD37:BE37"/>
    <mergeCell ref="BF37:BG37"/>
    <mergeCell ref="BH37:BI37"/>
    <mergeCell ref="AZ36:BA36"/>
    <mergeCell ref="BB36:BC36"/>
    <mergeCell ref="BH38:BI38"/>
    <mergeCell ref="AZ39:BA39"/>
    <mergeCell ref="BB39:BC39"/>
    <mergeCell ref="BD39:BE39"/>
    <mergeCell ref="BF39:BG39"/>
    <mergeCell ref="BH39:BI39"/>
    <mergeCell ref="AZ38:BA38"/>
    <mergeCell ref="BB38:BC38"/>
    <mergeCell ref="BD38:BE38"/>
    <mergeCell ref="BF38:BG38"/>
    <mergeCell ref="BD28:BE28"/>
    <mergeCell ref="BF30:BG30"/>
    <mergeCell ref="BH34:BI34"/>
    <mergeCell ref="AZ35:BA35"/>
    <mergeCell ref="BB35:BC35"/>
    <mergeCell ref="BD35:BE35"/>
    <mergeCell ref="BF35:BG35"/>
    <mergeCell ref="BH35:BI35"/>
    <mergeCell ref="AZ34:BA34"/>
    <mergeCell ref="BB34:BC34"/>
    <mergeCell ref="AZ33:BA33"/>
    <mergeCell ref="BB33:BC33"/>
    <mergeCell ref="BD33:BE33"/>
    <mergeCell ref="BF33:BG33"/>
    <mergeCell ref="BH33:BI33"/>
    <mergeCell ref="AZ32:BA32"/>
    <mergeCell ref="BB32:BC32"/>
    <mergeCell ref="AZ31:BA31"/>
    <mergeCell ref="BB31:BC31"/>
    <mergeCell ref="BD31:BE31"/>
    <mergeCell ref="BF31:BG31"/>
    <mergeCell ref="AZ28:BA28"/>
    <mergeCell ref="AZ30:BA30"/>
    <mergeCell ref="AZ29:BA29"/>
    <mergeCell ref="AZ27:BA27"/>
    <mergeCell ref="BB27:BC27"/>
    <mergeCell ref="BH26:BI26"/>
    <mergeCell ref="BF25:BG25"/>
    <mergeCell ref="BH25:BI25"/>
    <mergeCell ref="BH27:BI27"/>
    <mergeCell ref="BD34:BE34"/>
    <mergeCell ref="BF34:BG34"/>
    <mergeCell ref="BD29:BE29"/>
    <mergeCell ref="BF29:BG29"/>
    <mergeCell ref="BF28:BG28"/>
    <mergeCell ref="BH30:BI30"/>
    <mergeCell ref="BH28:BI28"/>
    <mergeCell ref="BB30:BC30"/>
    <mergeCell ref="BD30:BE30"/>
    <mergeCell ref="BF32:BG32"/>
    <mergeCell ref="BD32:BE32"/>
    <mergeCell ref="BH32:BI32"/>
    <mergeCell ref="BB29:BC29"/>
    <mergeCell ref="BB28:BC28"/>
    <mergeCell ref="BH29:BI29"/>
    <mergeCell ref="BH31:BI31"/>
    <mergeCell ref="BD27:BE27"/>
    <mergeCell ref="BF27:BG27"/>
    <mergeCell ref="AQ44:AS44"/>
    <mergeCell ref="AO48:AP48"/>
    <mergeCell ref="W48:AE48"/>
    <mergeCell ref="AF48:AN48"/>
    <mergeCell ref="AQ47:AS47"/>
    <mergeCell ref="AT48:AU48"/>
    <mergeCell ref="AV48:AW48"/>
    <mergeCell ref="AT46:AU46"/>
    <mergeCell ref="AT44:AU44"/>
    <mergeCell ref="AV44:AW44"/>
    <mergeCell ref="AO44:AP44"/>
    <mergeCell ref="AF44:AN44"/>
    <mergeCell ref="W44:AE44"/>
    <mergeCell ref="AT47:AU47"/>
    <mergeCell ref="AV47:AW47"/>
    <mergeCell ref="AZ23:BI23"/>
    <mergeCell ref="AZ24:BA24"/>
    <mergeCell ref="AZ25:BA25"/>
    <mergeCell ref="BB25:BC25"/>
    <mergeCell ref="BB24:BE24"/>
    <mergeCell ref="AZ26:BA26"/>
    <mergeCell ref="BB26:BC26"/>
    <mergeCell ref="BD26:BE26"/>
    <mergeCell ref="BF24:BI24"/>
    <mergeCell ref="BF26:BG26"/>
    <mergeCell ref="W46:AE46"/>
    <mergeCell ref="W45:AE45"/>
    <mergeCell ref="A49:B49"/>
    <mergeCell ref="C49:F49"/>
    <mergeCell ref="G49:J49"/>
    <mergeCell ref="K49:O49"/>
    <mergeCell ref="AQ49:AS49"/>
    <mergeCell ref="A47:B47"/>
    <mergeCell ref="C47:F47"/>
    <mergeCell ref="G47:J47"/>
    <mergeCell ref="K47:O47"/>
    <mergeCell ref="A48:B48"/>
    <mergeCell ref="C48:F48"/>
    <mergeCell ref="G48:J48"/>
    <mergeCell ref="K48:O48"/>
    <mergeCell ref="AQ48:AS48"/>
    <mergeCell ref="W47:AE47"/>
    <mergeCell ref="AF47:AN47"/>
    <mergeCell ref="AO47:AP47"/>
    <mergeCell ref="P48:V48"/>
    <mergeCell ref="P47:V47"/>
    <mergeCell ref="AV46:AW46"/>
    <mergeCell ref="AQ45:AS45"/>
    <mergeCell ref="AT45:AU45"/>
    <mergeCell ref="AV45:AW45"/>
    <mergeCell ref="AO46:AP46"/>
    <mergeCell ref="AF46:AN46"/>
    <mergeCell ref="AF45:AN45"/>
    <mergeCell ref="AO45:AP45"/>
    <mergeCell ref="AQ46:AS46"/>
    <mergeCell ref="AQ34:AS34"/>
    <mergeCell ref="AT34:AU34"/>
    <mergeCell ref="AO33:AP33"/>
    <mergeCell ref="AV43:AW43"/>
    <mergeCell ref="AO38:AP38"/>
    <mergeCell ref="AV34:AW34"/>
    <mergeCell ref="AV42:AW42"/>
    <mergeCell ref="AQ41:AS41"/>
    <mergeCell ref="AQ43:AS43"/>
    <mergeCell ref="AT43:AU43"/>
    <mergeCell ref="AO42:AP42"/>
    <mergeCell ref="AV39:AW39"/>
    <mergeCell ref="AO40:AP40"/>
    <mergeCell ref="AV40:AW40"/>
    <mergeCell ref="AV38:AW38"/>
    <mergeCell ref="AQ37:AS37"/>
    <mergeCell ref="AT37:AU37"/>
    <mergeCell ref="AV37:AW37"/>
    <mergeCell ref="AQ38:AS38"/>
    <mergeCell ref="AT38:AU38"/>
    <mergeCell ref="AV41:AW41"/>
    <mergeCell ref="A45:B45"/>
    <mergeCell ref="C45:F45"/>
    <mergeCell ref="G45:J45"/>
    <mergeCell ref="C44:F44"/>
    <mergeCell ref="G44:J44"/>
    <mergeCell ref="A46:B46"/>
    <mergeCell ref="A44:B44"/>
    <mergeCell ref="K44:O44"/>
    <mergeCell ref="P44:V44"/>
    <mergeCell ref="P45:V45"/>
    <mergeCell ref="C46:F46"/>
    <mergeCell ref="G46:J46"/>
    <mergeCell ref="K46:O46"/>
    <mergeCell ref="P46:V46"/>
    <mergeCell ref="K45:O45"/>
    <mergeCell ref="A41:B41"/>
    <mergeCell ref="C41:F41"/>
    <mergeCell ref="G41:J41"/>
    <mergeCell ref="A42:B42"/>
    <mergeCell ref="C42:F42"/>
    <mergeCell ref="G42:J42"/>
    <mergeCell ref="C40:F40"/>
    <mergeCell ref="G40:J40"/>
    <mergeCell ref="K43:O43"/>
    <mergeCell ref="K41:O41"/>
    <mergeCell ref="K42:O42"/>
    <mergeCell ref="A43:B43"/>
    <mergeCell ref="C43:F43"/>
    <mergeCell ref="G43:J43"/>
    <mergeCell ref="P43:V43"/>
    <mergeCell ref="W43:AE43"/>
    <mergeCell ref="W42:AE42"/>
    <mergeCell ref="P42:V42"/>
    <mergeCell ref="AO43:AP43"/>
    <mergeCell ref="AF43:AN43"/>
    <mergeCell ref="K40:O40"/>
    <mergeCell ref="P40:V40"/>
    <mergeCell ref="W40:AE40"/>
    <mergeCell ref="AO39:AP39"/>
    <mergeCell ref="K39:O39"/>
    <mergeCell ref="AQ40:AS40"/>
    <mergeCell ref="AT40:AU40"/>
    <mergeCell ref="AF42:AN42"/>
    <mergeCell ref="P41:V41"/>
    <mergeCell ref="W41:AE41"/>
    <mergeCell ref="AT41:AU41"/>
    <mergeCell ref="AF41:AN41"/>
    <mergeCell ref="AO41:AP41"/>
    <mergeCell ref="AQ42:AS42"/>
    <mergeCell ref="AT42:AU42"/>
    <mergeCell ref="AQ39:AS39"/>
    <mergeCell ref="AT39:AU39"/>
    <mergeCell ref="AF40:AN40"/>
    <mergeCell ref="C38:F38"/>
    <mergeCell ref="G38:J38"/>
    <mergeCell ref="AF39:AN39"/>
    <mergeCell ref="C39:F39"/>
    <mergeCell ref="G39:J39"/>
    <mergeCell ref="W39:AE39"/>
    <mergeCell ref="K38:O38"/>
    <mergeCell ref="P38:V38"/>
    <mergeCell ref="W38:AE38"/>
    <mergeCell ref="AF38:AN38"/>
    <mergeCell ref="P39:V39"/>
    <mergeCell ref="AF37:AN37"/>
    <mergeCell ref="C37:F37"/>
    <mergeCell ref="G37:J37"/>
    <mergeCell ref="AV35:AW35"/>
    <mergeCell ref="AO36:AP36"/>
    <mergeCell ref="AF36:AN36"/>
    <mergeCell ref="K36:O36"/>
    <mergeCell ref="P36:V36"/>
    <mergeCell ref="W36:AE36"/>
    <mergeCell ref="P35:V35"/>
    <mergeCell ref="AO35:AP35"/>
    <mergeCell ref="AQ35:AS35"/>
    <mergeCell ref="AT35:AU35"/>
    <mergeCell ref="AF35:AN35"/>
    <mergeCell ref="C36:F36"/>
    <mergeCell ref="G36:J36"/>
    <mergeCell ref="AQ36:AS36"/>
    <mergeCell ref="K37:O37"/>
    <mergeCell ref="AT36:AU36"/>
    <mergeCell ref="AV36:AW36"/>
    <mergeCell ref="P37:V37"/>
    <mergeCell ref="W37:AE37"/>
    <mergeCell ref="AO37:AP37"/>
    <mergeCell ref="C33:F33"/>
    <mergeCell ref="G33:J33"/>
    <mergeCell ref="C32:F32"/>
    <mergeCell ref="G32:J32"/>
    <mergeCell ref="AQ32:AS32"/>
    <mergeCell ref="K33:O33"/>
    <mergeCell ref="AQ33:AS33"/>
    <mergeCell ref="AT32:AU32"/>
    <mergeCell ref="AV32:AW32"/>
    <mergeCell ref="AO32:AP32"/>
    <mergeCell ref="AF32:AN32"/>
    <mergeCell ref="K32:O32"/>
    <mergeCell ref="P32:V32"/>
    <mergeCell ref="W32:AE32"/>
    <mergeCell ref="AT33:AU33"/>
    <mergeCell ref="AV33:AW33"/>
    <mergeCell ref="A31:B31"/>
    <mergeCell ref="C31:F31"/>
    <mergeCell ref="G31:J31"/>
    <mergeCell ref="K31:O31"/>
    <mergeCell ref="W31:AE31"/>
    <mergeCell ref="W30:AE30"/>
    <mergeCell ref="AO30:AP30"/>
    <mergeCell ref="AF30:AN30"/>
    <mergeCell ref="K30:O30"/>
    <mergeCell ref="P30:V30"/>
    <mergeCell ref="P31:V31"/>
    <mergeCell ref="AO31:AP31"/>
    <mergeCell ref="A30:B30"/>
    <mergeCell ref="C30:F30"/>
    <mergeCell ref="G30:J30"/>
    <mergeCell ref="AF27:AN27"/>
    <mergeCell ref="AO27:AP27"/>
    <mergeCell ref="AT27:AU27"/>
    <mergeCell ref="AO26:AP26"/>
    <mergeCell ref="AF26:AN26"/>
    <mergeCell ref="AV26:AW26"/>
    <mergeCell ref="AQ31:AS31"/>
    <mergeCell ref="AT31:AU31"/>
    <mergeCell ref="AF31:AN31"/>
    <mergeCell ref="AT26:AU26"/>
    <mergeCell ref="AQ27:AS27"/>
    <mergeCell ref="AV30:AW30"/>
    <mergeCell ref="AQ29:AS29"/>
    <mergeCell ref="AT29:AU29"/>
    <mergeCell ref="AV29:AW29"/>
    <mergeCell ref="AQ30:AS30"/>
    <mergeCell ref="AT30:AU30"/>
    <mergeCell ref="AO29:AP29"/>
    <mergeCell ref="P29:V29"/>
    <mergeCell ref="W29:AE29"/>
    <mergeCell ref="AF29:AN29"/>
    <mergeCell ref="A29:B29"/>
    <mergeCell ref="C29:F29"/>
    <mergeCell ref="G29:J29"/>
    <mergeCell ref="F12:W12"/>
    <mergeCell ref="A13:E13"/>
    <mergeCell ref="F13:W13"/>
    <mergeCell ref="A17:E17"/>
    <mergeCell ref="F17:W17"/>
    <mergeCell ref="A15:E15"/>
    <mergeCell ref="F15:W15"/>
    <mergeCell ref="A16:E16"/>
    <mergeCell ref="W27:AE27"/>
    <mergeCell ref="P26:V26"/>
    <mergeCell ref="C27:F27"/>
    <mergeCell ref="G27:J27"/>
    <mergeCell ref="K27:O27"/>
    <mergeCell ref="W26:AE26"/>
    <mergeCell ref="C26:F26"/>
    <mergeCell ref="G26:J26"/>
    <mergeCell ref="K26:O26"/>
    <mergeCell ref="A23:B25"/>
    <mergeCell ref="A3:E3"/>
    <mergeCell ref="F3:W3"/>
    <mergeCell ref="A4:E4"/>
    <mergeCell ref="F4:W4"/>
    <mergeCell ref="A5:E5"/>
    <mergeCell ref="F5:W5"/>
    <mergeCell ref="A20:E20"/>
    <mergeCell ref="F20:W20"/>
    <mergeCell ref="F16:W16"/>
    <mergeCell ref="A7:E7"/>
    <mergeCell ref="F7:W7"/>
    <mergeCell ref="A14:E14"/>
    <mergeCell ref="A11:E11"/>
    <mergeCell ref="F11:W11"/>
    <mergeCell ref="A6:E6"/>
    <mergeCell ref="F6:W6"/>
    <mergeCell ref="A8:E8"/>
    <mergeCell ref="F8:W8"/>
    <mergeCell ref="F14:W14"/>
    <mergeCell ref="A9:E9"/>
    <mergeCell ref="A10:E10"/>
    <mergeCell ref="F10:W10"/>
    <mergeCell ref="F9:N9"/>
    <mergeCell ref="A12:E12"/>
    <mergeCell ref="AX28:AY28"/>
    <mergeCell ref="AX29:AY29"/>
    <mergeCell ref="AX23:AY25"/>
    <mergeCell ref="AX30:AY30"/>
    <mergeCell ref="AX31:AY31"/>
    <mergeCell ref="AX32:AY32"/>
    <mergeCell ref="AX33:AY33"/>
    <mergeCell ref="AV31:AW31"/>
    <mergeCell ref="C23:F25"/>
    <mergeCell ref="G23:J25"/>
    <mergeCell ref="C28:F28"/>
    <mergeCell ref="G28:J28"/>
    <mergeCell ref="AQ28:AS28"/>
    <mergeCell ref="K29:O29"/>
    <mergeCell ref="AT28:AU28"/>
    <mergeCell ref="AV28:AW28"/>
    <mergeCell ref="AV27:AW27"/>
    <mergeCell ref="AO28:AP28"/>
    <mergeCell ref="AF28:AN28"/>
    <mergeCell ref="K28:O28"/>
    <mergeCell ref="P28:V28"/>
    <mergeCell ref="W28:AE28"/>
    <mergeCell ref="P27:V27"/>
    <mergeCell ref="AQ26:AS26"/>
    <mergeCell ref="AX48:AY48"/>
    <mergeCell ref="AX49:AY49"/>
    <mergeCell ref="AX50:AY50"/>
    <mergeCell ref="AX51:AY51"/>
    <mergeCell ref="AX52:AY52"/>
    <mergeCell ref="AX53:AY53"/>
    <mergeCell ref="AX54:AY54"/>
    <mergeCell ref="AX55:AY55"/>
    <mergeCell ref="AX26:AY26"/>
    <mergeCell ref="AX34:AY34"/>
    <mergeCell ref="AX35:AY35"/>
    <mergeCell ref="AX36:AY36"/>
    <mergeCell ref="AX37:AY37"/>
    <mergeCell ref="AX38:AY38"/>
    <mergeCell ref="AX39:AY39"/>
    <mergeCell ref="AX40:AY40"/>
    <mergeCell ref="AX41:AY41"/>
    <mergeCell ref="AX42:AY42"/>
    <mergeCell ref="AX43:AY43"/>
    <mergeCell ref="AX44:AY44"/>
    <mergeCell ref="AX45:AY45"/>
    <mergeCell ref="AX46:AY46"/>
    <mergeCell ref="AX47:AY47"/>
    <mergeCell ref="AX27:AY27"/>
  </mergeCells>
  <phoneticPr fontId="3"/>
  <conditionalFormatting sqref="BP26:BQ33">
    <cfRule type="containsBlanks" dxfId="3" priority="3" stopIfTrue="1">
      <formula>LEN(TRIM(BP26))=0</formula>
    </cfRule>
    <cfRule type="cellIs" dxfId="2" priority="4" stopIfTrue="1" operator="lessThanOrEqual">
      <formula>2</formula>
    </cfRule>
  </conditionalFormatting>
  <conditionalFormatting sqref="BP34:BQ55">
    <cfRule type="containsBlanks" dxfId="1" priority="1" stopIfTrue="1">
      <formula>LEN(TRIM(BP34))=0</formula>
    </cfRule>
    <cfRule type="cellIs" dxfId="0" priority="2" stopIfTrue="1" operator="lessThanOrEqual">
      <formula>2</formula>
    </cfRule>
  </conditionalFormatting>
  <dataValidations count="1">
    <dataValidation type="custom" imeMode="fullKatakana" operator="greaterThan" allowBlank="1" showInputMessage="1" showErrorMessage="1" promptTitle="全角カタカナ" prompt="姓(全角カタカナ)+全角ｽﾍﾟｰｽ+名(全角カタカナ)で入力してください。" sqref="W26:AE55" xr:uid="{00000000-0002-0000-0200-000000000000}">
      <formula1>AND(W26=PHONETIC(W26),LEN(W26)*2=LENB(W26))</formula1>
    </dataValidation>
  </dataValidations>
  <pageMargins left="0.39370078740157483" right="0.39370078740157483" top="0.35433070866141736" bottom="0.39370078740157483" header="0.51181102362204722" footer="0.51181102362204722"/>
  <pageSetup paperSize="9" scale="79"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L57"/>
  <sheetViews>
    <sheetView workbookViewId="0"/>
  </sheetViews>
  <sheetFormatPr defaultColWidth="13" defaultRowHeight="13.5" x14ac:dyDescent="0.15"/>
  <cols>
    <col min="1" max="49" width="2.375" style="31" customWidth="1"/>
    <col min="50" max="51" width="2.375" customWidth="1"/>
    <col min="52" max="72" width="2.375" style="31" customWidth="1"/>
    <col min="73" max="73" width="3.5" style="31" bestFit="1" customWidth="1"/>
    <col min="74" max="74" width="2.625" style="31" bestFit="1" customWidth="1"/>
    <col min="75" max="81" width="2.375" style="31" customWidth="1"/>
    <col min="82" max="82" width="2.875" style="31" bestFit="1" customWidth="1"/>
    <col min="83" max="83" width="3.5" style="31" bestFit="1" customWidth="1"/>
    <col min="84" max="93" width="2.375" style="31" customWidth="1"/>
    <col min="94" max="16384" width="13" style="31"/>
  </cols>
  <sheetData>
    <row r="1" spans="1:90" ht="18.75" x14ac:dyDescent="0.15">
      <c r="A1" s="29" t="s">
        <v>22</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5"/>
      <c r="AY1" s="5"/>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row>
    <row r="2" spans="1:90" ht="14.25" thickBot="1" x14ac:dyDescent="0.2">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5"/>
      <c r="AY2" s="5"/>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row>
    <row r="3" spans="1:90" ht="14.25" thickBot="1" x14ac:dyDescent="0.2">
      <c r="A3" s="490" t="s">
        <v>23</v>
      </c>
      <c r="B3" s="491"/>
      <c r="C3" s="491"/>
      <c r="D3" s="491"/>
      <c r="E3" s="492"/>
      <c r="F3" s="493" t="str">
        <f>入力シート!F3</f>
        <v>第26回13-15歳ソロ・デュエット大会</v>
      </c>
      <c r="G3" s="494"/>
      <c r="H3" s="494"/>
      <c r="I3" s="494"/>
      <c r="J3" s="494"/>
      <c r="K3" s="494"/>
      <c r="L3" s="494"/>
      <c r="M3" s="494"/>
      <c r="N3" s="494"/>
      <c r="O3" s="494"/>
      <c r="P3" s="494"/>
      <c r="Q3" s="494"/>
      <c r="R3" s="494"/>
      <c r="S3" s="494"/>
      <c r="T3" s="494"/>
      <c r="U3" s="494"/>
      <c r="V3" s="494"/>
      <c r="W3" s="495"/>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5"/>
      <c r="AY3" s="5"/>
      <c r="AZ3" s="30"/>
      <c r="BA3" s="30"/>
      <c r="BB3" s="30"/>
      <c r="BC3" s="30"/>
      <c r="BD3" s="30"/>
      <c r="BE3" s="30"/>
      <c r="BF3" s="30"/>
      <c r="BG3" s="30"/>
      <c r="BH3" s="30"/>
      <c r="BI3" s="30"/>
      <c r="BJ3" s="30"/>
      <c r="BK3" s="30"/>
      <c r="BL3" s="484" t="s">
        <v>197</v>
      </c>
      <c r="BM3" s="485"/>
      <c r="BN3" s="485"/>
      <c r="BO3" s="485"/>
      <c r="BP3" s="485"/>
      <c r="BQ3" s="485"/>
      <c r="BR3" s="485"/>
      <c r="BS3" s="485"/>
      <c r="BT3" s="486"/>
      <c r="BU3" s="484" t="s">
        <v>198</v>
      </c>
      <c r="BV3" s="485"/>
      <c r="BW3" s="485"/>
      <c r="BX3" s="485"/>
      <c r="BY3" s="485"/>
      <c r="BZ3" s="485"/>
      <c r="CA3" s="485"/>
      <c r="CB3" s="485"/>
      <c r="CC3" s="486"/>
      <c r="CD3" s="484" t="s">
        <v>241</v>
      </c>
      <c r="CE3" s="485"/>
      <c r="CF3" s="485"/>
      <c r="CG3" s="485"/>
      <c r="CH3" s="485"/>
      <c r="CI3" s="485"/>
      <c r="CJ3" s="485"/>
      <c r="CK3" s="485"/>
      <c r="CL3" s="486"/>
    </row>
    <row r="4" spans="1:90" ht="14.25" thickTop="1" x14ac:dyDescent="0.15">
      <c r="A4" s="470" t="s">
        <v>24</v>
      </c>
      <c r="B4" s="471"/>
      <c r="C4" s="471"/>
      <c r="D4" s="471"/>
      <c r="E4" s="472"/>
      <c r="F4" s="473" t="str">
        <f>入力シート!F4</f>
        <v>2023年1月27日（金）-1月28日（土）</v>
      </c>
      <c r="G4" s="474"/>
      <c r="H4" s="474"/>
      <c r="I4" s="474"/>
      <c r="J4" s="474"/>
      <c r="K4" s="474"/>
      <c r="L4" s="474"/>
      <c r="M4" s="474"/>
      <c r="N4" s="474"/>
      <c r="O4" s="474"/>
      <c r="P4" s="474"/>
      <c r="Q4" s="474"/>
      <c r="R4" s="474"/>
      <c r="S4" s="474"/>
      <c r="T4" s="474"/>
      <c r="U4" s="474"/>
      <c r="V4" s="474"/>
      <c r="W4" s="475"/>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5"/>
      <c r="AY4" s="5"/>
      <c r="AZ4" s="30"/>
      <c r="BA4" s="30"/>
      <c r="BB4" s="30"/>
      <c r="BC4" s="30"/>
      <c r="BD4" s="30"/>
      <c r="BE4" s="30"/>
      <c r="BF4" s="30"/>
      <c r="BG4" s="30"/>
      <c r="BH4" s="30"/>
      <c r="BI4" s="30"/>
      <c r="BJ4" s="30"/>
      <c r="BK4" s="30"/>
      <c r="BL4" s="476">
        <v>1</v>
      </c>
      <c r="BM4" s="477"/>
      <c r="BN4" s="478" t="e">
        <f>VLOOKUP(1,WORK!A2:B72,2,FALSE)</f>
        <v>#N/A</v>
      </c>
      <c r="BO4" s="479"/>
      <c r="BP4" s="479"/>
      <c r="BQ4" s="479"/>
      <c r="BR4" s="479"/>
      <c r="BS4" s="479"/>
      <c r="BT4" s="480"/>
      <c r="BU4" s="502">
        <v>1</v>
      </c>
      <c r="BV4" s="32">
        <v>1</v>
      </c>
      <c r="BW4" s="478" t="e">
        <f>VLOOKUP("11",WORK!F3:G72,2,FALSE)</f>
        <v>#N/A</v>
      </c>
      <c r="BX4" s="479"/>
      <c r="BY4" s="479"/>
      <c r="BZ4" s="479"/>
      <c r="CA4" s="479"/>
      <c r="CB4" s="479"/>
      <c r="CC4" s="480"/>
      <c r="CD4" s="644" t="s">
        <v>199</v>
      </c>
      <c r="CE4" s="32">
        <v>1</v>
      </c>
      <c r="CF4" s="521" t="e">
        <f>VLOOKUP("A1",WORK!P3:Q72,2,FALSE)</f>
        <v>#N/A</v>
      </c>
      <c r="CG4" s="522"/>
      <c r="CH4" s="522"/>
      <c r="CI4" s="522"/>
      <c r="CJ4" s="522"/>
      <c r="CK4" s="522"/>
      <c r="CL4" s="523"/>
    </row>
    <row r="5" spans="1:90" x14ac:dyDescent="0.15">
      <c r="A5" s="487" t="s">
        <v>25</v>
      </c>
      <c r="B5" s="488"/>
      <c r="C5" s="488"/>
      <c r="D5" s="488"/>
      <c r="E5" s="489"/>
      <c r="F5" s="527" t="str">
        <f>入力シート!F5</f>
        <v>東京辰巳国際水泳場</v>
      </c>
      <c r="G5" s="474"/>
      <c r="H5" s="474"/>
      <c r="I5" s="474"/>
      <c r="J5" s="474"/>
      <c r="K5" s="474"/>
      <c r="L5" s="474"/>
      <c r="M5" s="474"/>
      <c r="N5" s="474"/>
      <c r="O5" s="474"/>
      <c r="P5" s="474"/>
      <c r="Q5" s="474"/>
      <c r="R5" s="474"/>
      <c r="S5" s="474"/>
      <c r="T5" s="474"/>
      <c r="U5" s="474"/>
      <c r="V5" s="474"/>
      <c r="W5" s="475"/>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5"/>
      <c r="AY5" s="5"/>
      <c r="AZ5" s="30"/>
      <c r="BA5" s="30"/>
      <c r="BB5" s="30"/>
      <c r="BC5" s="30"/>
      <c r="BD5" s="30"/>
      <c r="BE5" s="30"/>
      <c r="BF5" s="30"/>
      <c r="BG5" s="30"/>
      <c r="BH5" s="30"/>
      <c r="BI5" s="30"/>
      <c r="BJ5" s="30"/>
      <c r="BK5" s="30"/>
      <c r="BL5" s="514">
        <v>2</v>
      </c>
      <c r="BM5" s="515"/>
      <c r="BN5" s="504" t="e">
        <f>VLOOKUP(2,WORK!A3:B72,2,FALSE)</f>
        <v>#N/A</v>
      </c>
      <c r="BO5" s="505"/>
      <c r="BP5" s="505"/>
      <c r="BQ5" s="505"/>
      <c r="BR5" s="505"/>
      <c r="BS5" s="505"/>
      <c r="BT5" s="506"/>
      <c r="BU5" s="503"/>
      <c r="BV5" s="33">
        <v>2</v>
      </c>
      <c r="BW5" s="504" t="e">
        <f>VLOOKUP("12",WORK!F3:G72,2,FALSE)</f>
        <v>#N/A</v>
      </c>
      <c r="BX5" s="505"/>
      <c r="BY5" s="505"/>
      <c r="BZ5" s="505"/>
      <c r="CA5" s="505"/>
      <c r="CB5" s="505"/>
      <c r="CC5" s="506"/>
      <c r="CD5" s="645"/>
      <c r="CE5" s="33">
        <v>2</v>
      </c>
      <c r="CF5" s="499" t="e">
        <f>VLOOKUP("A2",WORK!P3:Q72,2,FALSE)</f>
        <v>#N/A</v>
      </c>
      <c r="CG5" s="500"/>
      <c r="CH5" s="500"/>
      <c r="CI5" s="500"/>
      <c r="CJ5" s="500"/>
      <c r="CK5" s="500"/>
      <c r="CL5" s="501"/>
    </row>
    <row r="6" spans="1:90" x14ac:dyDescent="0.15">
      <c r="A6" s="524" t="s">
        <v>37</v>
      </c>
      <c r="B6" s="525"/>
      <c r="C6" s="525"/>
      <c r="D6" s="525"/>
      <c r="E6" s="526"/>
      <c r="F6" s="511">
        <f>入力シート!F6</f>
        <v>0</v>
      </c>
      <c r="G6" s="512"/>
      <c r="H6" s="512"/>
      <c r="I6" s="512"/>
      <c r="J6" s="512"/>
      <c r="K6" s="512"/>
      <c r="L6" s="512"/>
      <c r="M6" s="512"/>
      <c r="N6" s="512"/>
      <c r="O6" s="512"/>
      <c r="P6" s="512"/>
      <c r="Q6" s="512"/>
      <c r="R6" s="512"/>
      <c r="S6" s="512"/>
      <c r="T6" s="512"/>
      <c r="U6" s="512"/>
      <c r="V6" s="512"/>
      <c r="W6" s="513"/>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5"/>
      <c r="AY6" s="5"/>
      <c r="AZ6" s="30"/>
      <c r="BA6" s="30"/>
      <c r="BB6" s="30"/>
      <c r="BC6" s="30"/>
      <c r="BD6" s="30"/>
      <c r="BE6" s="30"/>
      <c r="BF6" s="30"/>
      <c r="BG6" s="30"/>
      <c r="BH6" s="30"/>
      <c r="BI6" s="30"/>
      <c r="BJ6" s="30"/>
      <c r="BK6" s="30"/>
      <c r="BL6" s="514">
        <v>3</v>
      </c>
      <c r="BM6" s="515"/>
      <c r="BN6" s="504" t="e">
        <f>VLOOKUP(3,WORK!A3:B72,2,FALSE)</f>
        <v>#N/A</v>
      </c>
      <c r="BO6" s="505"/>
      <c r="BP6" s="505"/>
      <c r="BQ6" s="505"/>
      <c r="BR6" s="505"/>
      <c r="BS6" s="505"/>
      <c r="BT6" s="506"/>
      <c r="BU6" s="503"/>
      <c r="BV6" s="34" t="s">
        <v>200</v>
      </c>
      <c r="BW6" s="481" t="e">
        <f>VLOOKUP("1R",WORK!F3:G72,2,FALSE)</f>
        <v>#N/A</v>
      </c>
      <c r="BX6" s="482"/>
      <c r="BY6" s="482"/>
      <c r="BZ6" s="482"/>
      <c r="CA6" s="482"/>
      <c r="CB6" s="482"/>
      <c r="CC6" s="483"/>
      <c r="CD6" s="645"/>
      <c r="CE6" s="33">
        <v>3</v>
      </c>
      <c r="CF6" s="499" t="e">
        <f>VLOOKUP("A3",WORK!P3:Q72,2,FALSE)</f>
        <v>#N/A</v>
      </c>
      <c r="CG6" s="500"/>
      <c r="CH6" s="500"/>
      <c r="CI6" s="500"/>
      <c r="CJ6" s="500"/>
      <c r="CK6" s="500"/>
      <c r="CL6" s="501"/>
    </row>
    <row r="7" spans="1:90" x14ac:dyDescent="0.15">
      <c r="A7" s="528" t="s">
        <v>28</v>
      </c>
      <c r="B7" s="529"/>
      <c r="C7" s="529"/>
      <c r="D7" s="529"/>
      <c r="E7" s="530"/>
      <c r="F7" s="511">
        <f>入力シート!F7</f>
        <v>0</v>
      </c>
      <c r="G7" s="512"/>
      <c r="H7" s="512"/>
      <c r="I7" s="512"/>
      <c r="J7" s="512"/>
      <c r="K7" s="512"/>
      <c r="L7" s="512"/>
      <c r="M7" s="512"/>
      <c r="N7" s="512"/>
      <c r="O7" s="512"/>
      <c r="P7" s="512"/>
      <c r="Q7" s="512"/>
      <c r="R7" s="512"/>
      <c r="S7" s="512"/>
      <c r="T7" s="512"/>
      <c r="U7" s="512"/>
      <c r="V7" s="512"/>
      <c r="W7" s="513"/>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5"/>
      <c r="AY7" s="5"/>
      <c r="AZ7" s="30"/>
      <c r="BA7" s="30"/>
      <c r="BB7" s="30"/>
      <c r="BC7" s="30"/>
      <c r="BD7" s="30"/>
      <c r="BE7" s="30"/>
      <c r="BF7" s="30"/>
      <c r="BG7" s="30"/>
      <c r="BH7" s="30"/>
      <c r="BI7" s="30"/>
      <c r="BJ7" s="30"/>
      <c r="BK7" s="30"/>
      <c r="BL7" s="514">
        <v>4</v>
      </c>
      <c r="BM7" s="515"/>
      <c r="BN7" s="504" t="e">
        <f>VLOOKUP(4,WORK!A3:B72,2,FALSE)</f>
        <v>#N/A</v>
      </c>
      <c r="BO7" s="505"/>
      <c r="BP7" s="505"/>
      <c r="BQ7" s="505"/>
      <c r="BR7" s="505"/>
      <c r="BS7" s="505"/>
      <c r="BT7" s="506"/>
      <c r="BU7" s="509">
        <v>2</v>
      </c>
      <c r="BV7" s="33">
        <v>1</v>
      </c>
      <c r="BW7" s="504" t="e">
        <f>VLOOKUP("21",WORK!F3:G72,2,FALSE)</f>
        <v>#N/A</v>
      </c>
      <c r="BX7" s="505"/>
      <c r="BY7" s="505"/>
      <c r="BZ7" s="505"/>
      <c r="CA7" s="505"/>
      <c r="CB7" s="505"/>
      <c r="CC7" s="506"/>
      <c r="CD7" s="645"/>
      <c r="CE7" s="33">
        <v>4</v>
      </c>
      <c r="CF7" s="499" t="e">
        <f>VLOOKUP("A4",WORK!P3:Q72,2,FALSE)</f>
        <v>#N/A</v>
      </c>
      <c r="CG7" s="500"/>
      <c r="CH7" s="500"/>
      <c r="CI7" s="500"/>
      <c r="CJ7" s="500"/>
      <c r="CK7" s="500"/>
      <c r="CL7" s="501"/>
    </row>
    <row r="8" spans="1:90" x14ac:dyDescent="0.15">
      <c r="A8" s="470" t="s">
        <v>29</v>
      </c>
      <c r="B8" s="471"/>
      <c r="C8" s="471"/>
      <c r="D8" s="471"/>
      <c r="E8" s="472"/>
      <c r="F8" s="511">
        <f>入力シート!F8</f>
        <v>0</v>
      </c>
      <c r="G8" s="512"/>
      <c r="H8" s="512"/>
      <c r="I8" s="512"/>
      <c r="J8" s="512"/>
      <c r="K8" s="512"/>
      <c r="L8" s="512"/>
      <c r="M8" s="512"/>
      <c r="N8" s="512"/>
      <c r="O8" s="512"/>
      <c r="P8" s="512"/>
      <c r="Q8" s="512"/>
      <c r="R8" s="512"/>
      <c r="S8" s="512"/>
      <c r="T8" s="512"/>
      <c r="U8" s="512"/>
      <c r="V8" s="512"/>
      <c r="W8" s="513"/>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5"/>
      <c r="AY8" s="5"/>
      <c r="AZ8" s="30"/>
      <c r="BA8" s="30"/>
      <c r="BB8" s="30"/>
      <c r="BC8" s="30"/>
      <c r="BD8" s="30"/>
      <c r="BE8" s="30"/>
      <c r="BF8" s="30"/>
      <c r="BG8" s="30"/>
      <c r="BH8" s="30"/>
      <c r="BI8" s="30"/>
      <c r="BJ8" s="30"/>
      <c r="BK8" s="30"/>
      <c r="BL8" s="514">
        <v>5</v>
      </c>
      <c r="BM8" s="515"/>
      <c r="BN8" s="504" t="e">
        <f>VLOOKUP(5,WORK!A3:B72,2,FALSE)</f>
        <v>#N/A</v>
      </c>
      <c r="BO8" s="505"/>
      <c r="BP8" s="505"/>
      <c r="BQ8" s="505"/>
      <c r="BR8" s="505"/>
      <c r="BS8" s="505"/>
      <c r="BT8" s="506"/>
      <c r="BU8" s="503"/>
      <c r="BV8" s="33">
        <v>2</v>
      </c>
      <c r="BW8" s="504" t="e">
        <f>VLOOKUP("22",WORK!F3:G72,2,FALSE)</f>
        <v>#N/A</v>
      </c>
      <c r="BX8" s="505"/>
      <c r="BY8" s="505"/>
      <c r="BZ8" s="505"/>
      <c r="CA8" s="505"/>
      <c r="CB8" s="505"/>
      <c r="CC8" s="506"/>
      <c r="CD8" s="645"/>
      <c r="CE8" s="33">
        <v>5</v>
      </c>
      <c r="CF8" s="499" t="e">
        <f>VLOOKUP("A5",WORK!P3:Q72,2,FALSE)</f>
        <v>#N/A</v>
      </c>
      <c r="CG8" s="500"/>
      <c r="CH8" s="500"/>
      <c r="CI8" s="500"/>
      <c r="CJ8" s="500"/>
      <c r="CK8" s="500"/>
      <c r="CL8" s="501"/>
    </row>
    <row r="9" spans="1:90" x14ac:dyDescent="0.15">
      <c r="A9" s="470" t="s">
        <v>30</v>
      </c>
      <c r="B9" s="471"/>
      <c r="C9" s="471"/>
      <c r="D9" s="471"/>
      <c r="E9" s="472"/>
      <c r="F9" s="456">
        <f>入力シート!F9</f>
        <v>0</v>
      </c>
      <c r="G9" s="429"/>
      <c r="H9" s="429"/>
      <c r="I9" s="429"/>
      <c r="J9" s="429"/>
      <c r="K9" s="429"/>
      <c r="L9" s="429"/>
      <c r="M9" s="429"/>
      <c r="N9" s="430"/>
      <c r="O9" s="456" t="s">
        <v>308</v>
      </c>
      <c r="P9" s="432"/>
      <c r="Q9" s="433"/>
      <c r="R9" s="428">
        <f>入力シート!R9</f>
        <v>0</v>
      </c>
      <c r="S9" s="429"/>
      <c r="T9" s="429"/>
      <c r="U9" s="429"/>
      <c r="V9" s="429"/>
      <c r="W9" s="496"/>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5"/>
      <c r="AY9" s="5"/>
      <c r="AZ9" s="30"/>
      <c r="BA9" s="30"/>
      <c r="BB9" s="30"/>
      <c r="BC9" s="30"/>
      <c r="BD9" s="30"/>
      <c r="BE9" s="30"/>
      <c r="BF9" s="30"/>
      <c r="BG9" s="30"/>
      <c r="BH9" s="30"/>
      <c r="BI9" s="30"/>
      <c r="BJ9" s="30"/>
      <c r="BK9" s="30"/>
      <c r="BL9" s="514">
        <v>6</v>
      </c>
      <c r="BM9" s="515"/>
      <c r="BN9" s="504" t="e">
        <f>VLOOKUP(6,WORK!A3:B72,2,FALSE)</f>
        <v>#N/A</v>
      </c>
      <c r="BO9" s="505"/>
      <c r="BP9" s="505"/>
      <c r="BQ9" s="505"/>
      <c r="BR9" s="505"/>
      <c r="BS9" s="505"/>
      <c r="BT9" s="506"/>
      <c r="BU9" s="510"/>
      <c r="BV9" s="35" t="s">
        <v>201</v>
      </c>
      <c r="BW9" s="504" t="e">
        <f>VLOOKUP("2R",WORK!F3:G72,2,FALSE)</f>
        <v>#N/A</v>
      </c>
      <c r="BX9" s="505"/>
      <c r="BY9" s="505"/>
      <c r="BZ9" s="505"/>
      <c r="CA9" s="505"/>
      <c r="CB9" s="505"/>
      <c r="CC9" s="506"/>
      <c r="CD9" s="645"/>
      <c r="CE9" s="33">
        <v>6</v>
      </c>
      <c r="CF9" s="499" t="e">
        <f>VLOOKUP("A6",WORK!P3:Q72,2,FALSE)</f>
        <v>#N/A</v>
      </c>
      <c r="CG9" s="500"/>
      <c r="CH9" s="500"/>
      <c r="CI9" s="500"/>
      <c r="CJ9" s="500"/>
      <c r="CK9" s="500"/>
      <c r="CL9" s="501"/>
    </row>
    <row r="10" spans="1:90" x14ac:dyDescent="0.15">
      <c r="A10" s="518" t="s">
        <v>31</v>
      </c>
      <c r="B10" s="519"/>
      <c r="C10" s="519"/>
      <c r="D10" s="519"/>
      <c r="E10" s="520"/>
      <c r="F10" s="511">
        <f>入力シート!F10</f>
        <v>0</v>
      </c>
      <c r="G10" s="512"/>
      <c r="H10" s="512"/>
      <c r="I10" s="512"/>
      <c r="J10" s="512"/>
      <c r="K10" s="512"/>
      <c r="L10" s="512"/>
      <c r="M10" s="512"/>
      <c r="N10" s="512"/>
      <c r="O10" s="512"/>
      <c r="P10" s="512"/>
      <c r="Q10" s="512"/>
      <c r="R10" s="512"/>
      <c r="S10" s="512"/>
      <c r="T10" s="512"/>
      <c r="U10" s="512"/>
      <c r="V10" s="512"/>
      <c r="W10" s="513"/>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5"/>
      <c r="AY10" s="5"/>
      <c r="AZ10" s="30"/>
      <c r="BA10" s="30"/>
      <c r="BB10" s="30"/>
      <c r="BC10" s="30"/>
      <c r="BD10" s="30"/>
      <c r="BE10" s="30"/>
      <c r="BF10" s="30"/>
      <c r="BG10" s="30"/>
      <c r="BH10" s="30"/>
      <c r="BI10" s="30"/>
      <c r="BJ10" s="30"/>
      <c r="BK10" s="30"/>
      <c r="BL10" s="514">
        <v>7</v>
      </c>
      <c r="BM10" s="515"/>
      <c r="BN10" s="504" t="e">
        <f>VLOOKUP(7,WORK!A3:B72,2,FALSE)</f>
        <v>#N/A</v>
      </c>
      <c r="BO10" s="505"/>
      <c r="BP10" s="505"/>
      <c r="BQ10" s="505"/>
      <c r="BR10" s="505"/>
      <c r="BS10" s="505"/>
      <c r="BT10" s="506"/>
      <c r="BU10" s="509">
        <v>3</v>
      </c>
      <c r="BV10" s="33">
        <v>1</v>
      </c>
      <c r="BW10" s="504" t="e">
        <f>VLOOKUP("31",WORK!F3:G72,2,FALSE)</f>
        <v>#N/A</v>
      </c>
      <c r="BX10" s="505"/>
      <c r="BY10" s="505"/>
      <c r="BZ10" s="505"/>
      <c r="CA10" s="505"/>
      <c r="CB10" s="505"/>
      <c r="CC10" s="506"/>
      <c r="CD10" s="645"/>
      <c r="CE10" s="33">
        <v>7</v>
      </c>
      <c r="CF10" s="499" t="e">
        <f>VLOOKUP("A7",WORK!P3:Q72,2,FALSE)</f>
        <v>#N/A</v>
      </c>
      <c r="CG10" s="500"/>
      <c r="CH10" s="500"/>
      <c r="CI10" s="500"/>
      <c r="CJ10" s="500"/>
      <c r="CK10" s="500"/>
      <c r="CL10" s="501"/>
    </row>
    <row r="11" spans="1:90" ht="14.25" thickBot="1" x14ac:dyDescent="0.2">
      <c r="A11" s="470" t="s">
        <v>32</v>
      </c>
      <c r="B11" s="471"/>
      <c r="C11" s="471"/>
      <c r="D11" s="471"/>
      <c r="E11" s="472"/>
      <c r="F11" s="511">
        <f>入力シート!F11</f>
        <v>0</v>
      </c>
      <c r="G11" s="512"/>
      <c r="H11" s="512"/>
      <c r="I11" s="512"/>
      <c r="J11" s="512"/>
      <c r="K11" s="512"/>
      <c r="L11" s="512"/>
      <c r="M11" s="512"/>
      <c r="N11" s="512"/>
      <c r="O11" s="512"/>
      <c r="P11" s="512"/>
      <c r="Q11" s="512"/>
      <c r="R11" s="512"/>
      <c r="S11" s="512"/>
      <c r="T11" s="512"/>
      <c r="U11" s="512"/>
      <c r="V11" s="512"/>
      <c r="W11" s="513"/>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5"/>
      <c r="AY11" s="5"/>
      <c r="AZ11" s="30"/>
      <c r="BA11" s="30"/>
      <c r="BB11" s="30"/>
      <c r="BC11" s="30"/>
      <c r="BD11" s="30"/>
      <c r="BE11" s="30"/>
      <c r="BF11" s="30"/>
      <c r="BG11" s="30"/>
      <c r="BH11" s="30"/>
      <c r="BI11" s="30"/>
      <c r="BJ11" s="30"/>
      <c r="BK11" s="30"/>
      <c r="BL11" s="514">
        <v>8</v>
      </c>
      <c r="BM11" s="515"/>
      <c r="BN11" s="504" t="e">
        <f>VLOOKUP(8,WORK!A3:B72,2,FALSE)</f>
        <v>#N/A</v>
      </c>
      <c r="BO11" s="505"/>
      <c r="BP11" s="505"/>
      <c r="BQ11" s="505"/>
      <c r="BR11" s="505"/>
      <c r="BS11" s="505"/>
      <c r="BT11" s="506"/>
      <c r="BU11" s="503"/>
      <c r="BV11" s="33">
        <v>2</v>
      </c>
      <c r="BW11" s="504" t="e">
        <f>VLOOKUP("32",WORK!F3:G72,2,FALSE)</f>
        <v>#N/A</v>
      </c>
      <c r="BX11" s="505"/>
      <c r="BY11" s="505"/>
      <c r="BZ11" s="505"/>
      <c r="CA11" s="505"/>
      <c r="CB11" s="505"/>
      <c r="CC11" s="506"/>
      <c r="CD11" s="645"/>
      <c r="CE11" s="33">
        <v>8</v>
      </c>
      <c r="CF11" s="499" t="e">
        <f>VLOOKUP("A8",WORK!P3:Q72,2,FALSE)</f>
        <v>#N/A</v>
      </c>
      <c r="CG11" s="500"/>
      <c r="CH11" s="500"/>
      <c r="CI11" s="500"/>
      <c r="CJ11" s="500"/>
      <c r="CK11" s="500"/>
      <c r="CL11" s="501"/>
    </row>
    <row r="12" spans="1:90" x14ac:dyDescent="0.15">
      <c r="A12" s="470" t="s">
        <v>33</v>
      </c>
      <c r="B12" s="471"/>
      <c r="C12" s="471"/>
      <c r="D12" s="471"/>
      <c r="E12" s="472"/>
      <c r="F12" s="511">
        <f>入力シート!F12</f>
        <v>0</v>
      </c>
      <c r="G12" s="512"/>
      <c r="H12" s="512"/>
      <c r="I12" s="512"/>
      <c r="J12" s="512"/>
      <c r="K12" s="512"/>
      <c r="L12" s="512"/>
      <c r="M12" s="512"/>
      <c r="N12" s="512"/>
      <c r="O12" s="512"/>
      <c r="P12" s="512"/>
      <c r="Q12" s="512"/>
      <c r="R12" s="512"/>
      <c r="S12" s="512"/>
      <c r="T12" s="512"/>
      <c r="U12" s="512"/>
      <c r="V12" s="512"/>
      <c r="W12" s="513"/>
      <c r="X12" s="30"/>
      <c r="Y12" s="30"/>
      <c r="Z12" s="30"/>
      <c r="AA12" s="546" t="s">
        <v>419</v>
      </c>
      <c r="AB12" s="547"/>
      <c r="AC12" s="547"/>
      <c r="AD12" s="547"/>
      <c r="AE12" s="547"/>
      <c r="AF12" s="547"/>
      <c r="AG12" s="547"/>
      <c r="AH12" s="547"/>
      <c r="AI12" s="547"/>
      <c r="AJ12" s="547"/>
      <c r="AK12" s="547"/>
      <c r="AL12" s="547"/>
      <c r="AM12" s="547"/>
      <c r="AN12" s="547"/>
      <c r="AO12" s="547"/>
      <c r="AP12" s="547"/>
      <c r="AQ12" s="547"/>
      <c r="AR12" s="548"/>
      <c r="AS12" s="30"/>
      <c r="AT12" s="30"/>
      <c r="AU12" s="30"/>
      <c r="AV12" s="30"/>
      <c r="AW12" s="30"/>
      <c r="AX12" s="5"/>
      <c r="AY12" s="5"/>
      <c r="AZ12" s="30"/>
      <c r="BA12" s="30"/>
      <c r="BB12" s="30"/>
      <c r="BC12" s="30"/>
      <c r="BD12" s="30"/>
      <c r="BE12" s="30"/>
      <c r="BF12" s="30"/>
      <c r="BG12" s="30"/>
      <c r="BH12" s="30"/>
      <c r="BI12" s="30"/>
      <c r="BJ12" s="30"/>
      <c r="BK12" s="30"/>
      <c r="BL12" s="514">
        <v>9</v>
      </c>
      <c r="BM12" s="515"/>
      <c r="BN12" s="504" t="e">
        <f>VLOOKUP(9,WORK!A3:B72,2,FALSE)</f>
        <v>#N/A</v>
      </c>
      <c r="BO12" s="505"/>
      <c r="BP12" s="505"/>
      <c r="BQ12" s="505"/>
      <c r="BR12" s="505"/>
      <c r="BS12" s="505"/>
      <c r="BT12" s="506"/>
      <c r="BU12" s="510"/>
      <c r="BV12" s="35" t="s">
        <v>202</v>
      </c>
      <c r="BW12" s="504" t="e">
        <f>VLOOKUP("3R",WORK!F3:G72,2,FALSE)</f>
        <v>#N/A</v>
      </c>
      <c r="BX12" s="505"/>
      <c r="BY12" s="505"/>
      <c r="BZ12" s="505"/>
      <c r="CA12" s="505"/>
      <c r="CB12" s="505"/>
      <c r="CC12" s="506"/>
      <c r="CD12" s="645"/>
      <c r="CE12" s="33">
        <v>9</v>
      </c>
      <c r="CF12" s="499" t="e">
        <f>VLOOKUP("A9",WORK!P3:Q72,2,FALSE)</f>
        <v>#N/A</v>
      </c>
      <c r="CG12" s="500"/>
      <c r="CH12" s="500"/>
      <c r="CI12" s="500"/>
      <c r="CJ12" s="500"/>
      <c r="CK12" s="500"/>
      <c r="CL12" s="501"/>
    </row>
    <row r="13" spans="1:90" ht="14.25" thickBot="1" x14ac:dyDescent="0.2">
      <c r="A13" s="470" t="s">
        <v>34</v>
      </c>
      <c r="B13" s="471"/>
      <c r="C13" s="471"/>
      <c r="D13" s="471"/>
      <c r="E13" s="472"/>
      <c r="F13" s="511">
        <f>入力シート!F13</f>
        <v>0</v>
      </c>
      <c r="G13" s="512"/>
      <c r="H13" s="512"/>
      <c r="I13" s="512"/>
      <c r="J13" s="512"/>
      <c r="K13" s="512"/>
      <c r="L13" s="512"/>
      <c r="M13" s="512"/>
      <c r="N13" s="512"/>
      <c r="O13" s="512"/>
      <c r="P13" s="512"/>
      <c r="Q13" s="512"/>
      <c r="R13" s="512"/>
      <c r="S13" s="512"/>
      <c r="T13" s="512"/>
      <c r="U13" s="512"/>
      <c r="V13" s="512"/>
      <c r="W13" s="513"/>
      <c r="X13" s="30"/>
      <c r="Y13" s="30"/>
      <c r="Z13" s="30"/>
      <c r="AA13" s="545" t="s">
        <v>26</v>
      </c>
      <c r="AB13" s="540"/>
      <c r="AC13" s="540"/>
      <c r="AD13" s="540"/>
      <c r="AE13" s="540" t="s">
        <v>27</v>
      </c>
      <c r="AF13" s="540"/>
      <c r="AG13" s="540"/>
      <c r="AH13" s="540"/>
      <c r="AI13" s="540"/>
      <c r="AJ13" s="540" t="s">
        <v>10</v>
      </c>
      <c r="AK13" s="540"/>
      <c r="AL13" s="540"/>
      <c r="AM13" s="540"/>
      <c r="AN13" s="540" t="s">
        <v>11</v>
      </c>
      <c r="AO13" s="541"/>
      <c r="AP13" s="541"/>
      <c r="AQ13" s="541"/>
      <c r="AR13" s="542"/>
      <c r="AS13" s="30"/>
      <c r="AT13" s="30"/>
      <c r="AU13" s="30"/>
      <c r="AV13" s="30"/>
      <c r="AW13" s="30"/>
      <c r="AX13" s="5"/>
      <c r="AY13" s="5"/>
      <c r="AZ13" s="30"/>
      <c r="BA13" s="30"/>
      <c r="BB13" s="30"/>
      <c r="BC13" s="30"/>
      <c r="BD13" s="30"/>
      <c r="BE13" s="30"/>
      <c r="BF13" s="30"/>
      <c r="BG13" s="30"/>
      <c r="BH13" s="30"/>
      <c r="BI13" s="30"/>
      <c r="BJ13" s="30"/>
      <c r="BK13" s="30"/>
      <c r="BL13" s="556">
        <v>10</v>
      </c>
      <c r="BM13" s="557"/>
      <c r="BN13" s="552" t="e">
        <f>VLOOKUP(10,WORK!A3:B72,2,FALSE)</f>
        <v>#N/A</v>
      </c>
      <c r="BO13" s="552"/>
      <c r="BP13" s="552"/>
      <c r="BQ13" s="552"/>
      <c r="BR13" s="552"/>
      <c r="BS13" s="552"/>
      <c r="BT13" s="553"/>
      <c r="BU13" s="509">
        <v>4</v>
      </c>
      <c r="BV13" s="33">
        <v>1</v>
      </c>
      <c r="BW13" s="504" t="e">
        <f>VLOOKUP("41",WORK!F3:G72,2,FALSE)</f>
        <v>#N/A</v>
      </c>
      <c r="BX13" s="505"/>
      <c r="BY13" s="505"/>
      <c r="BZ13" s="505"/>
      <c r="CA13" s="505"/>
      <c r="CB13" s="505"/>
      <c r="CC13" s="506"/>
      <c r="CD13" s="645"/>
      <c r="CE13" s="36">
        <v>10</v>
      </c>
      <c r="CF13" s="499" t="e">
        <f>VLOOKUP("A10",WORK!P3:Q72,2,FALSE)</f>
        <v>#N/A</v>
      </c>
      <c r="CG13" s="500"/>
      <c r="CH13" s="500"/>
      <c r="CI13" s="500"/>
      <c r="CJ13" s="500"/>
      <c r="CK13" s="500"/>
      <c r="CL13" s="501"/>
    </row>
    <row r="14" spans="1:90" ht="14.25" thickTop="1" x14ac:dyDescent="0.15">
      <c r="A14" s="470" t="s">
        <v>35</v>
      </c>
      <c r="B14" s="471"/>
      <c r="C14" s="471"/>
      <c r="D14" s="471"/>
      <c r="E14" s="472"/>
      <c r="F14" s="511">
        <f>入力シート!F14</f>
        <v>0</v>
      </c>
      <c r="G14" s="512"/>
      <c r="H14" s="512"/>
      <c r="I14" s="512"/>
      <c r="J14" s="512"/>
      <c r="K14" s="512"/>
      <c r="L14" s="512"/>
      <c r="M14" s="512"/>
      <c r="N14" s="512"/>
      <c r="O14" s="512"/>
      <c r="P14" s="512"/>
      <c r="Q14" s="512"/>
      <c r="R14" s="512"/>
      <c r="S14" s="512"/>
      <c r="T14" s="512"/>
      <c r="U14" s="512"/>
      <c r="V14" s="512"/>
      <c r="W14" s="513"/>
      <c r="X14" s="30"/>
      <c r="Y14" s="30"/>
      <c r="Z14" s="30"/>
      <c r="AA14" s="531" t="s">
        <v>203</v>
      </c>
      <c r="AB14" s="532"/>
      <c r="AC14" s="532"/>
      <c r="AD14" s="532"/>
      <c r="AE14" s="533">
        <f>COUNTIF(AZ26:BA55,"&gt;0")</f>
        <v>0</v>
      </c>
      <c r="AF14" s="534"/>
      <c r="AG14" s="534"/>
      <c r="AH14" s="534"/>
      <c r="AI14" s="534"/>
      <c r="AJ14" s="534">
        <f>COUNTIF(AZ26:BA55,"&gt;0")</f>
        <v>0</v>
      </c>
      <c r="AK14" s="534"/>
      <c r="AL14" s="534"/>
      <c r="AM14" s="534"/>
      <c r="AN14" s="543">
        <f>AE14*6000</f>
        <v>0</v>
      </c>
      <c r="AO14" s="543"/>
      <c r="AP14" s="543"/>
      <c r="AQ14" s="543"/>
      <c r="AR14" s="544"/>
      <c r="AS14" s="30"/>
      <c r="AT14" s="30"/>
      <c r="AU14" s="30"/>
      <c r="AV14" s="30"/>
      <c r="AW14" s="30"/>
      <c r="AX14" s="5"/>
      <c r="AY14" s="5"/>
      <c r="AZ14" s="30"/>
      <c r="BA14" s="30"/>
      <c r="BB14" s="30"/>
      <c r="BC14" s="30"/>
      <c r="BD14" s="30"/>
      <c r="BE14" s="30"/>
      <c r="BF14" s="30"/>
      <c r="BG14" s="30"/>
      <c r="BH14" s="30"/>
      <c r="BI14" s="30"/>
      <c r="BJ14" s="30"/>
      <c r="BK14" s="30"/>
      <c r="BL14" s="556">
        <v>11</v>
      </c>
      <c r="BM14" s="557"/>
      <c r="BN14" s="552" t="e">
        <f>VLOOKUP(11,WORK!A3:B72,2,FALSE)</f>
        <v>#N/A</v>
      </c>
      <c r="BO14" s="552"/>
      <c r="BP14" s="552"/>
      <c r="BQ14" s="552"/>
      <c r="BR14" s="552"/>
      <c r="BS14" s="552"/>
      <c r="BT14" s="553"/>
      <c r="BU14" s="503"/>
      <c r="BV14" s="33">
        <v>2</v>
      </c>
      <c r="BW14" s="504" t="e">
        <f>VLOOKUP("42",WORK!F3:G72,2,FALSE)</f>
        <v>#N/A</v>
      </c>
      <c r="BX14" s="505"/>
      <c r="BY14" s="505"/>
      <c r="BZ14" s="505"/>
      <c r="CA14" s="505"/>
      <c r="CB14" s="505"/>
      <c r="CC14" s="506"/>
      <c r="CD14" s="645"/>
      <c r="CE14" s="33">
        <v>11</v>
      </c>
      <c r="CF14" s="499" t="e">
        <f>VLOOKUP("A11",WORK!P3:Q72,2,FALSE)</f>
        <v>#N/A</v>
      </c>
      <c r="CG14" s="500"/>
      <c r="CH14" s="500"/>
      <c r="CI14" s="500"/>
      <c r="CJ14" s="500"/>
      <c r="CK14" s="500"/>
      <c r="CL14" s="501"/>
    </row>
    <row r="15" spans="1:90" x14ac:dyDescent="0.15">
      <c r="A15" s="470" t="s">
        <v>204</v>
      </c>
      <c r="B15" s="471"/>
      <c r="C15" s="471"/>
      <c r="D15" s="471"/>
      <c r="E15" s="472"/>
      <c r="F15" s="511">
        <f>入力シート!F15</f>
        <v>0</v>
      </c>
      <c r="G15" s="512"/>
      <c r="H15" s="512"/>
      <c r="I15" s="512"/>
      <c r="J15" s="512"/>
      <c r="K15" s="512"/>
      <c r="L15" s="512"/>
      <c r="M15" s="512"/>
      <c r="N15" s="512"/>
      <c r="O15" s="512"/>
      <c r="P15" s="512"/>
      <c r="Q15" s="512"/>
      <c r="R15" s="512"/>
      <c r="S15" s="512"/>
      <c r="T15" s="512"/>
      <c r="U15" s="512"/>
      <c r="V15" s="512"/>
      <c r="W15" s="513"/>
      <c r="X15" s="30"/>
      <c r="Y15" s="30"/>
      <c r="Z15" s="30"/>
      <c r="AA15" s="535" t="s">
        <v>205</v>
      </c>
      <c r="AB15" s="536"/>
      <c r="AC15" s="536"/>
      <c r="AD15" s="536"/>
      <c r="AE15" s="537">
        <f>COUNTIF(BD26:BE55,1)</f>
        <v>0</v>
      </c>
      <c r="AF15" s="538"/>
      <c r="AG15" s="538"/>
      <c r="AH15" s="538"/>
      <c r="AI15" s="539"/>
      <c r="AJ15" s="537">
        <f>COUNTIF(BB26:BC55,"&gt;0")</f>
        <v>0</v>
      </c>
      <c r="AK15" s="538"/>
      <c r="AL15" s="538"/>
      <c r="AM15" s="539"/>
      <c r="AN15" s="554">
        <f>AJ15*5000</f>
        <v>0</v>
      </c>
      <c r="AO15" s="554"/>
      <c r="AP15" s="554"/>
      <c r="AQ15" s="554"/>
      <c r="AR15" s="555"/>
      <c r="AS15" s="30"/>
      <c r="AT15" s="30"/>
      <c r="AU15" s="30"/>
      <c r="AV15" s="30"/>
      <c r="AW15" s="30"/>
      <c r="AX15" s="5"/>
      <c r="AY15" s="5"/>
      <c r="AZ15" s="30"/>
      <c r="BA15" s="30"/>
      <c r="BB15" s="30"/>
      <c r="BC15" s="30"/>
      <c r="BD15" s="30"/>
      <c r="BE15" s="30"/>
      <c r="BF15" s="30"/>
      <c r="BG15" s="30"/>
      <c r="BH15" s="30"/>
      <c r="BI15" s="30"/>
      <c r="BJ15" s="30"/>
      <c r="BK15" s="30"/>
      <c r="BL15" s="556">
        <v>12</v>
      </c>
      <c r="BM15" s="557"/>
      <c r="BN15" s="552" t="e">
        <f>VLOOKUP(12,WORK!A3:B72,2,FALSE)</f>
        <v>#N/A</v>
      </c>
      <c r="BO15" s="552"/>
      <c r="BP15" s="552"/>
      <c r="BQ15" s="552"/>
      <c r="BR15" s="552"/>
      <c r="BS15" s="552"/>
      <c r="BT15" s="553"/>
      <c r="BU15" s="510"/>
      <c r="BV15" s="35" t="s">
        <v>206</v>
      </c>
      <c r="BW15" s="504" t="e">
        <f>VLOOKUP("4R",WORK!F3:G72,2,FALSE)</f>
        <v>#N/A</v>
      </c>
      <c r="BX15" s="505"/>
      <c r="BY15" s="505"/>
      <c r="BZ15" s="505"/>
      <c r="CA15" s="505"/>
      <c r="CB15" s="505"/>
      <c r="CC15" s="506"/>
      <c r="CD15" s="645"/>
      <c r="CE15" s="36">
        <v>12</v>
      </c>
      <c r="CF15" s="499" t="e">
        <f>VLOOKUP("A12",WORK!P3:Q72,2,FALSE)</f>
        <v>#N/A</v>
      </c>
      <c r="CG15" s="500"/>
      <c r="CH15" s="500"/>
      <c r="CI15" s="500"/>
      <c r="CJ15" s="500"/>
      <c r="CK15" s="500"/>
      <c r="CL15" s="501"/>
    </row>
    <row r="16" spans="1:90" ht="14.25" thickBot="1" x14ac:dyDescent="0.2">
      <c r="A16" s="470" t="s">
        <v>207</v>
      </c>
      <c r="B16" s="471"/>
      <c r="C16" s="471"/>
      <c r="D16" s="471"/>
      <c r="E16" s="472"/>
      <c r="F16" s="511">
        <f>入力シート!F16</f>
        <v>0</v>
      </c>
      <c r="G16" s="512"/>
      <c r="H16" s="512"/>
      <c r="I16" s="512"/>
      <c r="J16" s="512"/>
      <c r="K16" s="512"/>
      <c r="L16" s="512"/>
      <c r="M16" s="512"/>
      <c r="N16" s="512"/>
      <c r="O16" s="512"/>
      <c r="P16" s="512"/>
      <c r="Q16" s="512"/>
      <c r="R16" s="512"/>
      <c r="S16" s="512"/>
      <c r="T16" s="512"/>
      <c r="U16" s="512"/>
      <c r="V16" s="512"/>
      <c r="W16" s="513"/>
      <c r="X16" s="30"/>
      <c r="Y16" s="30"/>
      <c r="Z16" s="30"/>
      <c r="AA16" s="569" t="s">
        <v>241</v>
      </c>
      <c r="AB16" s="570"/>
      <c r="AC16" s="570"/>
      <c r="AD16" s="571"/>
      <c r="AE16" s="561">
        <f>COUNTIF(BH26:BI55,"&gt;0")</f>
        <v>0</v>
      </c>
      <c r="AF16" s="562"/>
      <c r="AG16" s="562"/>
      <c r="AH16" s="562"/>
      <c r="AI16" s="563"/>
      <c r="AJ16" s="558">
        <f>COUNTIF(BH26:BI55,"&gt;0")</f>
        <v>0</v>
      </c>
      <c r="AK16" s="559"/>
      <c r="AL16" s="559"/>
      <c r="AM16" s="560"/>
      <c r="AN16" s="572" t="s">
        <v>264</v>
      </c>
      <c r="AO16" s="573"/>
      <c r="AP16" s="573"/>
      <c r="AQ16" s="573"/>
      <c r="AR16" s="574"/>
      <c r="AS16" s="30"/>
      <c r="AT16" s="30"/>
      <c r="AU16" s="30"/>
      <c r="AV16" s="30"/>
      <c r="AW16" s="30"/>
      <c r="AX16" s="5"/>
      <c r="AY16" s="5"/>
      <c r="AZ16" s="30"/>
      <c r="BA16" s="30"/>
      <c r="BB16" s="30"/>
      <c r="BC16" s="30"/>
      <c r="BD16" s="30"/>
      <c r="BE16" s="30"/>
      <c r="BF16" s="30"/>
      <c r="BG16" s="30"/>
      <c r="BH16" s="30"/>
      <c r="BI16" s="30"/>
      <c r="BJ16" s="30"/>
      <c r="BK16" s="30"/>
      <c r="BL16" s="556">
        <v>13</v>
      </c>
      <c r="BM16" s="557"/>
      <c r="BN16" s="552" t="e">
        <f>VLOOKUP(13,WORK!A3:B72,2,FALSE)</f>
        <v>#N/A</v>
      </c>
      <c r="BO16" s="552"/>
      <c r="BP16" s="552"/>
      <c r="BQ16" s="552"/>
      <c r="BR16" s="552"/>
      <c r="BS16" s="552"/>
      <c r="BT16" s="553"/>
      <c r="BU16" s="509">
        <v>5</v>
      </c>
      <c r="BV16" s="33">
        <v>1</v>
      </c>
      <c r="BW16" s="504" t="e">
        <f>VLOOKUP("51",WORK!F3:G72,2,FALSE)</f>
        <v>#N/A</v>
      </c>
      <c r="BX16" s="505"/>
      <c r="BY16" s="505"/>
      <c r="BZ16" s="505"/>
      <c r="CA16" s="505"/>
      <c r="CB16" s="505"/>
      <c r="CC16" s="506"/>
      <c r="CD16" s="645"/>
      <c r="CE16" s="33">
        <v>13</v>
      </c>
      <c r="CF16" s="499" t="e">
        <f>VLOOKUP("A13",WORK!P3:Q72,2,FALSE)</f>
        <v>#N/A</v>
      </c>
      <c r="CG16" s="500"/>
      <c r="CH16" s="500"/>
      <c r="CI16" s="500"/>
      <c r="CJ16" s="500"/>
      <c r="CK16" s="500"/>
      <c r="CL16" s="501"/>
    </row>
    <row r="17" spans="1:90" ht="15" thickTop="1" thickBot="1" x14ac:dyDescent="0.2">
      <c r="A17" s="470" t="s">
        <v>36</v>
      </c>
      <c r="B17" s="471"/>
      <c r="C17" s="471"/>
      <c r="D17" s="471"/>
      <c r="E17" s="472"/>
      <c r="F17" s="511">
        <f>入力シート!F17</f>
        <v>0</v>
      </c>
      <c r="G17" s="512"/>
      <c r="H17" s="512"/>
      <c r="I17" s="512"/>
      <c r="J17" s="512"/>
      <c r="K17" s="512"/>
      <c r="L17" s="512"/>
      <c r="M17" s="512"/>
      <c r="N17" s="512"/>
      <c r="O17" s="512"/>
      <c r="P17" s="512"/>
      <c r="Q17" s="512"/>
      <c r="R17" s="512"/>
      <c r="S17" s="512"/>
      <c r="T17" s="512"/>
      <c r="U17" s="512"/>
      <c r="V17" s="512"/>
      <c r="W17" s="513"/>
      <c r="X17" s="30"/>
      <c r="Y17" s="30"/>
      <c r="Z17" s="30"/>
      <c r="AA17" s="598" t="s">
        <v>12</v>
      </c>
      <c r="AB17" s="599"/>
      <c r="AC17" s="599"/>
      <c r="AD17" s="599"/>
      <c r="AE17" s="600">
        <f>SUM(AE14:AI16)</f>
        <v>0</v>
      </c>
      <c r="AF17" s="601"/>
      <c r="AG17" s="601"/>
      <c r="AH17" s="601"/>
      <c r="AI17" s="602"/>
      <c r="AJ17" s="600">
        <f>SUM(AJ14:AM16)</f>
        <v>0</v>
      </c>
      <c r="AK17" s="601"/>
      <c r="AL17" s="601"/>
      <c r="AM17" s="602"/>
      <c r="AN17" s="606">
        <f>SUM(AN14:AR16)</f>
        <v>0</v>
      </c>
      <c r="AO17" s="607"/>
      <c r="AP17" s="607"/>
      <c r="AQ17" s="607"/>
      <c r="AR17" s="608"/>
      <c r="AS17" s="30"/>
      <c r="AT17" s="30"/>
      <c r="AU17" s="30"/>
      <c r="AV17" s="30"/>
      <c r="AW17" s="30"/>
      <c r="AX17" s="5"/>
      <c r="AY17" s="5"/>
      <c r="AZ17" s="30"/>
      <c r="BA17" s="30"/>
      <c r="BB17" s="30"/>
      <c r="BC17" s="30"/>
      <c r="BD17" s="30"/>
      <c r="BE17" s="30"/>
      <c r="BF17" s="30"/>
      <c r="BG17" s="30"/>
      <c r="BH17" s="30"/>
      <c r="BI17" s="30"/>
      <c r="BJ17" s="30"/>
      <c r="BK17" s="30"/>
      <c r="BL17" s="556">
        <v>14</v>
      </c>
      <c r="BM17" s="557"/>
      <c r="BN17" s="552" t="e">
        <f>VLOOKUP(14,WORK!A3:B72,2,FALSE)</f>
        <v>#N/A</v>
      </c>
      <c r="BO17" s="552"/>
      <c r="BP17" s="552"/>
      <c r="BQ17" s="552"/>
      <c r="BR17" s="552"/>
      <c r="BS17" s="552"/>
      <c r="BT17" s="553"/>
      <c r="BU17" s="503"/>
      <c r="BV17" s="33">
        <v>2</v>
      </c>
      <c r="BW17" s="504" t="e">
        <f>VLOOKUP("52",WORK!F3:G72,2,FALSE)</f>
        <v>#N/A</v>
      </c>
      <c r="BX17" s="505"/>
      <c r="BY17" s="505"/>
      <c r="BZ17" s="505"/>
      <c r="CA17" s="505"/>
      <c r="CB17" s="505"/>
      <c r="CC17" s="506"/>
      <c r="CD17" s="645"/>
      <c r="CE17" s="36">
        <v>14</v>
      </c>
      <c r="CF17" s="499" t="e">
        <f>VLOOKUP("A14",WORK!P3:Q72,2,FALSE)</f>
        <v>#N/A</v>
      </c>
      <c r="CG17" s="500"/>
      <c r="CH17" s="500"/>
      <c r="CI17" s="500"/>
      <c r="CJ17" s="500"/>
      <c r="CK17" s="500"/>
      <c r="CL17" s="501"/>
    </row>
    <row r="18" spans="1:90" ht="14.25" thickBot="1" x14ac:dyDescent="0.2">
      <c r="A18" s="589" t="s">
        <v>208</v>
      </c>
      <c r="B18" s="590"/>
      <c r="C18" s="590"/>
      <c r="D18" s="590"/>
      <c r="E18" s="591"/>
      <c r="F18" s="592">
        <f>入力シート!F18</f>
        <v>0</v>
      </c>
      <c r="G18" s="593"/>
      <c r="H18" s="593"/>
      <c r="I18" s="593"/>
      <c r="J18" s="593"/>
      <c r="K18" s="593"/>
      <c r="L18" s="593"/>
      <c r="M18" s="593"/>
      <c r="N18" s="593"/>
      <c r="O18" s="593"/>
      <c r="P18" s="593"/>
      <c r="Q18" s="593"/>
      <c r="R18" s="593"/>
      <c r="S18" s="593"/>
      <c r="T18" s="593"/>
      <c r="U18" s="593"/>
      <c r="V18" s="593"/>
      <c r="W18" s="594"/>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5"/>
      <c r="AY18" s="5"/>
      <c r="AZ18" s="30"/>
      <c r="BA18" s="30"/>
      <c r="BB18" s="30"/>
      <c r="BC18" s="30"/>
      <c r="BD18" s="30"/>
      <c r="BE18" s="30"/>
      <c r="BF18" s="30"/>
      <c r="BG18" s="30"/>
      <c r="BH18" s="30"/>
      <c r="BI18" s="30"/>
      <c r="BJ18" s="30"/>
      <c r="BK18" s="30"/>
      <c r="BL18" s="556">
        <v>15</v>
      </c>
      <c r="BM18" s="557"/>
      <c r="BN18" s="552" t="e">
        <f>VLOOKUP(15,WORK!A3:B72,2,FALSE)</f>
        <v>#N/A</v>
      </c>
      <c r="BO18" s="552"/>
      <c r="BP18" s="552"/>
      <c r="BQ18" s="552"/>
      <c r="BR18" s="552"/>
      <c r="BS18" s="552"/>
      <c r="BT18" s="553"/>
      <c r="BU18" s="510"/>
      <c r="BV18" s="35" t="s">
        <v>209</v>
      </c>
      <c r="BW18" s="504" t="e">
        <f>VLOOKUP("5R",WORK!F3:G72,2,FALSE)</f>
        <v>#N/A</v>
      </c>
      <c r="BX18" s="505"/>
      <c r="BY18" s="505"/>
      <c r="BZ18" s="505"/>
      <c r="CA18" s="505"/>
      <c r="CB18" s="505"/>
      <c r="CC18" s="506"/>
      <c r="CD18" s="645"/>
      <c r="CE18" s="33">
        <v>15</v>
      </c>
      <c r="CF18" s="499" t="e">
        <f>VLOOKUP("A15",WORK!P3:Q72,2,FALSE)</f>
        <v>#N/A</v>
      </c>
      <c r="CG18" s="500"/>
      <c r="CH18" s="500"/>
      <c r="CI18" s="500"/>
      <c r="CJ18" s="500"/>
      <c r="CK18" s="500"/>
      <c r="CL18" s="501"/>
    </row>
    <row r="19" spans="1:90" x14ac:dyDescent="0.1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5"/>
      <c r="AY19" s="5"/>
      <c r="AZ19" s="30"/>
      <c r="BA19" s="30"/>
      <c r="BB19" s="30"/>
      <c r="BC19" s="30"/>
      <c r="BD19" s="30"/>
      <c r="BE19" s="30"/>
      <c r="BF19" s="30"/>
      <c r="BG19" s="30"/>
      <c r="BH19" s="30"/>
      <c r="BI19" s="30"/>
      <c r="BJ19" s="30"/>
      <c r="BK19" s="30"/>
      <c r="BL19" s="556">
        <v>16</v>
      </c>
      <c r="BM19" s="557"/>
      <c r="BN19" s="552" t="e">
        <f>VLOOKUP(16,WORK!A3:B72,2,FALSE)</f>
        <v>#N/A</v>
      </c>
      <c r="BO19" s="552"/>
      <c r="BP19" s="552"/>
      <c r="BQ19" s="552"/>
      <c r="BR19" s="552"/>
      <c r="BS19" s="552"/>
      <c r="BT19" s="553"/>
      <c r="BU19" s="503">
        <v>6</v>
      </c>
      <c r="BV19" s="37">
        <v>1</v>
      </c>
      <c r="BW19" s="549" t="e">
        <f>VLOOKUP("61",WORK!F3:G72,2,FALSE)</f>
        <v>#N/A</v>
      </c>
      <c r="BX19" s="550"/>
      <c r="BY19" s="550"/>
      <c r="BZ19" s="550"/>
      <c r="CA19" s="550"/>
      <c r="CB19" s="550"/>
      <c r="CC19" s="551"/>
      <c r="CD19" s="645"/>
      <c r="CE19" s="36">
        <v>16</v>
      </c>
      <c r="CF19" s="499" t="e">
        <f>VLOOKUP("A16",WORK!P3:Q72,2,FALSE)</f>
        <v>#N/A</v>
      </c>
      <c r="CG19" s="500"/>
      <c r="CH19" s="500"/>
      <c r="CI19" s="500"/>
      <c r="CJ19" s="500"/>
      <c r="CK19" s="500"/>
      <c r="CL19" s="501"/>
    </row>
    <row r="20" spans="1:90" x14ac:dyDescent="0.1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5"/>
      <c r="AY20" s="5"/>
      <c r="AZ20" s="30"/>
      <c r="BA20" s="30"/>
      <c r="BB20" s="30"/>
      <c r="BC20" s="30"/>
      <c r="BD20" s="30"/>
      <c r="BE20" s="30"/>
      <c r="BF20" s="30"/>
      <c r="BG20" s="30"/>
      <c r="BH20" s="30"/>
      <c r="BI20" s="30"/>
      <c r="BJ20" s="30"/>
      <c r="BK20" s="30"/>
      <c r="BL20" s="556">
        <v>17</v>
      </c>
      <c r="BM20" s="557"/>
      <c r="BN20" s="552" t="e">
        <f>VLOOKUP(17,WORK!A3:B72,2,FALSE)</f>
        <v>#N/A</v>
      </c>
      <c r="BO20" s="552"/>
      <c r="BP20" s="552"/>
      <c r="BQ20" s="552"/>
      <c r="BR20" s="552"/>
      <c r="BS20" s="552"/>
      <c r="BT20" s="553"/>
      <c r="BU20" s="503"/>
      <c r="BV20" s="33">
        <v>2</v>
      </c>
      <c r="BW20" s="504" t="e">
        <f>VLOOKUP("62",WORK!F3:G72,2,FALSE)</f>
        <v>#N/A</v>
      </c>
      <c r="BX20" s="505"/>
      <c r="BY20" s="505"/>
      <c r="BZ20" s="505"/>
      <c r="CA20" s="505"/>
      <c r="CB20" s="505"/>
      <c r="CC20" s="506"/>
      <c r="CD20" s="645"/>
      <c r="CE20" s="33">
        <v>17</v>
      </c>
      <c r="CF20" s="499" t="e">
        <f>VLOOKUP("A17",WORK!P3:Q72,2,FALSE)</f>
        <v>#N/A</v>
      </c>
      <c r="CG20" s="500"/>
      <c r="CH20" s="500"/>
      <c r="CI20" s="500"/>
      <c r="CJ20" s="500"/>
      <c r="CK20" s="500"/>
      <c r="CL20" s="501"/>
    </row>
    <row r="21" spans="1:90" x14ac:dyDescent="0.1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5"/>
      <c r="AY21" s="5"/>
      <c r="AZ21" s="30"/>
      <c r="BA21" s="30"/>
      <c r="BB21" s="30"/>
      <c r="BC21" s="30"/>
      <c r="BD21" s="30"/>
      <c r="BE21" s="30"/>
      <c r="BF21" s="30"/>
      <c r="BG21" s="30"/>
      <c r="BH21" s="30"/>
      <c r="BI21" s="30"/>
      <c r="BJ21" s="30"/>
      <c r="BK21" s="30"/>
      <c r="BL21" s="556">
        <v>18</v>
      </c>
      <c r="BM21" s="557"/>
      <c r="BN21" s="552" t="e">
        <f>VLOOKUP(18,WORK!A3:B72,2,FALSE)</f>
        <v>#N/A</v>
      </c>
      <c r="BO21" s="552"/>
      <c r="BP21" s="552"/>
      <c r="BQ21" s="552"/>
      <c r="BR21" s="552"/>
      <c r="BS21" s="552"/>
      <c r="BT21" s="553"/>
      <c r="BU21" s="510"/>
      <c r="BV21" s="35" t="s">
        <v>211</v>
      </c>
      <c r="BW21" s="504" t="e">
        <f>VLOOKUP("6R",WORK!F3:G72,2,FALSE)</f>
        <v>#N/A</v>
      </c>
      <c r="BX21" s="505"/>
      <c r="BY21" s="505"/>
      <c r="BZ21" s="505"/>
      <c r="CA21" s="505"/>
      <c r="CB21" s="505"/>
      <c r="CC21" s="506"/>
      <c r="CD21" s="645"/>
      <c r="CE21" s="36">
        <v>18</v>
      </c>
      <c r="CF21" s="499" t="e">
        <f>VLOOKUP("A18",WORK!P3:Q72,2,FALSE)</f>
        <v>#N/A</v>
      </c>
      <c r="CG21" s="500"/>
      <c r="CH21" s="500"/>
      <c r="CI21" s="500"/>
      <c r="CJ21" s="500"/>
      <c r="CK21" s="500"/>
      <c r="CL21" s="501"/>
    </row>
    <row r="22" spans="1:90" ht="14.25" thickBot="1" x14ac:dyDescent="0.2">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5"/>
      <c r="AY22" s="5"/>
      <c r="AZ22" s="30"/>
      <c r="BA22" s="30"/>
      <c r="BB22" s="30"/>
      <c r="BC22" s="30"/>
      <c r="BD22" s="30"/>
      <c r="BE22" s="30"/>
      <c r="BF22" s="30"/>
      <c r="BG22" s="30"/>
      <c r="BH22" s="30"/>
      <c r="BI22" s="30"/>
      <c r="BJ22" s="30"/>
      <c r="BK22" s="30"/>
      <c r="BL22" s="556">
        <v>19</v>
      </c>
      <c r="BM22" s="557"/>
      <c r="BN22" s="552" t="e">
        <f>VLOOKUP(19,WORK!A3:B72,2,FALSE)</f>
        <v>#N/A</v>
      </c>
      <c r="BO22" s="552"/>
      <c r="BP22" s="552"/>
      <c r="BQ22" s="552"/>
      <c r="BR22" s="552"/>
      <c r="BS22" s="552"/>
      <c r="BT22" s="553"/>
      <c r="BU22" s="503">
        <v>7</v>
      </c>
      <c r="BV22" s="37">
        <v>1</v>
      </c>
      <c r="BW22" s="549" t="e">
        <f>VLOOKUP("71",WORK!F3:G72,2,FALSE)</f>
        <v>#N/A</v>
      </c>
      <c r="BX22" s="550"/>
      <c r="BY22" s="550"/>
      <c r="BZ22" s="550"/>
      <c r="CA22" s="550"/>
      <c r="CB22" s="550"/>
      <c r="CC22" s="551"/>
      <c r="CD22" s="645"/>
      <c r="CE22" s="33">
        <v>19</v>
      </c>
      <c r="CF22" s="499" t="e">
        <f>VLOOKUP("A19",WORK!P3:Q72,2,FALSE)</f>
        <v>#N/A</v>
      </c>
      <c r="CG22" s="500"/>
      <c r="CH22" s="500"/>
      <c r="CI22" s="500"/>
      <c r="CJ22" s="500"/>
      <c r="CK22" s="500"/>
      <c r="CL22" s="501"/>
    </row>
    <row r="23" spans="1:90" x14ac:dyDescent="0.15">
      <c r="A23" s="595" t="s">
        <v>39</v>
      </c>
      <c r="B23" s="491"/>
      <c r="C23" s="547" t="s">
        <v>40</v>
      </c>
      <c r="D23" s="491"/>
      <c r="E23" s="491"/>
      <c r="F23" s="491"/>
      <c r="G23" s="547" t="s">
        <v>41</v>
      </c>
      <c r="H23" s="491"/>
      <c r="I23" s="491"/>
      <c r="J23" s="491"/>
      <c r="K23" s="575" t="s">
        <v>42</v>
      </c>
      <c r="L23" s="491"/>
      <c r="M23" s="491"/>
      <c r="N23" s="491"/>
      <c r="O23" s="491"/>
      <c r="P23" s="547" t="s">
        <v>43</v>
      </c>
      <c r="Q23" s="547"/>
      <c r="R23" s="547"/>
      <c r="S23" s="547"/>
      <c r="T23" s="547"/>
      <c r="U23" s="547"/>
      <c r="V23" s="547"/>
      <c r="W23" s="578" t="s">
        <v>412</v>
      </c>
      <c r="X23" s="579"/>
      <c r="Y23" s="579"/>
      <c r="Z23" s="579"/>
      <c r="AA23" s="579"/>
      <c r="AB23" s="579"/>
      <c r="AC23" s="579"/>
      <c r="AD23" s="579"/>
      <c r="AE23" s="580"/>
      <c r="AF23" s="547" t="s">
        <v>44</v>
      </c>
      <c r="AG23" s="547"/>
      <c r="AH23" s="547"/>
      <c r="AI23" s="547"/>
      <c r="AJ23" s="547"/>
      <c r="AK23" s="547"/>
      <c r="AL23" s="547"/>
      <c r="AM23" s="547"/>
      <c r="AN23" s="547"/>
      <c r="AO23" s="547" t="s">
        <v>45</v>
      </c>
      <c r="AP23" s="547"/>
      <c r="AQ23" s="585" t="s">
        <v>46</v>
      </c>
      <c r="AR23" s="586"/>
      <c r="AS23" s="586"/>
      <c r="AT23" s="586"/>
      <c r="AU23" s="586"/>
      <c r="AV23" s="586"/>
      <c r="AW23" s="587"/>
      <c r="AX23" s="279" t="s">
        <v>300</v>
      </c>
      <c r="AY23" s="279"/>
      <c r="AZ23" s="585" t="s">
        <v>210</v>
      </c>
      <c r="BA23" s="586"/>
      <c r="BB23" s="586"/>
      <c r="BC23" s="586"/>
      <c r="BD23" s="586"/>
      <c r="BE23" s="586"/>
      <c r="BF23" s="586"/>
      <c r="BG23" s="586"/>
      <c r="BH23" s="586"/>
      <c r="BI23" s="588"/>
      <c r="BJ23" s="30"/>
      <c r="BK23" s="30"/>
      <c r="BL23" s="556">
        <v>20</v>
      </c>
      <c r="BM23" s="557"/>
      <c r="BN23" s="552" t="e">
        <f>VLOOKUP(20,WORK!A3:B72,2,FALSE)</f>
        <v>#N/A</v>
      </c>
      <c r="BO23" s="552"/>
      <c r="BP23" s="552"/>
      <c r="BQ23" s="552"/>
      <c r="BR23" s="552"/>
      <c r="BS23" s="552"/>
      <c r="BT23" s="553"/>
      <c r="BU23" s="503"/>
      <c r="BV23" s="33">
        <v>2</v>
      </c>
      <c r="BW23" s="504" t="e">
        <f>VLOOKUP("72",WORK!F3:G72,2,FALSE)</f>
        <v>#N/A</v>
      </c>
      <c r="BX23" s="505"/>
      <c r="BY23" s="505"/>
      <c r="BZ23" s="505"/>
      <c r="CA23" s="505"/>
      <c r="CB23" s="505"/>
      <c r="CC23" s="506"/>
      <c r="CD23" s="645"/>
      <c r="CE23" s="36">
        <v>20</v>
      </c>
      <c r="CF23" s="499" t="e">
        <f>VLOOKUP("A20",WORK!P3:Q72,2,FALSE)</f>
        <v>#N/A</v>
      </c>
      <c r="CG23" s="500"/>
      <c r="CH23" s="500"/>
      <c r="CI23" s="500"/>
      <c r="CJ23" s="500"/>
      <c r="CK23" s="500"/>
      <c r="CL23" s="501"/>
    </row>
    <row r="24" spans="1:90" x14ac:dyDescent="0.15">
      <c r="A24" s="596"/>
      <c r="B24" s="471"/>
      <c r="C24" s="577"/>
      <c r="D24" s="471"/>
      <c r="E24" s="471"/>
      <c r="F24" s="471"/>
      <c r="G24" s="577"/>
      <c r="H24" s="471"/>
      <c r="I24" s="471"/>
      <c r="J24" s="471"/>
      <c r="K24" s="576"/>
      <c r="L24" s="471"/>
      <c r="M24" s="471"/>
      <c r="N24" s="471"/>
      <c r="O24" s="471"/>
      <c r="P24" s="577"/>
      <c r="Q24" s="577"/>
      <c r="R24" s="577"/>
      <c r="S24" s="577"/>
      <c r="T24" s="577"/>
      <c r="U24" s="577"/>
      <c r="V24" s="577"/>
      <c r="W24" s="581"/>
      <c r="X24" s="581"/>
      <c r="Y24" s="581"/>
      <c r="Z24" s="581"/>
      <c r="AA24" s="581"/>
      <c r="AB24" s="581"/>
      <c r="AC24" s="581"/>
      <c r="AD24" s="581"/>
      <c r="AE24" s="582"/>
      <c r="AF24" s="577"/>
      <c r="AG24" s="577"/>
      <c r="AH24" s="577"/>
      <c r="AI24" s="577"/>
      <c r="AJ24" s="577"/>
      <c r="AK24" s="577"/>
      <c r="AL24" s="577"/>
      <c r="AM24" s="577"/>
      <c r="AN24" s="577"/>
      <c r="AO24" s="577"/>
      <c r="AP24" s="577"/>
      <c r="AQ24" s="622" t="s">
        <v>47</v>
      </c>
      <c r="AR24" s="623"/>
      <c r="AS24" s="624"/>
      <c r="AT24" s="577" t="s">
        <v>48</v>
      </c>
      <c r="AU24" s="577"/>
      <c r="AV24" s="577" t="s">
        <v>49</v>
      </c>
      <c r="AW24" s="577"/>
      <c r="AX24" s="184"/>
      <c r="AY24" s="184"/>
      <c r="AZ24" s="577" t="s">
        <v>212</v>
      </c>
      <c r="BA24" s="577"/>
      <c r="BB24" s="577" t="s">
        <v>213</v>
      </c>
      <c r="BC24" s="577"/>
      <c r="BD24" s="577"/>
      <c r="BE24" s="577"/>
      <c r="BF24" s="605" t="s">
        <v>239</v>
      </c>
      <c r="BG24" s="318"/>
      <c r="BH24" s="318"/>
      <c r="BI24" s="319"/>
      <c r="BJ24" s="30"/>
      <c r="BK24" s="30"/>
      <c r="BL24" s="556">
        <v>21</v>
      </c>
      <c r="BM24" s="557"/>
      <c r="BN24" s="552" t="e">
        <f>VLOOKUP(21,WORK!A3:B72,2,FALSE)</f>
        <v>#N/A</v>
      </c>
      <c r="BO24" s="552"/>
      <c r="BP24" s="552"/>
      <c r="BQ24" s="552"/>
      <c r="BR24" s="552"/>
      <c r="BS24" s="552"/>
      <c r="BT24" s="553"/>
      <c r="BU24" s="510"/>
      <c r="BV24" s="35" t="s">
        <v>214</v>
      </c>
      <c r="BW24" s="504" t="e">
        <f>VLOOKUP("7R",WORK!F3:G72,2,FALSE)</f>
        <v>#N/A</v>
      </c>
      <c r="BX24" s="505"/>
      <c r="BY24" s="505"/>
      <c r="BZ24" s="505"/>
      <c r="CA24" s="505"/>
      <c r="CB24" s="505"/>
      <c r="CC24" s="506"/>
      <c r="CD24" s="645"/>
      <c r="CE24" s="33">
        <v>21</v>
      </c>
      <c r="CF24" s="499" t="e">
        <f>VLOOKUP("A21",WORK!P3:Q72,2,FALSE)</f>
        <v>#N/A</v>
      </c>
      <c r="CG24" s="500"/>
      <c r="CH24" s="500"/>
      <c r="CI24" s="500"/>
      <c r="CJ24" s="500"/>
      <c r="CK24" s="500"/>
      <c r="CL24" s="501"/>
    </row>
    <row r="25" spans="1:90" ht="14.25" thickBot="1" x14ac:dyDescent="0.2">
      <c r="A25" s="597"/>
      <c r="B25" s="541"/>
      <c r="C25" s="541"/>
      <c r="D25" s="541"/>
      <c r="E25" s="541"/>
      <c r="F25" s="541"/>
      <c r="G25" s="541"/>
      <c r="H25" s="541"/>
      <c r="I25" s="541"/>
      <c r="J25" s="541"/>
      <c r="K25" s="541"/>
      <c r="L25" s="541"/>
      <c r="M25" s="541"/>
      <c r="N25" s="541"/>
      <c r="O25" s="541"/>
      <c r="P25" s="540"/>
      <c r="Q25" s="540"/>
      <c r="R25" s="540"/>
      <c r="S25" s="540"/>
      <c r="T25" s="540"/>
      <c r="U25" s="540"/>
      <c r="V25" s="540"/>
      <c r="W25" s="559"/>
      <c r="X25" s="559"/>
      <c r="Y25" s="559"/>
      <c r="Z25" s="559"/>
      <c r="AA25" s="559"/>
      <c r="AB25" s="559"/>
      <c r="AC25" s="559"/>
      <c r="AD25" s="559"/>
      <c r="AE25" s="560"/>
      <c r="AF25" s="540"/>
      <c r="AG25" s="540"/>
      <c r="AH25" s="540"/>
      <c r="AI25" s="540"/>
      <c r="AJ25" s="540"/>
      <c r="AK25" s="540"/>
      <c r="AL25" s="540"/>
      <c r="AM25" s="540"/>
      <c r="AN25" s="540"/>
      <c r="AO25" s="540"/>
      <c r="AP25" s="540"/>
      <c r="AQ25" s="558"/>
      <c r="AR25" s="559"/>
      <c r="AS25" s="560"/>
      <c r="AT25" s="540"/>
      <c r="AU25" s="540"/>
      <c r="AV25" s="540"/>
      <c r="AW25" s="540"/>
      <c r="AX25" s="283"/>
      <c r="AY25" s="283"/>
      <c r="AZ25" s="603" t="s">
        <v>17</v>
      </c>
      <c r="BA25" s="540"/>
      <c r="BB25" s="603" t="s">
        <v>20</v>
      </c>
      <c r="BC25" s="540"/>
      <c r="BD25" s="583" t="s">
        <v>17</v>
      </c>
      <c r="BE25" s="584"/>
      <c r="BF25" s="604" t="s">
        <v>20</v>
      </c>
      <c r="BG25" s="540"/>
      <c r="BH25" s="603" t="s">
        <v>17</v>
      </c>
      <c r="BI25" s="619"/>
      <c r="BJ25" s="30"/>
      <c r="BK25" s="30"/>
      <c r="BL25" s="556">
        <v>22</v>
      </c>
      <c r="BM25" s="557"/>
      <c r="BN25" s="552" t="e">
        <f>VLOOKUP(22,WORK!A3:B72,2,FALSE)</f>
        <v>#N/A</v>
      </c>
      <c r="BO25" s="552"/>
      <c r="BP25" s="552"/>
      <c r="BQ25" s="552"/>
      <c r="BR25" s="552"/>
      <c r="BS25" s="552"/>
      <c r="BT25" s="553"/>
      <c r="BU25" s="503">
        <v>8</v>
      </c>
      <c r="BV25" s="37">
        <v>1</v>
      </c>
      <c r="BW25" s="549" t="e">
        <f>VLOOKUP("81",WORK!F3:G72,2,FALSE)</f>
        <v>#N/A</v>
      </c>
      <c r="BX25" s="550"/>
      <c r="BY25" s="550"/>
      <c r="BZ25" s="550"/>
      <c r="CA25" s="550"/>
      <c r="CB25" s="550"/>
      <c r="CC25" s="551"/>
      <c r="CD25" s="645"/>
      <c r="CE25" s="36">
        <v>22</v>
      </c>
      <c r="CF25" s="499" t="e">
        <f>VLOOKUP("A22",WORK!P3:Q72,2,FALSE)</f>
        <v>#N/A</v>
      </c>
      <c r="CG25" s="500"/>
      <c r="CH25" s="500"/>
      <c r="CI25" s="500"/>
      <c r="CJ25" s="500"/>
      <c r="CK25" s="500"/>
      <c r="CL25" s="501"/>
    </row>
    <row r="26" spans="1:90" ht="14.25" thickTop="1" x14ac:dyDescent="0.15">
      <c r="A26" s="609">
        <v>1</v>
      </c>
      <c r="B26" s="610"/>
      <c r="C26" s="611">
        <f>入力シート!C26</f>
        <v>0</v>
      </c>
      <c r="D26" s="566"/>
      <c r="E26" s="566"/>
      <c r="F26" s="566"/>
      <c r="G26" s="612">
        <f>入力シート!G26</f>
        <v>0</v>
      </c>
      <c r="H26" s="566"/>
      <c r="I26" s="566"/>
      <c r="J26" s="566"/>
      <c r="K26" s="612">
        <f>入力シート!K26</f>
        <v>0</v>
      </c>
      <c r="L26" s="566"/>
      <c r="M26" s="566"/>
      <c r="N26" s="566"/>
      <c r="O26" s="508"/>
      <c r="P26" s="613">
        <f>入力シート!P26</f>
        <v>0</v>
      </c>
      <c r="Q26" s="614"/>
      <c r="R26" s="614"/>
      <c r="S26" s="614"/>
      <c r="T26" s="614"/>
      <c r="U26" s="614"/>
      <c r="V26" s="615"/>
      <c r="W26" s="616">
        <f>入力シート!W26</f>
        <v>0</v>
      </c>
      <c r="X26" s="617"/>
      <c r="Y26" s="617"/>
      <c r="Z26" s="617"/>
      <c r="AA26" s="617"/>
      <c r="AB26" s="617"/>
      <c r="AC26" s="617"/>
      <c r="AD26" s="617"/>
      <c r="AE26" s="618"/>
      <c r="AF26" s="620">
        <f>入力シート!AF26</f>
        <v>0</v>
      </c>
      <c r="AG26" s="614"/>
      <c r="AH26" s="614"/>
      <c r="AI26" s="614"/>
      <c r="AJ26" s="614"/>
      <c r="AK26" s="614"/>
      <c r="AL26" s="614"/>
      <c r="AM26" s="614"/>
      <c r="AN26" s="621"/>
      <c r="AO26" s="638">
        <f>入力シート!AO26</f>
        <v>0</v>
      </c>
      <c r="AP26" s="508"/>
      <c r="AQ26" s="639">
        <f>入力シート!AQ26</f>
        <v>0</v>
      </c>
      <c r="AR26" s="640"/>
      <c r="AS26" s="568"/>
      <c r="AT26" s="641">
        <f>入力シート!AT26</f>
        <v>0</v>
      </c>
      <c r="AU26" s="566"/>
      <c r="AV26" s="641">
        <f>入力シート!AV26</f>
        <v>0</v>
      </c>
      <c r="AW26" s="508"/>
      <c r="AX26" s="507">
        <f>入力シート!AX26</f>
        <v>0</v>
      </c>
      <c r="AY26" s="508"/>
      <c r="AZ26" s="507">
        <f>入力シート!AZ26</f>
        <v>0</v>
      </c>
      <c r="BA26" s="508"/>
      <c r="BB26" s="568">
        <f>入力シート!BB26</f>
        <v>0</v>
      </c>
      <c r="BC26" s="566"/>
      <c r="BD26" s="566">
        <f>入力シート!BD26</f>
        <v>0</v>
      </c>
      <c r="BE26" s="508"/>
      <c r="BF26" s="564" t="str">
        <f>入力シート!BF26</f>
        <v>A</v>
      </c>
      <c r="BG26" s="565"/>
      <c r="BH26" s="566">
        <f>入力シート!BH26</f>
        <v>0</v>
      </c>
      <c r="BI26" s="567"/>
      <c r="BJ26" s="30"/>
      <c r="BK26" s="30"/>
      <c r="BL26" s="556">
        <v>23</v>
      </c>
      <c r="BM26" s="557"/>
      <c r="BN26" s="552" t="e">
        <f>VLOOKUP(23,WORK!A3:B72,2,FALSE)</f>
        <v>#N/A</v>
      </c>
      <c r="BO26" s="552"/>
      <c r="BP26" s="552"/>
      <c r="BQ26" s="552"/>
      <c r="BR26" s="552"/>
      <c r="BS26" s="552"/>
      <c r="BT26" s="553"/>
      <c r="BU26" s="503"/>
      <c r="BV26" s="33">
        <v>2</v>
      </c>
      <c r="BW26" s="504" t="e">
        <f>VLOOKUP("82",WORK!F3:G72,2,FALSE)</f>
        <v>#N/A</v>
      </c>
      <c r="BX26" s="505"/>
      <c r="BY26" s="505"/>
      <c r="BZ26" s="505"/>
      <c r="CA26" s="505"/>
      <c r="CB26" s="505"/>
      <c r="CC26" s="506"/>
      <c r="CD26" s="645"/>
      <c r="CE26" s="33">
        <v>23</v>
      </c>
      <c r="CF26" s="499" t="e">
        <f>VLOOKUP("A23",WORK!P3:Q72,2,FALSE)</f>
        <v>#N/A</v>
      </c>
      <c r="CG26" s="500"/>
      <c r="CH26" s="500"/>
      <c r="CI26" s="500"/>
      <c r="CJ26" s="500"/>
      <c r="CK26" s="500"/>
      <c r="CL26" s="501"/>
    </row>
    <row r="27" spans="1:90" x14ac:dyDescent="0.15">
      <c r="A27" s="625">
        <v>2</v>
      </c>
      <c r="B27" s="626"/>
      <c r="C27" s="627">
        <f>入力シート!C27</f>
        <v>0</v>
      </c>
      <c r="D27" s="628"/>
      <c r="E27" s="628"/>
      <c r="F27" s="629"/>
      <c r="G27" s="630">
        <f>入力シート!G27</f>
        <v>0</v>
      </c>
      <c r="H27" s="628"/>
      <c r="I27" s="628"/>
      <c r="J27" s="629"/>
      <c r="K27" s="630">
        <f>入力シート!K27</f>
        <v>0</v>
      </c>
      <c r="L27" s="628"/>
      <c r="M27" s="628"/>
      <c r="N27" s="628"/>
      <c r="O27" s="631"/>
      <c r="P27" s="632">
        <f>入力シート!P27</f>
        <v>0</v>
      </c>
      <c r="Q27" s="633"/>
      <c r="R27" s="633"/>
      <c r="S27" s="633"/>
      <c r="T27" s="633"/>
      <c r="U27" s="633"/>
      <c r="V27" s="634"/>
      <c r="W27" s="635">
        <f>入力シート!W27</f>
        <v>0</v>
      </c>
      <c r="X27" s="636"/>
      <c r="Y27" s="636"/>
      <c r="Z27" s="636"/>
      <c r="AA27" s="636"/>
      <c r="AB27" s="636"/>
      <c r="AC27" s="636"/>
      <c r="AD27" s="636"/>
      <c r="AE27" s="637"/>
      <c r="AF27" s="632">
        <f>入力シート!AF27</f>
        <v>0</v>
      </c>
      <c r="AG27" s="633"/>
      <c r="AH27" s="633"/>
      <c r="AI27" s="633"/>
      <c r="AJ27" s="633"/>
      <c r="AK27" s="633"/>
      <c r="AL27" s="633"/>
      <c r="AM27" s="633"/>
      <c r="AN27" s="634"/>
      <c r="AO27" s="627">
        <f>入力シート!AO27</f>
        <v>0</v>
      </c>
      <c r="AP27" s="631"/>
      <c r="AQ27" s="627">
        <f>入力シート!AQ27</f>
        <v>0</v>
      </c>
      <c r="AR27" s="628"/>
      <c r="AS27" s="629"/>
      <c r="AT27" s="630">
        <f>入力シート!AT27</f>
        <v>0</v>
      </c>
      <c r="AU27" s="629"/>
      <c r="AV27" s="630">
        <f>入力シート!AV27</f>
        <v>0</v>
      </c>
      <c r="AW27" s="631"/>
      <c r="AX27" s="516">
        <f>入力シート!AX27</f>
        <v>0</v>
      </c>
      <c r="AY27" s="517"/>
      <c r="AZ27" s="516">
        <f>入力シート!AZ27</f>
        <v>0</v>
      </c>
      <c r="BA27" s="517"/>
      <c r="BB27" s="516">
        <f>入力シート!BB27</f>
        <v>0</v>
      </c>
      <c r="BC27" s="643"/>
      <c r="BD27" s="642">
        <f>入力シート!BD27</f>
        <v>0</v>
      </c>
      <c r="BE27" s="517"/>
      <c r="BF27" s="647" t="str">
        <f>入力シート!BF27</f>
        <v>A</v>
      </c>
      <c r="BG27" s="648"/>
      <c r="BH27" s="642">
        <f>入力シート!BH27</f>
        <v>0</v>
      </c>
      <c r="BI27" s="649"/>
      <c r="BJ27" s="30"/>
      <c r="BK27" s="30"/>
      <c r="BL27" s="556">
        <v>24</v>
      </c>
      <c r="BM27" s="557"/>
      <c r="BN27" s="552" t="e">
        <f>VLOOKUP(24,WORK!A3:B72,2,FALSE)</f>
        <v>#N/A</v>
      </c>
      <c r="BO27" s="552"/>
      <c r="BP27" s="552"/>
      <c r="BQ27" s="552"/>
      <c r="BR27" s="552"/>
      <c r="BS27" s="552"/>
      <c r="BT27" s="553"/>
      <c r="BU27" s="510"/>
      <c r="BV27" s="35" t="s">
        <v>13</v>
      </c>
      <c r="BW27" s="504" t="e">
        <f>VLOOKUP("8R",WORK!F3:G72,2,FALSE)</f>
        <v>#N/A</v>
      </c>
      <c r="BX27" s="505"/>
      <c r="BY27" s="505"/>
      <c r="BZ27" s="505"/>
      <c r="CA27" s="505"/>
      <c r="CB27" s="505"/>
      <c r="CC27" s="506"/>
      <c r="CD27" s="645"/>
      <c r="CE27" s="36">
        <v>24</v>
      </c>
      <c r="CF27" s="499" t="e">
        <f>VLOOKUP("A24",WORK!P3:Q72,2,FALSE)</f>
        <v>#N/A</v>
      </c>
      <c r="CG27" s="500"/>
      <c r="CH27" s="500"/>
      <c r="CI27" s="500"/>
      <c r="CJ27" s="500"/>
      <c r="CK27" s="500"/>
      <c r="CL27" s="501"/>
    </row>
    <row r="28" spans="1:90" x14ac:dyDescent="0.15">
      <c r="A28" s="625">
        <v>3</v>
      </c>
      <c r="B28" s="626"/>
      <c r="C28" s="627">
        <f>入力シート!C28</f>
        <v>0</v>
      </c>
      <c r="D28" s="628"/>
      <c r="E28" s="628"/>
      <c r="F28" s="629"/>
      <c r="G28" s="630">
        <f>入力シート!G28</f>
        <v>0</v>
      </c>
      <c r="H28" s="628"/>
      <c r="I28" s="628"/>
      <c r="J28" s="629"/>
      <c r="K28" s="630">
        <f>入力シート!K28</f>
        <v>0</v>
      </c>
      <c r="L28" s="628"/>
      <c r="M28" s="628"/>
      <c r="N28" s="628"/>
      <c r="O28" s="631"/>
      <c r="P28" s="632">
        <f>入力シート!P28</f>
        <v>0</v>
      </c>
      <c r="Q28" s="633"/>
      <c r="R28" s="633"/>
      <c r="S28" s="633"/>
      <c r="T28" s="633"/>
      <c r="U28" s="633"/>
      <c r="V28" s="634"/>
      <c r="W28" s="635">
        <f>入力シート!W28</f>
        <v>0</v>
      </c>
      <c r="X28" s="636"/>
      <c r="Y28" s="636"/>
      <c r="Z28" s="636"/>
      <c r="AA28" s="636"/>
      <c r="AB28" s="636"/>
      <c r="AC28" s="636"/>
      <c r="AD28" s="636"/>
      <c r="AE28" s="637"/>
      <c r="AF28" s="632">
        <f>入力シート!AF28</f>
        <v>0</v>
      </c>
      <c r="AG28" s="633"/>
      <c r="AH28" s="633"/>
      <c r="AI28" s="633"/>
      <c r="AJ28" s="633"/>
      <c r="AK28" s="633"/>
      <c r="AL28" s="633"/>
      <c r="AM28" s="633"/>
      <c r="AN28" s="634"/>
      <c r="AO28" s="627">
        <f>入力シート!AO28</f>
        <v>0</v>
      </c>
      <c r="AP28" s="631"/>
      <c r="AQ28" s="627">
        <f>入力シート!AQ28</f>
        <v>0</v>
      </c>
      <c r="AR28" s="628"/>
      <c r="AS28" s="629"/>
      <c r="AT28" s="630">
        <f>入力シート!AT28</f>
        <v>0</v>
      </c>
      <c r="AU28" s="629"/>
      <c r="AV28" s="630">
        <f>入力シート!AV28</f>
        <v>0</v>
      </c>
      <c r="AW28" s="631"/>
      <c r="AX28" s="516">
        <f>入力シート!AX28</f>
        <v>0</v>
      </c>
      <c r="AY28" s="517"/>
      <c r="AZ28" s="516">
        <f>入力シート!AZ28</f>
        <v>0</v>
      </c>
      <c r="BA28" s="517"/>
      <c r="BB28" s="516">
        <f>入力シート!BB28</f>
        <v>0</v>
      </c>
      <c r="BC28" s="643"/>
      <c r="BD28" s="642">
        <f>入力シート!BD28</f>
        <v>0</v>
      </c>
      <c r="BE28" s="517"/>
      <c r="BF28" s="647" t="str">
        <f>入力シート!BF28</f>
        <v>A</v>
      </c>
      <c r="BG28" s="648"/>
      <c r="BH28" s="642">
        <f>入力シート!BH28</f>
        <v>0</v>
      </c>
      <c r="BI28" s="649"/>
      <c r="BJ28" s="30"/>
      <c r="BK28" s="30"/>
      <c r="BL28" s="556">
        <v>25</v>
      </c>
      <c r="BM28" s="557"/>
      <c r="BN28" s="552" t="e">
        <f>VLOOKUP(25,WORK!A3:B72,2,FALSE)</f>
        <v>#N/A</v>
      </c>
      <c r="BO28" s="552"/>
      <c r="BP28" s="552"/>
      <c r="BQ28" s="552"/>
      <c r="BR28" s="552"/>
      <c r="BS28" s="552"/>
      <c r="BT28" s="553"/>
      <c r="BU28" s="509">
        <v>9</v>
      </c>
      <c r="BV28" s="33">
        <v>1</v>
      </c>
      <c r="BW28" s="504" t="e">
        <f>VLOOKUP("91",WORK!F3:G72,2,FALSE)</f>
        <v>#N/A</v>
      </c>
      <c r="BX28" s="505"/>
      <c r="BY28" s="505"/>
      <c r="BZ28" s="505"/>
      <c r="CA28" s="505"/>
      <c r="CB28" s="505"/>
      <c r="CC28" s="506"/>
      <c r="CD28" s="645"/>
      <c r="CE28" s="33">
        <v>25</v>
      </c>
      <c r="CF28" s="499" t="e">
        <f>VLOOKUP("A25",WORK!P3:Q72,2,FALSE)</f>
        <v>#N/A</v>
      </c>
      <c r="CG28" s="500"/>
      <c r="CH28" s="500"/>
      <c r="CI28" s="500"/>
      <c r="CJ28" s="500"/>
      <c r="CK28" s="500"/>
      <c r="CL28" s="501"/>
    </row>
    <row r="29" spans="1:90" x14ac:dyDescent="0.15">
      <c r="A29" s="625">
        <v>4</v>
      </c>
      <c r="B29" s="626"/>
      <c r="C29" s="627">
        <f>入力シート!C29</f>
        <v>0</v>
      </c>
      <c r="D29" s="628"/>
      <c r="E29" s="628"/>
      <c r="F29" s="629"/>
      <c r="G29" s="630">
        <f>入力シート!G29</f>
        <v>0</v>
      </c>
      <c r="H29" s="628"/>
      <c r="I29" s="628"/>
      <c r="J29" s="629"/>
      <c r="K29" s="630">
        <f>入力シート!K29</f>
        <v>0</v>
      </c>
      <c r="L29" s="628"/>
      <c r="M29" s="628"/>
      <c r="N29" s="628"/>
      <c r="O29" s="631"/>
      <c r="P29" s="632">
        <f>入力シート!P29</f>
        <v>0</v>
      </c>
      <c r="Q29" s="633"/>
      <c r="R29" s="633"/>
      <c r="S29" s="633"/>
      <c r="T29" s="633"/>
      <c r="U29" s="633"/>
      <c r="V29" s="634"/>
      <c r="W29" s="635">
        <f>入力シート!W29</f>
        <v>0</v>
      </c>
      <c r="X29" s="636"/>
      <c r="Y29" s="636"/>
      <c r="Z29" s="636"/>
      <c r="AA29" s="636"/>
      <c r="AB29" s="636"/>
      <c r="AC29" s="636"/>
      <c r="AD29" s="636"/>
      <c r="AE29" s="637"/>
      <c r="AF29" s="632">
        <f>入力シート!AF29</f>
        <v>0</v>
      </c>
      <c r="AG29" s="633"/>
      <c r="AH29" s="633"/>
      <c r="AI29" s="633"/>
      <c r="AJ29" s="633"/>
      <c r="AK29" s="633"/>
      <c r="AL29" s="633"/>
      <c r="AM29" s="633"/>
      <c r="AN29" s="634"/>
      <c r="AO29" s="627">
        <f>入力シート!AO29</f>
        <v>0</v>
      </c>
      <c r="AP29" s="631"/>
      <c r="AQ29" s="627">
        <f>入力シート!AQ29</f>
        <v>0</v>
      </c>
      <c r="AR29" s="628"/>
      <c r="AS29" s="629"/>
      <c r="AT29" s="630">
        <f>入力シート!AT29</f>
        <v>0</v>
      </c>
      <c r="AU29" s="629"/>
      <c r="AV29" s="630">
        <f>入力シート!AV29</f>
        <v>0</v>
      </c>
      <c r="AW29" s="631"/>
      <c r="AX29" s="516">
        <f>入力シート!AX29</f>
        <v>0</v>
      </c>
      <c r="AY29" s="517"/>
      <c r="AZ29" s="516">
        <f>入力シート!AZ29</f>
        <v>0</v>
      </c>
      <c r="BA29" s="517"/>
      <c r="BB29" s="516">
        <f>入力シート!BB29</f>
        <v>0</v>
      </c>
      <c r="BC29" s="643"/>
      <c r="BD29" s="642">
        <f>入力シート!BD29</f>
        <v>0</v>
      </c>
      <c r="BE29" s="517"/>
      <c r="BF29" s="647" t="str">
        <f>入力シート!BF29</f>
        <v>A</v>
      </c>
      <c r="BG29" s="648"/>
      <c r="BH29" s="642">
        <f>入力シート!BH29</f>
        <v>0</v>
      </c>
      <c r="BI29" s="649"/>
      <c r="BJ29" s="30"/>
      <c r="BK29" s="30"/>
      <c r="BL29" s="556">
        <v>26</v>
      </c>
      <c r="BM29" s="557"/>
      <c r="BN29" s="552" t="e">
        <f>VLOOKUP(26,WORK!A3:B72,2,FALSE)</f>
        <v>#N/A</v>
      </c>
      <c r="BO29" s="552"/>
      <c r="BP29" s="552"/>
      <c r="BQ29" s="552"/>
      <c r="BR29" s="552"/>
      <c r="BS29" s="552"/>
      <c r="BT29" s="553"/>
      <c r="BU29" s="503"/>
      <c r="BV29" s="33">
        <v>2</v>
      </c>
      <c r="BW29" s="504" t="e">
        <f>VLOOKUP("92",WORK!F3:G72,2,FALSE)</f>
        <v>#N/A</v>
      </c>
      <c r="BX29" s="505"/>
      <c r="BY29" s="505"/>
      <c r="BZ29" s="505"/>
      <c r="CA29" s="505"/>
      <c r="CB29" s="505"/>
      <c r="CC29" s="506"/>
      <c r="CD29" s="645"/>
      <c r="CE29" s="36">
        <v>26</v>
      </c>
      <c r="CF29" s="499" t="e">
        <f>VLOOKUP("A26",WORK!P3:Q72,2,FALSE)</f>
        <v>#N/A</v>
      </c>
      <c r="CG29" s="500"/>
      <c r="CH29" s="500"/>
      <c r="CI29" s="500"/>
      <c r="CJ29" s="500"/>
      <c r="CK29" s="500"/>
      <c r="CL29" s="501"/>
    </row>
    <row r="30" spans="1:90" x14ac:dyDescent="0.15">
      <c r="A30" s="625">
        <v>5</v>
      </c>
      <c r="B30" s="626"/>
      <c r="C30" s="627">
        <f>入力シート!C30</f>
        <v>0</v>
      </c>
      <c r="D30" s="628"/>
      <c r="E30" s="628"/>
      <c r="F30" s="629"/>
      <c r="G30" s="630">
        <f>入力シート!G30</f>
        <v>0</v>
      </c>
      <c r="H30" s="628"/>
      <c r="I30" s="628"/>
      <c r="J30" s="629"/>
      <c r="K30" s="630">
        <f>入力シート!K30</f>
        <v>0</v>
      </c>
      <c r="L30" s="628"/>
      <c r="M30" s="628"/>
      <c r="N30" s="628"/>
      <c r="O30" s="631"/>
      <c r="P30" s="632">
        <f>入力シート!P30</f>
        <v>0</v>
      </c>
      <c r="Q30" s="633"/>
      <c r="R30" s="633"/>
      <c r="S30" s="633"/>
      <c r="T30" s="633"/>
      <c r="U30" s="633"/>
      <c r="V30" s="634"/>
      <c r="W30" s="635">
        <f>入力シート!W30</f>
        <v>0</v>
      </c>
      <c r="X30" s="636"/>
      <c r="Y30" s="636"/>
      <c r="Z30" s="636"/>
      <c r="AA30" s="636"/>
      <c r="AB30" s="636"/>
      <c r="AC30" s="636"/>
      <c r="AD30" s="636"/>
      <c r="AE30" s="637"/>
      <c r="AF30" s="632">
        <f>入力シート!AF30</f>
        <v>0</v>
      </c>
      <c r="AG30" s="633"/>
      <c r="AH30" s="633"/>
      <c r="AI30" s="633"/>
      <c r="AJ30" s="633"/>
      <c r="AK30" s="633"/>
      <c r="AL30" s="633"/>
      <c r="AM30" s="633"/>
      <c r="AN30" s="634"/>
      <c r="AO30" s="627">
        <f>入力シート!AO30</f>
        <v>0</v>
      </c>
      <c r="AP30" s="631"/>
      <c r="AQ30" s="627">
        <f>入力シート!AQ30</f>
        <v>0</v>
      </c>
      <c r="AR30" s="628"/>
      <c r="AS30" s="629"/>
      <c r="AT30" s="630">
        <f>入力シート!AT30</f>
        <v>0</v>
      </c>
      <c r="AU30" s="629"/>
      <c r="AV30" s="630">
        <f>入力シート!AV30</f>
        <v>0</v>
      </c>
      <c r="AW30" s="631"/>
      <c r="AX30" s="516">
        <f>入力シート!AX30</f>
        <v>0</v>
      </c>
      <c r="AY30" s="517"/>
      <c r="AZ30" s="516">
        <f>入力シート!AZ30</f>
        <v>0</v>
      </c>
      <c r="BA30" s="517"/>
      <c r="BB30" s="516">
        <f>入力シート!BB30</f>
        <v>0</v>
      </c>
      <c r="BC30" s="643"/>
      <c r="BD30" s="642">
        <f>入力シート!BD30</f>
        <v>0</v>
      </c>
      <c r="BE30" s="517"/>
      <c r="BF30" s="647" t="str">
        <f>入力シート!BF30</f>
        <v>A</v>
      </c>
      <c r="BG30" s="648"/>
      <c r="BH30" s="642">
        <f>入力シート!BH30</f>
        <v>0</v>
      </c>
      <c r="BI30" s="649"/>
      <c r="BJ30" s="30"/>
      <c r="BK30" s="30"/>
      <c r="BL30" s="556">
        <v>27</v>
      </c>
      <c r="BM30" s="557"/>
      <c r="BN30" s="552" t="e">
        <f>VLOOKUP(27,WORK!A3:B72,2,FALSE)</f>
        <v>#N/A</v>
      </c>
      <c r="BO30" s="552"/>
      <c r="BP30" s="552"/>
      <c r="BQ30" s="552"/>
      <c r="BR30" s="552"/>
      <c r="BS30" s="552"/>
      <c r="BT30" s="553"/>
      <c r="BU30" s="510"/>
      <c r="BV30" s="35" t="s">
        <v>13</v>
      </c>
      <c r="BW30" s="504" t="e">
        <f>VLOOKUP("9R",WORK!F3:G72,2,FALSE)</f>
        <v>#N/A</v>
      </c>
      <c r="BX30" s="505"/>
      <c r="BY30" s="505"/>
      <c r="BZ30" s="505"/>
      <c r="CA30" s="505"/>
      <c r="CB30" s="505"/>
      <c r="CC30" s="506"/>
      <c r="CD30" s="645"/>
      <c r="CE30" s="33">
        <v>27</v>
      </c>
      <c r="CF30" s="499" t="e">
        <f>VLOOKUP("A27",WORK!P3:Q72,2,FALSE)</f>
        <v>#N/A</v>
      </c>
      <c r="CG30" s="500"/>
      <c r="CH30" s="500"/>
      <c r="CI30" s="500"/>
      <c r="CJ30" s="500"/>
      <c r="CK30" s="500"/>
      <c r="CL30" s="501"/>
    </row>
    <row r="31" spans="1:90" x14ac:dyDescent="0.15">
      <c r="A31" s="625">
        <v>6</v>
      </c>
      <c r="B31" s="626"/>
      <c r="C31" s="627">
        <f>入力シート!C31</f>
        <v>0</v>
      </c>
      <c r="D31" s="628"/>
      <c r="E31" s="628"/>
      <c r="F31" s="629"/>
      <c r="G31" s="630">
        <f>入力シート!G31</f>
        <v>0</v>
      </c>
      <c r="H31" s="628"/>
      <c r="I31" s="628"/>
      <c r="J31" s="629"/>
      <c r="K31" s="630">
        <f>入力シート!K31</f>
        <v>0</v>
      </c>
      <c r="L31" s="628"/>
      <c r="M31" s="628"/>
      <c r="N31" s="628"/>
      <c r="O31" s="631"/>
      <c r="P31" s="632">
        <f>入力シート!P31</f>
        <v>0</v>
      </c>
      <c r="Q31" s="633"/>
      <c r="R31" s="633"/>
      <c r="S31" s="633"/>
      <c r="T31" s="633"/>
      <c r="U31" s="633"/>
      <c r="V31" s="634"/>
      <c r="W31" s="635">
        <f>入力シート!W31</f>
        <v>0</v>
      </c>
      <c r="X31" s="636"/>
      <c r="Y31" s="636"/>
      <c r="Z31" s="636"/>
      <c r="AA31" s="636"/>
      <c r="AB31" s="636"/>
      <c r="AC31" s="636"/>
      <c r="AD31" s="636"/>
      <c r="AE31" s="637"/>
      <c r="AF31" s="632">
        <f>入力シート!AF31</f>
        <v>0</v>
      </c>
      <c r="AG31" s="633"/>
      <c r="AH31" s="633"/>
      <c r="AI31" s="633"/>
      <c r="AJ31" s="633"/>
      <c r="AK31" s="633"/>
      <c r="AL31" s="633"/>
      <c r="AM31" s="633"/>
      <c r="AN31" s="634"/>
      <c r="AO31" s="627">
        <f>入力シート!AO31</f>
        <v>0</v>
      </c>
      <c r="AP31" s="631"/>
      <c r="AQ31" s="627">
        <f>入力シート!AQ31</f>
        <v>0</v>
      </c>
      <c r="AR31" s="628"/>
      <c r="AS31" s="629"/>
      <c r="AT31" s="630">
        <f>入力シート!AT31</f>
        <v>0</v>
      </c>
      <c r="AU31" s="629"/>
      <c r="AV31" s="630">
        <f>入力シート!AV31</f>
        <v>0</v>
      </c>
      <c r="AW31" s="631"/>
      <c r="AX31" s="516">
        <f>入力シート!AX31</f>
        <v>0</v>
      </c>
      <c r="AY31" s="517"/>
      <c r="AZ31" s="516">
        <f>入力シート!AZ31</f>
        <v>0</v>
      </c>
      <c r="BA31" s="517"/>
      <c r="BB31" s="516">
        <f>入力シート!BB31</f>
        <v>0</v>
      </c>
      <c r="BC31" s="643"/>
      <c r="BD31" s="642">
        <f>入力シート!BD31</f>
        <v>0</v>
      </c>
      <c r="BE31" s="517"/>
      <c r="BF31" s="647" t="str">
        <f>入力シート!BF31</f>
        <v>A</v>
      </c>
      <c r="BG31" s="648"/>
      <c r="BH31" s="642">
        <f>入力シート!BH31</f>
        <v>0</v>
      </c>
      <c r="BI31" s="649"/>
      <c r="BJ31" s="30"/>
      <c r="BK31" s="30"/>
      <c r="BL31" s="556">
        <v>28</v>
      </c>
      <c r="BM31" s="557"/>
      <c r="BN31" s="552" t="e">
        <f>VLOOKUP(28,WORK!A3:B72,2,FALSE)</f>
        <v>#N/A</v>
      </c>
      <c r="BO31" s="552"/>
      <c r="BP31" s="552"/>
      <c r="BQ31" s="552"/>
      <c r="BR31" s="552"/>
      <c r="BS31" s="552"/>
      <c r="BT31" s="553"/>
      <c r="BU31" s="656">
        <v>10</v>
      </c>
      <c r="BV31" s="33">
        <v>1</v>
      </c>
      <c r="BW31" s="504" t="e">
        <f>VLOOKUP("101",WORK!F3:G72,2,FALSE)</f>
        <v>#N/A</v>
      </c>
      <c r="BX31" s="505"/>
      <c r="BY31" s="505"/>
      <c r="BZ31" s="505"/>
      <c r="CA31" s="505"/>
      <c r="CB31" s="505"/>
      <c r="CC31" s="506"/>
      <c r="CD31" s="645"/>
      <c r="CE31" s="36">
        <v>28</v>
      </c>
      <c r="CF31" s="499" t="e">
        <f>VLOOKUP("A28",WORK!P3:Q72,2,FALSE)</f>
        <v>#N/A</v>
      </c>
      <c r="CG31" s="500"/>
      <c r="CH31" s="500"/>
      <c r="CI31" s="500"/>
      <c r="CJ31" s="500"/>
      <c r="CK31" s="500"/>
      <c r="CL31" s="501"/>
    </row>
    <row r="32" spans="1:90" x14ac:dyDescent="0.15">
      <c r="A32" s="625">
        <v>7</v>
      </c>
      <c r="B32" s="626"/>
      <c r="C32" s="627">
        <f>入力シート!C32</f>
        <v>0</v>
      </c>
      <c r="D32" s="628"/>
      <c r="E32" s="628"/>
      <c r="F32" s="629"/>
      <c r="G32" s="630">
        <f>入力シート!G32</f>
        <v>0</v>
      </c>
      <c r="H32" s="628"/>
      <c r="I32" s="628"/>
      <c r="J32" s="629"/>
      <c r="K32" s="630">
        <f>入力シート!K32</f>
        <v>0</v>
      </c>
      <c r="L32" s="628"/>
      <c r="M32" s="628"/>
      <c r="N32" s="628"/>
      <c r="O32" s="631"/>
      <c r="P32" s="632">
        <f>入力シート!P32</f>
        <v>0</v>
      </c>
      <c r="Q32" s="633"/>
      <c r="R32" s="633"/>
      <c r="S32" s="633"/>
      <c r="T32" s="633"/>
      <c r="U32" s="633"/>
      <c r="V32" s="634"/>
      <c r="W32" s="635">
        <f>入力シート!W32</f>
        <v>0</v>
      </c>
      <c r="X32" s="636"/>
      <c r="Y32" s="636"/>
      <c r="Z32" s="636"/>
      <c r="AA32" s="636"/>
      <c r="AB32" s="636"/>
      <c r="AC32" s="636"/>
      <c r="AD32" s="636"/>
      <c r="AE32" s="637"/>
      <c r="AF32" s="632">
        <f>入力シート!AF32</f>
        <v>0</v>
      </c>
      <c r="AG32" s="633"/>
      <c r="AH32" s="633"/>
      <c r="AI32" s="633"/>
      <c r="AJ32" s="633"/>
      <c r="AK32" s="633"/>
      <c r="AL32" s="633"/>
      <c r="AM32" s="633"/>
      <c r="AN32" s="634"/>
      <c r="AO32" s="627">
        <f>入力シート!AO32</f>
        <v>0</v>
      </c>
      <c r="AP32" s="631"/>
      <c r="AQ32" s="627">
        <f>入力シート!AQ32</f>
        <v>0</v>
      </c>
      <c r="AR32" s="628"/>
      <c r="AS32" s="629"/>
      <c r="AT32" s="630">
        <f>入力シート!AT32</f>
        <v>0</v>
      </c>
      <c r="AU32" s="629"/>
      <c r="AV32" s="630">
        <f>入力シート!AV32</f>
        <v>0</v>
      </c>
      <c r="AW32" s="631"/>
      <c r="AX32" s="516">
        <f>入力シート!AX32</f>
        <v>0</v>
      </c>
      <c r="AY32" s="517"/>
      <c r="AZ32" s="516">
        <f>入力シート!AZ32</f>
        <v>0</v>
      </c>
      <c r="BA32" s="517"/>
      <c r="BB32" s="516">
        <f>入力シート!BB32</f>
        <v>0</v>
      </c>
      <c r="BC32" s="643"/>
      <c r="BD32" s="642">
        <f>入力シート!BD32</f>
        <v>0</v>
      </c>
      <c r="BE32" s="517"/>
      <c r="BF32" s="647" t="str">
        <f>入力シート!BF32</f>
        <v>A</v>
      </c>
      <c r="BG32" s="648"/>
      <c r="BH32" s="642">
        <f>入力シート!BH32</f>
        <v>0</v>
      </c>
      <c r="BI32" s="649"/>
      <c r="BJ32" s="30"/>
      <c r="BK32" s="30"/>
      <c r="BL32" s="556">
        <v>29</v>
      </c>
      <c r="BM32" s="557"/>
      <c r="BN32" s="552" t="e">
        <f>VLOOKUP(29,WORK!A3:B72,2,FALSE)</f>
        <v>#N/A</v>
      </c>
      <c r="BO32" s="552"/>
      <c r="BP32" s="552"/>
      <c r="BQ32" s="552"/>
      <c r="BR32" s="552"/>
      <c r="BS32" s="552"/>
      <c r="BT32" s="553"/>
      <c r="BU32" s="657"/>
      <c r="BV32" s="33">
        <v>2</v>
      </c>
      <c r="BW32" s="504" t="e">
        <f>VLOOKUP("102",WORK!F3:G72,2,FALSE)</f>
        <v>#N/A</v>
      </c>
      <c r="BX32" s="505"/>
      <c r="BY32" s="505"/>
      <c r="BZ32" s="505"/>
      <c r="CA32" s="505"/>
      <c r="CB32" s="505"/>
      <c r="CC32" s="506"/>
      <c r="CD32" s="645"/>
      <c r="CE32" s="33">
        <v>29</v>
      </c>
      <c r="CF32" s="499" t="e">
        <f>VLOOKUP("A29",WORK!P3:Q72,2,FALSE)</f>
        <v>#N/A</v>
      </c>
      <c r="CG32" s="500"/>
      <c r="CH32" s="500"/>
      <c r="CI32" s="500"/>
      <c r="CJ32" s="500"/>
      <c r="CK32" s="500"/>
      <c r="CL32" s="501"/>
    </row>
    <row r="33" spans="1:90" ht="14.25" thickBot="1" x14ac:dyDescent="0.2">
      <c r="A33" s="625">
        <v>8</v>
      </c>
      <c r="B33" s="626"/>
      <c r="C33" s="627">
        <f>入力シート!C33</f>
        <v>0</v>
      </c>
      <c r="D33" s="628"/>
      <c r="E33" s="628"/>
      <c r="F33" s="629"/>
      <c r="G33" s="630">
        <f>入力シート!G33</f>
        <v>0</v>
      </c>
      <c r="H33" s="628"/>
      <c r="I33" s="628"/>
      <c r="J33" s="629"/>
      <c r="K33" s="630">
        <f>入力シート!K33</f>
        <v>0</v>
      </c>
      <c r="L33" s="628"/>
      <c r="M33" s="628"/>
      <c r="N33" s="628"/>
      <c r="O33" s="631"/>
      <c r="P33" s="632">
        <f>入力シート!P33</f>
        <v>0</v>
      </c>
      <c r="Q33" s="633"/>
      <c r="R33" s="633"/>
      <c r="S33" s="633"/>
      <c r="T33" s="633"/>
      <c r="U33" s="633"/>
      <c r="V33" s="634"/>
      <c r="W33" s="635">
        <f>入力シート!W33</f>
        <v>0</v>
      </c>
      <c r="X33" s="636"/>
      <c r="Y33" s="636"/>
      <c r="Z33" s="636"/>
      <c r="AA33" s="636"/>
      <c r="AB33" s="636"/>
      <c r="AC33" s="636"/>
      <c r="AD33" s="636"/>
      <c r="AE33" s="637"/>
      <c r="AF33" s="632">
        <f>入力シート!AF33</f>
        <v>0</v>
      </c>
      <c r="AG33" s="633"/>
      <c r="AH33" s="633"/>
      <c r="AI33" s="633"/>
      <c r="AJ33" s="633"/>
      <c r="AK33" s="633"/>
      <c r="AL33" s="633"/>
      <c r="AM33" s="633"/>
      <c r="AN33" s="634"/>
      <c r="AO33" s="627">
        <f>入力シート!AO33</f>
        <v>0</v>
      </c>
      <c r="AP33" s="631"/>
      <c r="AQ33" s="627">
        <f>入力シート!AQ33</f>
        <v>0</v>
      </c>
      <c r="AR33" s="628"/>
      <c r="AS33" s="629"/>
      <c r="AT33" s="630">
        <f>入力シート!AT33</f>
        <v>0</v>
      </c>
      <c r="AU33" s="629"/>
      <c r="AV33" s="630">
        <f>入力シート!AV33</f>
        <v>0</v>
      </c>
      <c r="AW33" s="631"/>
      <c r="AX33" s="516">
        <f>入力シート!AX33</f>
        <v>0</v>
      </c>
      <c r="AY33" s="517"/>
      <c r="AZ33" s="516">
        <f>入力シート!AZ33</f>
        <v>0</v>
      </c>
      <c r="BA33" s="517"/>
      <c r="BB33" s="516">
        <f>入力シート!BB33</f>
        <v>0</v>
      </c>
      <c r="BC33" s="643"/>
      <c r="BD33" s="642">
        <f>入力シート!BD33</f>
        <v>0</v>
      </c>
      <c r="BE33" s="517"/>
      <c r="BF33" s="647" t="str">
        <f>入力シート!BF33</f>
        <v>A</v>
      </c>
      <c r="BG33" s="648"/>
      <c r="BH33" s="642">
        <f>入力シート!BH33</f>
        <v>0</v>
      </c>
      <c r="BI33" s="649"/>
      <c r="BJ33" s="30"/>
      <c r="BK33" s="30"/>
      <c r="BL33" s="659">
        <v>30</v>
      </c>
      <c r="BM33" s="660"/>
      <c r="BN33" s="661" t="e">
        <f>VLOOKUP(30,WORK!A3:B72,2,FALSE)</f>
        <v>#N/A</v>
      </c>
      <c r="BO33" s="661"/>
      <c r="BP33" s="661"/>
      <c r="BQ33" s="661"/>
      <c r="BR33" s="661"/>
      <c r="BS33" s="661"/>
      <c r="BT33" s="662"/>
      <c r="BU33" s="658"/>
      <c r="BV33" s="38" t="s">
        <v>13</v>
      </c>
      <c r="BW33" s="650" t="e">
        <f>VLOOKUP("10R",WORK!F3:G72,2,FALSE)</f>
        <v>#N/A</v>
      </c>
      <c r="BX33" s="651"/>
      <c r="BY33" s="651"/>
      <c r="BZ33" s="651"/>
      <c r="CA33" s="651"/>
      <c r="CB33" s="651"/>
      <c r="CC33" s="652"/>
      <c r="CD33" s="646"/>
      <c r="CE33" s="42">
        <v>30</v>
      </c>
      <c r="CF33" s="653" t="e">
        <f>VLOOKUP("A30",WORK!P3:Q72,2,FALSE)</f>
        <v>#N/A</v>
      </c>
      <c r="CG33" s="654"/>
      <c r="CH33" s="654"/>
      <c r="CI33" s="654"/>
      <c r="CJ33" s="654"/>
      <c r="CK33" s="654"/>
      <c r="CL33" s="655"/>
    </row>
    <row r="34" spans="1:90" x14ac:dyDescent="0.15">
      <c r="A34" s="625">
        <v>9</v>
      </c>
      <c r="B34" s="626"/>
      <c r="C34" s="627">
        <f>入力シート!C34</f>
        <v>0</v>
      </c>
      <c r="D34" s="628"/>
      <c r="E34" s="628"/>
      <c r="F34" s="629"/>
      <c r="G34" s="630">
        <f>入力シート!G34</f>
        <v>0</v>
      </c>
      <c r="H34" s="628"/>
      <c r="I34" s="628"/>
      <c r="J34" s="629"/>
      <c r="K34" s="630">
        <f>入力シート!K34</f>
        <v>0</v>
      </c>
      <c r="L34" s="628"/>
      <c r="M34" s="628"/>
      <c r="N34" s="628"/>
      <c r="O34" s="631"/>
      <c r="P34" s="632">
        <f>入力シート!P34</f>
        <v>0</v>
      </c>
      <c r="Q34" s="633"/>
      <c r="R34" s="633"/>
      <c r="S34" s="633"/>
      <c r="T34" s="633"/>
      <c r="U34" s="633"/>
      <c r="V34" s="634"/>
      <c r="W34" s="635">
        <f>入力シート!W34</f>
        <v>0</v>
      </c>
      <c r="X34" s="636"/>
      <c r="Y34" s="636"/>
      <c r="Z34" s="636"/>
      <c r="AA34" s="636"/>
      <c r="AB34" s="636"/>
      <c r="AC34" s="636"/>
      <c r="AD34" s="636"/>
      <c r="AE34" s="637"/>
      <c r="AF34" s="632">
        <f>入力シート!AF34</f>
        <v>0</v>
      </c>
      <c r="AG34" s="633"/>
      <c r="AH34" s="633"/>
      <c r="AI34" s="633"/>
      <c r="AJ34" s="633"/>
      <c r="AK34" s="633"/>
      <c r="AL34" s="633"/>
      <c r="AM34" s="633"/>
      <c r="AN34" s="634"/>
      <c r="AO34" s="627">
        <f>入力シート!AO34</f>
        <v>0</v>
      </c>
      <c r="AP34" s="631"/>
      <c r="AQ34" s="627">
        <f>入力シート!AQ34</f>
        <v>0</v>
      </c>
      <c r="AR34" s="628"/>
      <c r="AS34" s="629"/>
      <c r="AT34" s="630">
        <f>入力シート!AT34</f>
        <v>0</v>
      </c>
      <c r="AU34" s="629"/>
      <c r="AV34" s="630">
        <f>入力シート!AV34</f>
        <v>0</v>
      </c>
      <c r="AW34" s="631"/>
      <c r="AX34" s="516">
        <f>入力シート!AX34</f>
        <v>0</v>
      </c>
      <c r="AY34" s="517"/>
      <c r="AZ34" s="516">
        <f>入力シート!AZ34</f>
        <v>0</v>
      </c>
      <c r="BA34" s="517"/>
      <c r="BB34" s="516">
        <f>入力シート!BB34</f>
        <v>0</v>
      </c>
      <c r="BC34" s="643"/>
      <c r="BD34" s="642">
        <f>入力シート!BD34</f>
        <v>0</v>
      </c>
      <c r="BE34" s="517"/>
      <c r="BF34" s="647" t="str">
        <f>入力シート!BF34</f>
        <v>A</v>
      </c>
      <c r="BG34" s="648"/>
      <c r="BH34" s="642">
        <f>入力シート!BH34</f>
        <v>0</v>
      </c>
      <c r="BI34" s="649"/>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row>
    <row r="35" spans="1:90" x14ac:dyDescent="0.15">
      <c r="A35" s="625">
        <v>10</v>
      </c>
      <c r="B35" s="626"/>
      <c r="C35" s="627">
        <f>入力シート!C35</f>
        <v>0</v>
      </c>
      <c r="D35" s="628"/>
      <c r="E35" s="628"/>
      <c r="F35" s="629"/>
      <c r="G35" s="630">
        <f>入力シート!G35</f>
        <v>0</v>
      </c>
      <c r="H35" s="628"/>
      <c r="I35" s="628"/>
      <c r="J35" s="629"/>
      <c r="K35" s="630">
        <f>入力シート!K35</f>
        <v>0</v>
      </c>
      <c r="L35" s="628"/>
      <c r="M35" s="628"/>
      <c r="N35" s="628"/>
      <c r="O35" s="631"/>
      <c r="P35" s="632">
        <f>入力シート!P35</f>
        <v>0</v>
      </c>
      <c r="Q35" s="633"/>
      <c r="R35" s="633"/>
      <c r="S35" s="633"/>
      <c r="T35" s="633"/>
      <c r="U35" s="633"/>
      <c r="V35" s="634"/>
      <c r="W35" s="635">
        <f>入力シート!W35</f>
        <v>0</v>
      </c>
      <c r="X35" s="636"/>
      <c r="Y35" s="636"/>
      <c r="Z35" s="636"/>
      <c r="AA35" s="636"/>
      <c r="AB35" s="636"/>
      <c r="AC35" s="636"/>
      <c r="AD35" s="636"/>
      <c r="AE35" s="637"/>
      <c r="AF35" s="632">
        <f>入力シート!AF35</f>
        <v>0</v>
      </c>
      <c r="AG35" s="633"/>
      <c r="AH35" s="633"/>
      <c r="AI35" s="633"/>
      <c r="AJ35" s="633"/>
      <c r="AK35" s="633"/>
      <c r="AL35" s="633"/>
      <c r="AM35" s="633"/>
      <c r="AN35" s="634"/>
      <c r="AO35" s="627">
        <f>入力シート!AO35</f>
        <v>0</v>
      </c>
      <c r="AP35" s="631"/>
      <c r="AQ35" s="627">
        <f>入力シート!AQ35</f>
        <v>0</v>
      </c>
      <c r="AR35" s="628"/>
      <c r="AS35" s="629"/>
      <c r="AT35" s="630">
        <f>入力シート!AT35</f>
        <v>0</v>
      </c>
      <c r="AU35" s="629"/>
      <c r="AV35" s="630">
        <f>入力シート!AV35</f>
        <v>0</v>
      </c>
      <c r="AW35" s="631"/>
      <c r="AX35" s="516">
        <f>入力シート!AX35</f>
        <v>0</v>
      </c>
      <c r="AY35" s="517"/>
      <c r="AZ35" s="516">
        <f>入力シート!AZ35</f>
        <v>0</v>
      </c>
      <c r="BA35" s="517"/>
      <c r="BB35" s="516">
        <f>入力シート!BB35</f>
        <v>0</v>
      </c>
      <c r="BC35" s="643"/>
      <c r="BD35" s="642">
        <f>入力シート!BD35</f>
        <v>0</v>
      </c>
      <c r="BE35" s="517"/>
      <c r="BF35" s="647" t="str">
        <f>入力シート!BF35</f>
        <v>A</v>
      </c>
      <c r="BG35" s="648"/>
      <c r="BH35" s="642">
        <f>入力シート!BH35</f>
        <v>0</v>
      </c>
      <c r="BI35" s="649"/>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row>
    <row r="36" spans="1:90" x14ac:dyDescent="0.15">
      <c r="A36" s="625">
        <v>11</v>
      </c>
      <c r="B36" s="626"/>
      <c r="C36" s="627">
        <f>入力シート!C36</f>
        <v>0</v>
      </c>
      <c r="D36" s="628"/>
      <c r="E36" s="628"/>
      <c r="F36" s="629"/>
      <c r="G36" s="630">
        <f>入力シート!G36</f>
        <v>0</v>
      </c>
      <c r="H36" s="628"/>
      <c r="I36" s="628"/>
      <c r="J36" s="629"/>
      <c r="K36" s="630">
        <f>入力シート!K36</f>
        <v>0</v>
      </c>
      <c r="L36" s="628"/>
      <c r="M36" s="628"/>
      <c r="N36" s="628"/>
      <c r="O36" s="631"/>
      <c r="P36" s="632">
        <f>入力シート!P36</f>
        <v>0</v>
      </c>
      <c r="Q36" s="633"/>
      <c r="R36" s="633"/>
      <c r="S36" s="633"/>
      <c r="T36" s="633"/>
      <c r="U36" s="633"/>
      <c r="V36" s="634"/>
      <c r="W36" s="635">
        <f>入力シート!W36</f>
        <v>0</v>
      </c>
      <c r="X36" s="636"/>
      <c r="Y36" s="636"/>
      <c r="Z36" s="636"/>
      <c r="AA36" s="636"/>
      <c r="AB36" s="636"/>
      <c r="AC36" s="636"/>
      <c r="AD36" s="636"/>
      <c r="AE36" s="637"/>
      <c r="AF36" s="632">
        <f>入力シート!AF36</f>
        <v>0</v>
      </c>
      <c r="AG36" s="633"/>
      <c r="AH36" s="633"/>
      <c r="AI36" s="633"/>
      <c r="AJ36" s="633"/>
      <c r="AK36" s="633"/>
      <c r="AL36" s="633"/>
      <c r="AM36" s="633"/>
      <c r="AN36" s="634"/>
      <c r="AO36" s="627">
        <f>入力シート!AO36</f>
        <v>0</v>
      </c>
      <c r="AP36" s="631"/>
      <c r="AQ36" s="627">
        <f>入力シート!AQ36</f>
        <v>0</v>
      </c>
      <c r="AR36" s="628"/>
      <c r="AS36" s="629"/>
      <c r="AT36" s="630">
        <f>入力シート!AT36</f>
        <v>0</v>
      </c>
      <c r="AU36" s="629"/>
      <c r="AV36" s="630">
        <f>入力シート!AV36</f>
        <v>0</v>
      </c>
      <c r="AW36" s="631"/>
      <c r="AX36" s="516">
        <f>入力シート!AX36</f>
        <v>0</v>
      </c>
      <c r="AY36" s="517"/>
      <c r="AZ36" s="516">
        <f>入力シート!AZ36</f>
        <v>0</v>
      </c>
      <c r="BA36" s="517"/>
      <c r="BB36" s="516">
        <f>入力シート!BB36</f>
        <v>0</v>
      </c>
      <c r="BC36" s="643"/>
      <c r="BD36" s="642">
        <f>入力シート!BD36</f>
        <v>0</v>
      </c>
      <c r="BE36" s="517"/>
      <c r="BF36" s="647" t="str">
        <f>入力シート!BF36</f>
        <v>A</v>
      </c>
      <c r="BG36" s="648"/>
      <c r="BH36" s="642">
        <f>入力シート!BH36</f>
        <v>0</v>
      </c>
      <c r="BI36" s="649"/>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row>
    <row r="37" spans="1:90" x14ac:dyDescent="0.15">
      <c r="A37" s="625">
        <v>12</v>
      </c>
      <c r="B37" s="626"/>
      <c r="C37" s="627">
        <f>入力シート!C37</f>
        <v>0</v>
      </c>
      <c r="D37" s="628"/>
      <c r="E37" s="628"/>
      <c r="F37" s="629"/>
      <c r="G37" s="630">
        <f>入力シート!G37</f>
        <v>0</v>
      </c>
      <c r="H37" s="628"/>
      <c r="I37" s="628"/>
      <c r="J37" s="629"/>
      <c r="K37" s="630">
        <f>入力シート!K37</f>
        <v>0</v>
      </c>
      <c r="L37" s="628"/>
      <c r="M37" s="628"/>
      <c r="N37" s="628"/>
      <c r="O37" s="631"/>
      <c r="P37" s="632">
        <f>入力シート!P37</f>
        <v>0</v>
      </c>
      <c r="Q37" s="633"/>
      <c r="R37" s="633"/>
      <c r="S37" s="633"/>
      <c r="T37" s="633"/>
      <c r="U37" s="633"/>
      <c r="V37" s="634"/>
      <c r="W37" s="635">
        <f>入力シート!W37</f>
        <v>0</v>
      </c>
      <c r="X37" s="636"/>
      <c r="Y37" s="636"/>
      <c r="Z37" s="636"/>
      <c r="AA37" s="636"/>
      <c r="AB37" s="636"/>
      <c r="AC37" s="636"/>
      <c r="AD37" s="636"/>
      <c r="AE37" s="637"/>
      <c r="AF37" s="632">
        <f>入力シート!AF37</f>
        <v>0</v>
      </c>
      <c r="AG37" s="633"/>
      <c r="AH37" s="633"/>
      <c r="AI37" s="633"/>
      <c r="AJ37" s="633"/>
      <c r="AK37" s="633"/>
      <c r="AL37" s="633"/>
      <c r="AM37" s="633"/>
      <c r="AN37" s="634"/>
      <c r="AO37" s="627">
        <f>入力シート!AO37</f>
        <v>0</v>
      </c>
      <c r="AP37" s="631"/>
      <c r="AQ37" s="627">
        <f>入力シート!AQ37</f>
        <v>0</v>
      </c>
      <c r="AR37" s="628"/>
      <c r="AS37" s="629"/>
      <c r="AT37" s="630">
        <f>入力シート!AT37</f>
        <v>0</v>
      </c>
      <c r="AU37" s="629"/>
      <c r="AV37" s="630">
        <f>入力シート!AV37</f>
        <v>0</v>
      </c>
      <c r="AW37" s="631"/>
      <c r="AX37" s="516">
        <f>入力シート!AX37</f>
        <v>0</v>
      </c>
      <c r="AY37" s="517"/>
      <c r="AZ37" s="516">
        <f>入力シート!AZ37</f>
        <v>0</v>
      </c>
      <c r="BA37" s="517"/>
      <c r="BB37" s="516">
        <f>入力シート!BB37</f>
        <v>0</v>
      </c>
      <c r="BC37" s="643"/>
      <c r="BD37" s="642">
        <f>入力シート!BD37</f>
        <v>0</v>
      </c>
      <c r="BE37" s="517"/>
      <c r="BF37" s="647" t="str">
        <f>入力シート!BF37</f>
        <v>A</v>
      </c>
      <c r="BG37" s="648"/>
      <c r="BH37" s="642">
        <f>入力シート!BH37</f>
        <v>0</v>
      </c>
      <c r="BI37" s="649"/>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row>
    <row r="38" spans="1:90" x14ac:dyDescent="0.15">
      <c r="A38" s="625">
        <v>13</v>
      </c>
      <c r="B38" s="626"/>
      <c r="C38" s="627">
        <f>入力シート!C38</f>
        <v>0</v>
      </c>
      <c r="D38" s="628"/>
      <c r="E38" s="628"/>
      <c r="F38" s="629"/>
      <c r="G38" s="630">
        <f>入力シート!G38</f>
        <v>0</v>
      </c>
      <c r="H38" s="628"/>
      <c r="I38" s="628"/>
      <c r="J38" s="629"/>
      <c r="K38" s="630">
        <f>入力シート!K38</f>
        <v>0</v>
      </c>
      <c r="L38" s="628"/>
      <c r="M38" s="628"/>
      <c r="N38" s="628"/>
      <c r="O38" s="631"/>
      <c r="P38" s="632">
        <f>入力シート!P38</f>
        <v>0</v>
      </c>
      <c r="Q38" s="633"/>
      <c r="R38" s="633"/>
      <c r="S38" s="633"/>
      <c r="T38" s="633"/>
      <c r="U38" s="633"/>
      <c r="V38" s="634"/>
      <c r="W38" s="635">
        <f>入力シート!W38</f>
        <v>0</v>
      </c>
      <c r="X38" s="636"/>
      <c r="Y38" s="636"/>
      <c r="Z38" s="636"/>
      <c r="AA38" s="636"/>
      <c r="AB38" s="636"/>
      <c r="AC38" s="636"/>
      <c r="AD38" s="636"/>
      <c r="AE38" s="637"/>
      <c r="AF38" s="632">
        <f>入力シート!AF38</f>
        <v>0</v>
      </c>
      <c r="AG38" s="633"/>
      <c r="AH38" s="633"/>
      <c r="AI38" s="633"/>
      <c r="AJ38" s="633"/>
      <c r="AK38" s="633"/>
      <c r="AL38" s="633"/>
      <c r="AM38" s="633"/>
      <c r="AN38" s="634"/>
      <c r="AO38" s="627">
        <f>入力シート!AO38</f>
        <v>0</v>
      </c>
      <c r="AP38" s="631"/>
      <c r="AQ38" s="627">
        <f>入力シート!AQ38</f>
        <v>0</v>
      </c>
      <c r="AR38" s="628"/>
      <c r="AS38" s="629"/>
      <c r="AT38" s="630">
        <f>入力シート!AT38</f>
        <v>0</v>
      </c>
      <c r="AU38" s="629"/>
      <c r="AV38" s="630">
        <f>入力シート!AV38</f>
        <v>0</v>
      </c>
      <c r="AW38" s="631"/>
      <c r="AX38" s="516">
        <f>入力シート!AX38</f>
        <v>0</v>
      </c>
      <c r="AY38" s="517"/>
      <c r="AZ38" s="516">
        <f>入力シート!AZ38</f>
        <v>0</v>
      </c>
      <c r="BA38" s="517"/>
      <c r="BB38" s="516">
        <f>入力シート!BB38</f>
        <v>0</v>
      </c>
      <c r="BC38" s="643"/>
      <c r="BD38" s="642">
        <f>入力シート!BD38</f>
        <v>0</v>
      </c>
      <c r="BE38" s="517"/>
      <c r="BF38" s="647" t="str">
        <f>入力シート!BF38</f>
        <v>A</v>
      </c>
      <c r="BG38" s="648"/>
      <c r="BH38" s="642">
        <f>入力シート!BH38</f>
        <v>0</v>
      </c>
      <c r="BI38" s="649"/>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row>
    <row r="39" spans="1:90" x14ac:dyDescent="0.15">
      <c r="A39" s="625">
        <v>14</v>
      </c>
      <c r="B39" s="626"/>
      <c r="C39" s="627">
        <f>入力シート!C39</f>
        <v>0</v>
      </c>
      <c r="D39" s="628"/>
      <c r="E39" s="628"/>
      <c r="F39" s="629"/>
      <c r="G39" s="630">
        <f>入力シート!G39</f>
        <v>0</v>
      </c>
      <c r="H39" s="628"/>
      <c r="I39" s="628"/>
      <c r="J39" s="629"/>
      <c r="K39" s="630">
        <f>入力シート!K39</f>
        <v>0</v>
      </c>
      <c r="L39" s="628"/>
      <c r="M39" s="628"/>
      <c r="N39" s="628"/>
      <c r="O39" s="631"/>
      <c r="P39" s="632">
        <f>入力シート!P39</f>
        <v>0</v>
      </c>
      <c r="Q39" s="633"/>
      <c r="R39" s="633"/>
      <c r="S39" s="633"/>
      <c r="T39" s="633"/>
      <c r="U39" s="633"/>
      <c r="V39" s="634"/>
      <c r="W39" s="635">
        <f>入力シート!W39</f>
        <v>0</v>
      </c>
      <c r="X39" s="636"/>
      <c r="Y39" s="636"/>
      <c r="Z39" s="636"/>
      <c r="AA39" s="636"/>
      <c r="AB39" s="636"/>
      <c r="AC39" s="636"/>
      <c r="AD39" s="636"/>
      <c r="AE39" s="637"/>
      <c r="AF39" s="632">
        <f>入力シート!AF39</f>
        <v>0</v>
      </c>
      <c r="AG39" s="633"/>
      <c r="AH39" s="633"/>
      <c r="AI39" s="633"/>
      <c r="AJ39" s="633"/>
      <c r="AK39" s="633"/>
      <c r="AL39" s="633"/>
      <c r="AM39" s="633"/>
      <c r="AN39" s="634"/>
      <c r="AO39" s="627">
        <f>入力シート!AO39</f>
        <v>0</v>
      </c>
      <c r="AP39" s="631"/>
      <c r="AQ39" s="627">
        <f>入力シート!AQ39</f>
        <v>0</v>
      </c>
      <c r="AR39" s="628"/>
      <c r="AS39" s="629"/>
      <c r="AT39" s="630">
        <f>入力シート!AT39</f>
        <v>0</v>
      </c>
      <c r="AU39" s="629"/>
      <c r="AV39" s="630">
        <f>入力シート!AV39</f>
        <v>0</v>
      </c>
      <c r="AW39" s="631"/>
      <c r="AX39" s="516">
        <f>入力シート!AX39</f>
        <v>0</v>
      </c>
      <c r="AY39" s="517"/>
      <c r="AZ39" s="516">
        <f>入力シート!AZ39</f>
        <v>0</v>
      </c>
      <c r="BA39" s="517"/>
      <c r="BB39" s="516">
        <f>入力シート!BB39</f>
        <v>0</v>
      </c>
      <c r="BC39" s="643"/>
      <c r="BD39" s="642">
        <f>入力シート!BD39</f>
        <v>0</v>
      </c>
      <c r="BE39" s="517"/>
      <c r="BF39" s="647" t="str">
        <f>入力シート!BF39</f>
        <v>A</v>
      </c>
      <c r="BG39" s="648"/>
      <c r="BH39" s="642">
        <f>入力シート!BH39</f>
        <v>0</v>
      </c>
      <c r="BI39" s="649"/>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row>
    <row r="40" spans="1:90" x14ac:dyDescent="0.15">
      <c r="A40" s="625">
        <v>15</v>
      </c>
      <c r="B40" s="626"/>
      <c r="C40" s="627">
        <f>入力シート!C40</f>
        <v>0</v>
      </c>
      <c r="D40" s="628"/>
      <c r="E40" s="628"/>
      <c r="F40" s="629"/>
      <c r="G40" s="630">
        <f>入力シート!G40</f>
        <v>0</v>
      </c>
      <c r="H40" s="628"/>
      <c r="I40" s="628"/>
      <c r="J40" s="629"/>
      <c r="K40" s="630">
        <f>入力シート!K40</f>
        <v>0</v>
      </c>
      <c r="L40" s="628"/>
      <c r="M40" s="628"/>
      <c r="N40" s="628"/>
      <c r="O40" s="631"/>
      <c r="P40" s="632">
        <f>入力シート!P40</f>
        <v>0</v>
      </c>
      <c r="Q40" s="633"/>
      <c r="R40" s="633"/>
      <c r="S40" s="633"/>
      <c r="T40" s="633"/>
      <c r="U40" s="633"/>
      <c r="V40" s="634"/>
      <c r="W40" s="635">
        <f>入力シート!W40</f>
        <v>0</v>
      </c>
      <c r="X40" s="636"/>
      <c r="Y40" s="636"/>
      <c r="Z40" s="636"/>
      <c r="AA40" s="636"/>
      <c r="AB40" s="636"/>
      <c r="AC40" s="636"/>
      <c r="AD40" s="636"/>
      <c r="AE40" s="637"/>
      <c r="AF40" s="632">
        <f>入力シート!AF40</f>
        <v>0</v>
      </c>
      <c r="AG40" s="633"/>
      <c r="AH40" s="633"/>
      <c r="AI40" s="633"/>
      <c r="AJ40" s="633"/>
      <c r="AK40" s="633"/>
      <c r="AL40" s="633"/>
      <c r="AM40" s="633"/>
      <c r="AN40" s="634"/>
      <c r="AO40" s="627">
        <f>入力シート!AO40</f>
        <v>0</v>
      </c>
      <c r="AP40" s="631"/>
      <c r="AQ40" s="627">
        <f>入力シート!AQ40</f>
        <v>0</v>
      </c>
      <c r="AR40" s="628"/>
      <c r="AS40" s="629"/>
      <c r="AT40" s="630">
        <f>入力シート!AT40</f>
        <v>0</v>
      </c>
      <c r="AU40" s="629"/>
      <c r="AV40" s="630">
        <f>入力シート!AV40</f>
        <v>0</v>
      </c>
      <c r="AW40" s="631"/>
      <c r="AX40" s="516">
        <f>入力シート!AX40</f>
        <v>0</v>
      </c>
      <c r="AY40" s="517"/>
      <c r="AZ40" s="516">
        <f>入力シート!AZ40</f>
        <v>0</v>
      </c>
      <c r="BA40" s="517"/>
      <c r="BB40" s="516">
        <f>入力シート!BB40</f>
        <v>0</v>
      </c>
      <c r="BC40" s="643"/>
      <c r="BD40" s="642">
        <f>入力シート!BD40</f>
        <v>0</v>
      </c>
      <c r="BE40" s="517"/>
      <c r="BF40" s="647" t="str">
        <f>入力シート!BF40</f>
        <v>A</v>
      </c>
      <c r="BG40" s="648"/>
      <c r="BH40" s="642">
        <f>入力シート!BH40</f>
        <v>0</v>
      </c>
      <c r="BI40" s="649"/>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row>
    <row r="41" spans="1:90" x14ac:dyDescent="0.15">
      <c r="A41" s="625">
        <v>16</v>
      </c>
      <c r="B41" s="626"/>
      <c r="C41" s="627">
        <f>入力シート!C41</f>
        <v>0</v>
      </c>
      <c r="D41" s="628"/>
      <c r="E41" s="628"/>
      <c r="F41" s="629"/>
      <c r="G41" s="630">
        <f>入力シート!G41</f>
        <v>0</v>
      </c>
      <c r="H41" s="628"/>
      <c r="I41" s="628"/>
      <c r="J41" s="629"/>
      <c r="K41" s="630">
        <f>入力シート!K41</f>
        <v>0</v>
      </c>
      <c r="L41" s="628"/>
      <c r="M41" s="628"/>
      <c r="N41" s="628"/>
      <c r="O41" s="631"/>
      <c r="P41" s="632">
        <f>入力シート!P41</f>
        <v>0</v>
      </c>
      <c r="Q41" s="633"/>
      <c r="R41" s="633"/>
      <c r="S41" s="633"/>
      <c r="T41" s="633"/>
      <c r="U41" s="633"/>
      <c r="V41" s="634"/>
      <c r="W41" s="635">
        <f>入力シート!W41</f>
        <v>0</v>
      </c>
      <c r="X41" s="636"/>
      <c r="Y41" s="636"/>
      <c r="Z41" s="636"/>
      <c r="AA41" s="636"/>
      <c r="AB41" s="636"/>
      <c r="AC41" s="636"/>
      <c r="AD41" s="636"/>
      <c r="AE41" s="637"/>
      <c r="AF41" s="632">
        <f>入力シート!AF41</f>
        <v>0</v>
      </c>
      <c r="AG41" s="633"/>
      <c r="AH41" s="633"/>
      <c r="AI41" s="633"/>
      <c r="AJ41" s="633"/>
      <c r="AK41" s="633"/>
      <c r="AL41" s="633"/>
      <c r="AM41" s="633"/>
      <c r="AN41" s="634"/>
      <c r="AO41" s="627">
        <f>入力シート!AO41</f>
        <v>0</v>
      </c>
      <c r="AP41" s="631"/>
      <c r="AQ41" s="627">
        <f>入力シート!AQ41</f>
        <v>0</v>
      </c>
      <c r="AR41" s="628"/>
      <c r="AS41" s="629"/>
      <c r="AT41" s="630">
        <f>入力シート!AT41</f>
        <v>0</v>
      </c>
      <c r="AU41" s="629"/>
      <c r="AV41" s="630">
        <f>入力シート!AV41</f>
        <v>0</v>
      </c>
      <c r="AW41" s="631"/>
      <c r="AX41" s="516">
        <f>入力シート!AX41</f>
        <v>0</v>
      </c>
      <c r="AY41" s="517"/>
      <c r="AZ41" s="516">
        <f>入力シート!AZ41</f>
        <v>0</v>
      </c>
      <c r="BA41" s="517"/>
      <c r="BB41" s="516">
        <f>入力シート!BB41</f>
        <v>0</v>
      </c>
      <c r="BC41" s="643"/>
      <c r="BD41" s="642">
        <f>入力シート!BD41</f>
        <v>0</v>
      </c>
      <c r="BE41" s="517"/>
      <c r="BF41" s="647" t="str">
        <f>入力シート!BF41</f>
        <v>A</v>
      </c>
      <c r="BG41" s="648"/>
      <c r="BH41" s="642">
        <f>入力シート!BH41</f>
        <v>0</v>
      </c>
      <c r="BI41" s="649"/>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row>
    <row r="42" spans="1:90" x14ac:dyDescent="0.15">
      <c r="A42" s="625">
        <v>17</v>
      </c>
      <c r="B42" s="626"/>
      <c r="C42" s="627">
        <f>入力シート!C42</f>
        <v>0</v>
      </c>
      <c r="D42" s="628"/>
      <c r="E42" s="628"/>
      <c r="F42" s="629"/>
      <c r="G42" s="630">
        <f>入力シート!G42</f>
        <v>0</v>
      </c>
      <c r="H42" s="628"/>
      <c r="I42" s="628"/>
      <c r="J42" s="629"/>
      <c r="K42" s="630">
        <f>入力シート!K42</f>
        <v>0</v>
      </c>
      <c r="L42" s="628"/>
      <c r="M42" s="628"/>
      <c r="N42" s="628"/>
      <c r="O42" s="631"/>
      <c r="P42" s="632">
        <f>入力シート!P42</f>
        <v>0</v>
      </c>
      <c r="Q42" s="633"/>
      <c r="R42" s="633"/>
      <c r="S42" s="633"/>
      <c r="T42" s="633"/>
      <c r="U42" s="633"/>
      <c r="V42" s="634"/>
      <c r="W42" s="635">
        <f>入力シート!W42</f>
        <v>0</v>
      </c>
      <c r="X42" s="636"/>
      <c r="Y42" s="636"/>
      <c r="Z42" s="636"/>
      <c r="AA42" s="636"/>
      <c r="AB42" s="636"/>
      <c r="AC42" s="636"/>
      <c r="AD42" s="636"/>
      <c r="AE42" s="637"/>
      <c r="AF42" s="632">
        <f>入力シート!AF42</f>
        <v>0</v>
      </c>
      <c r="AG42" s="633"/>
      <c r="AH42" s="633"/>
      <c r="AI42" s="633"/>
      <c r="AJ42" s="633"/>
      <c r="AK42" s="633"/>
      <c r="AL42" s="633"/>
      <c r="AM42" s="633"/>
      <c r="AN42" s="634"/>
      <c r="AO42" s="627">
        <f>入力シート!AO42</f>
        <v>0</v>
      </c>
      <c r="AP42" s="631"/>
      <c r="AQ42" s="627">
        <f>入力シート!AQ42</f>
        <v>0</v>
      </c>
      <c r="AR42" s="628"/>
      <c r="AS42" s="629"/>
      <c r="AT42" s="630">
        <f>入力シート!AT42</f>
        <v>0</v>
      </c>
      <c r="AU42" s="629"/>
      <c r="AV42" s="630">
        <f>入力シート!AV42</f>
        <v>0</v>
      </c>
      <c r="AW42" s="631"/>
      <c r="AX42" s="516">
        <f>入力シート!AX42</f>
        <v>0</v>
      </c>
      <c r="AY42" s="517"/>
      <c r="AZ42" s="516">
        <f>入力シート!AZ42</f>
        <v>0</v>
      </c>
      <c r="BA42" s="517"/>
      <c r="BB42" s="516">
        <f>入力シート!BB42</f>
        <v>0</v>
      </c>
      <c r="BC42" s="643"/>
      <c r="BD42" s="642">
        <f>入力シート!BD42</f>
        <v>0</v>
      </c>
      <c r="BE42" s="517"/>
      <c r="BF42" s="647" t="str">
        <f>入力シート!BF42</f>
        <v>A</v>
      </c>
      <c r="BG42" s="648"/>
      <c r="BH42" s="642">
        <f>入力シート!BH42</f>
        <v>0</v>
      </c>
      <c r="BI42" s="649"/>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row>
    <row r="43" spans="1:90" x14ac:dyDescent="0.15">
      <c r="A43" s="625">
        <v>18</v>
      </c>
      <c r="B43" s="626"/>
      <c r="C43" s="627">
        <f>入力シート!C43</f>
        <v>0</v>
      </c>
      <c r="D43" s="628"/>
      <c r="E43" s="628"/>
      <c r="F43" s="629"/>
      <c r="G43" s="630">
        <f>入力シート!G43</f>
        <v>0</v>
      </c>
      <c r="H43" s="628"/>
      <c r="I43" s="628"/>
      <c r="J43" s="629"/>
      <c r="K43" s="630">
        <f>入力シート!K43</f>
        <v>0</v>
      </c>
      <c r="L43" s="628"/>
      <c r="M43" s="628"/>
      <c r="N43" s="628"/>
      <c r="O43" s="631"/>
      <c r="P43" s="632">
        <f>入力シート!P43</f>
        <v>0</v>
      </c>
      <c r="Q43" s="633"/>
      <c r="R43" s="633"/>
      <c r="S43" s="633"/>
      <c r="T43" s="633"/>
      <c r="U43" s="633"/>
      <c r="V43" s="634"/>
      <c r="W43" s="635">
        <f>入力シート!W43</f>
        <v>0</v>
      </c>
      <c r="X43" s="636"/>
      <c r="Y43" s="636"/>
      <c r="Z43" s="636"/>
      <c r="AA43" s="636"/>
      <c r="AB43" s="636"/>
      <c r="AC43" s="636"/>
      <c r="AD43" s="636"/>
      <c r="AE43" s="637"/>
      <c r="AF43" s="632">
        <f>入力シート!AF43</f>
        <v>0</v>
      </c>
      <c r="AG43" s="633"/>
      <c r="AH43" s="633"/>
      <c r="AI43" s="633"/>
      <c r="AJ43" s="633"/>
      <c r="AK43" s="633"/>
      <c r="AL43" s="633"/>
      <c r="AM43" s="633"/>
      <c r="AN43" s="634"/>
      <c r="AO43" s="627">
        <f>入力シート!AO43</f>
        <v>0</v>
      </c>
      <c r="AP43" s="631"/>
      <c r="AQ43" s="627">
        <f>入力シート!AQ43</f>
        <v>0</v>
      </c>
      <c r="AR43" s="628"/>
      <c r="AS43" s="629"/>
      <c r="AT43" s="630">
        <f>入力シート!AT43</f>
        <v>0</v>
      </c>
      <c r="AU43" s="629"/>
      <c r="AV43" s="630">
        <f>入力シート!AV43</f>
        <v>0</v>
      </c>
      <c r="AW43" s="631"/>
      <c r="AX43" s="516">
        <f>入力シート!AX43</f>
        <v>0</v>
      </c>
      <c r="AY43" s="517"/>
      <c r="AZ43" s="516">
        <f>入力シート!AZ43</f>
        <v>0</v>
      </c>
      <c r="BA43" s="517"/>
      <c r="BB43" s="516">
        <f>入力シート!BB43</f>
        <v>0</v>
      </c>
      <c r="BC43" s="643"/>
      <c r="BD43" s="642">
        <f>入力シート!BD43</f>
        <v>0</v>
      </c>
      <c r="BE43" s="517"/>
      <c r="BF43" s="647" t="str">
        <f>入力シート!BF43</f>
        <v>A</v>
      </c>
      <c r="BG43" s="648"/>
      <c r="BH43" s="642">
        <f>入力シート!BH43</f>
        <v>0</v>
      </c>
      <c r="BI43" s="649"/>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row>
    <row r="44" spans="1:90" x14ac:dyDescent="0.15">
      <c r="A44" s="625">
        <v>19</v>
      </c>
      <c r="B44" s="626"/>
      <c r="C44" s="627">
        <f>入力シート!C44</f>
        <v>0</v>
      </c>
      <c r="D44" s="628"/>
      <c r="E44" s="628"/>
      <c r="F44" s="629"/>
      <c r="G44" s="630">
        <f>入力シート!G44</f>
        <v>0</v>
      </c>
      <c r="H44" s="628"/>
      <c r="I44" s="628"/>
      <c r="J44" s="629"/>
      <c r="K44" s="630">
        <f>入力シート!K44</f>
        <v>0</v>
      </c>
      <c r="L44" s="628"/>
      <c r="M44" s="628"/>
      <c r="N44" s="628"/>
      <c r="O44" s="631"/>
      <c r="P44" s="632">
        <f>入力シート!P44</f>
        <v>0</v>
      </c>
      <c r="Q44" s="633"/>
      <c r="R44" s="633"/>
      <c r="S44" s="633"/>
      <c r="T44" s="633"/>
      <c r="U44" s="633"/>
      <c r="V44" s="634"/>
      <c r="W44" s="635">
        <f>入力シート!W44</f>
        <v>0</v>
      </c>
      <c r="X44" s="636"/>
      <c r="Y44" s="636"/>
      <c r="Z44" s="636"/>
      <c r="AA44" s="636"/>
      <c r="AB44" s="636"/>
      <c r="AC44" s="636"/>
      <c r="AD44" s="636"/>
      <c r="AE44" s="637"/>
      <c r="AF44" s="632">
        <f>入力シート!AF44</f>
        <v>0</v>
      </c>
      <c r="AG44" s="633"/>
      <c r="AH44" s="633"/>
      <c r="AI44" s="633"/>
      <c r="AJ44" s="633"/>
      <c r="AK44" s="633"/>
      <c r="AL44" s="633"/>
      <c r="AM44" s="633"/>
      <c r="AN44" s="634"/>
      <c r="AO44" s="627">
        <f>入力シート!AO44</f>
        <v>0</v>
      </c>
      <c r="AP44" s="631"/>
      <c r="AQ44" s="627">
        <f>入力シート!AQ44</f>
        <v>0</v>
      </c>
      <c r="AR44" s="628"/>
      <c r="AS44" s="629"/>
      <c r="AT44" s="630">
        <f>入力シート!AT44</f>
        <v>0</v>
      </c>
      <c r="AU44" s="629"/>
      <c r="AV44" s="630">
        <f>入力シート!AV44</f>
        <v>0</v>
      </c>
      <c r="AW44" s="631"/>
      <c r="AX44" s="516">
        <f>入力シート!AX44</f>
        <v>0</v>
      </c>
      <c r="AY44" s="517"/>
      <c r="AZ44" s="516">
        <f>入力シート!AZ44</f>
        <v>0</v>
      </c>
      <c r="BA44" s="517"/>
      <c r="BB44" s="516">
        <f>入力シート!BB44</f>
        <v>0</v>
      </c>
      <c r="BC44" s="643"/>
      <c r="BD44" s="642">
        <f>入力シート!BD44</f>
        <v>0</v>
      </c>
      <c r="BE44" s="517"/>
      <c r="BF44" s="647" t="str">
        <f>入力シート!BF44</f>
        <v>A</v>
      </c>
      <c r="BG44" s="648"/>
      <c r="BH44" s="642">
        <f>入力シート!BH44</f>
        <v>0</v>
      </c>
      <c r="BI44" s="649"/>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row>
    <row r="45" spans="1:90" x14ac:dyDescent="0.15">
      <c r="A45" s="625">
        <v>20</v>
      </c>
      <c r="B45" s="626"/>
      <c r="C45" s="627">
        <f>入力シート!C45</f>
        <v>0</v>
      </c>
      <c r="D45" s="628"/>
      <c r="E45" s="628"/>
      <c r="F45" s="629"/>
      <c r="G45" s="630">
        <f>入力シート!G45</f>
        <v>0</v>
      </c>
      <c r="H45" s="628"/>
      <c r="I45" s="628"/>
      <c r="J45" s="629"/>
      <c r="K45" s="630">
        <f>入力シート!K45</f>
        <v>0</v>
      </c>
      <c r="L45" s="628"/>
      <c r="M45" s="628"/>
      <c r="N45" s="628"/>
      <c r="O45" s="631"/>
      <c r="P45" s="632">
        <f>入力シート!P45</f>
        <v>0</v>
      </c>
      <c r="Q45" s="633"/>
      <c r="R45" s="633"/>
      <c r="S45" s="633"/>
      <c r="T45" s="633"/>
      <c r="U45" s="633"/>
      <c r="V45" s="634"/>
      <c r="W45" s="635">
        <f>入力シート!W45</f>
        <v>0</v>
      </c>
      <c r="X45" s="636"/>
      <c r="Y45" s="636"/>
      <c r="Z45" s="636"/>
      <c r="AA45" s="636"/>
      <c r="AB45" s="636"/>
      <c r="AC45" s="636"/>
      <c r="AD45" s="636"/>
      <c r="AE45" s="637"/>
      <c r="AF45" s="632">
        <f>入力シート!AF45</f>
        <v>0</v>
      </c>
      <c r="AG45" s="633"/>
      <c r="AH45" s="633"/>
      <c r="AI45" s="633"/>
      <c r="AJ45" s="633"/>
      <c r="AK45" s="633"/>
      <c r="AL45" s="633"/>
      <c r="AM45" s="633"/>
      <c r="AN45" s="634"/>
      <c r="AO45" s="627">
        <f>入力シート!AO45</f>
        <v>0</v>
      </c>
      <c r="AP45" s="631"/>
      <c r="AQ45" s="627">
        <f>入力シート!AQ45</f>
        <v>0</v>
      </c>
      <c r="AR45" s="628"/>
      <c r="AS45" s="629"/>
      <c r="AT45" s="630">
        <f>入力シート!AT45</f>
        <v>0</v>
      </c>
      <c r="AU45" s="629"/>
      <c r="AV45" s="630">
        <f>入力シート!AV45</f>
        <v>0</v>
      </c>
      <c r="AW45" s="631"/>
      <c r="AX45" s="516">
        <f>入力シート!AX45</f>
        <v>0</v>
      </c>
      <c r="AY45" s="517"/>
      <c r="AZ45" s="516">
        <f>入力シート!AZ45</f>
        <v>0</v>
      </c>
      <c r="BA45" s="517"/>
      <c r="BB45" s="516">
        <f>入力シート!BB45</f>
        <v>0</v>
      </c>
      <c r="BC45" s="643"/>
      <c r="BD45" s="642">
        <f>入力シート!BD45</f>
        <v>0</v>
      </c>
      <c r="BE45" s="517"/>
      <c r="BF45" s="647" t="str">
        <f>入力シート!BF45</f>
        <v>A</v>
      </c>
      <c r="BG45" s="648"/>
      <c r="BH45" s="642">
        <f>入力シート!BH45</f>
        <v>0</v>
      </c>
      <c r="BI45" s="649"/>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row>
    <row r="46" spans="1:90" x14ac:dyDescent="0.15">
      <c r="A46" s="625">
        <v>21</v>
      </c>
      <c r="B46" s="626"/>
      <c r="C46" s="627">
        <f>入力シート!C46</f>
        <v>0</v>
      </c>
      <c r="D46" s="628"/>
      <c r="E46" s="628"/>
      <c r="F46" s="629"/>
      <c r="G46" s="630">
        <f>入力シート!G46</f>
        <v>0</v>
      </c>
      <c r="H46" s="628"/>
      <c r="I46" s="628"/>
      <c r="J46" s="629"/>
      <c r="K46" s="630">
        <f>入力シート!K46</f>
        <v>0</v>
      </c>
      <c r="L46" s="628"/>
      <c r="M46" s="628"/>
      <c r="N46" s="628"/>
      <c r="O46" s="631"/>
      <c r="P46" s="632">
        <f>入力シート!P46</f>
        <v>0</v>
      </c>
      <c r="Q46" s="633"/>
      <c r="R46" s="633"/>
      <c r="S46" s="633"/>
      <c r="T46" s="633"/>
      <c r="U46" s="633"/>
      <c r="V46" s="634"/>
      <c r="W46" s="635">
        <f>入力シート!W46</f>
        <v>0</v>
      </c>
      <c r="X46" s="636"/>
      <c r="Y46" s="636"/>
      <c r="Z46" s="636"/>
      <c r="AA46" s="636"/>
      <c r="AB46" s="636"/>
      <c r="AC46" s="636"/>
      <c r="AD46" s="636"/>
      <c r="AE46" s="637"/>
      <c r="AF46" s="632">
        <f>入力シート!AF46</f>
        <v>0</v>
      </c>
      <c r="AG46" s="633"/>
      <c r="AH46" s="633"/>
      <c r="AI46" s="633"/>
      <c r="AJ46" s="633"/>
      <c r="AK46" s="633"/>
      <c r="AL46" s="633"/>
      <c r="AM46" s="633"/>
      <c r="AN46" s="634"/>
      <c r="AO46" s="627">
        <f>入力シート!AO46</f>
        <v>0</v>
      </c>
      <c r="AP46" s="631"/>
      <c r="AQ46" s="627">
        <f>入力シート!AQ46</f>
        <v>0</v>
      </c>
      <c r="AR46" s="628"/>
      <c r="AS46" s="629"/>
      <c r="AT46" s="630">
        <f>入力シート!AT46</f>
        <v>0</v>
      </c>
      <c r="AU46" s="629"/>
      <c r="AV46" s="630">
        <f>入力シート!AV46</f>
        <v>0</v>
      </c>
      <c r="AW46" s="631"/>
      <c r="AX46" s="516">
        <f>入力シート!AX46</f>
        <v>0</v>
      </c>
      <c r="AY46" s="517"/>
      <c r="AZ46" s="516">
        <f>入力シート!AZ46</f>
        <v>0</v>
      </c>
      <c r="BA46" s="517"/>
      <c r="BB46" s="516">
        <f>入力シート!BB46</f>
        <v>0</v>
      </c>
      <c r="BC46" s="643"/>
      <c r="BD46" s="642">
        <f>入力シート!BD46</f>
        <v>0</v>
      </c>
      <c r="BE46" s="517"/>
      <c r="BF46" s="647" t="str">
        <f>入力シート!BF46</f>
        <v>A</v>
      </c>
      <c r="BG46" s="648"/>
      <c r="BH46" s="642">
        <f>入力シート!BH46</f>
        <v>0</v>
      </c>
      <c r="BI46" s="649"/>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row>
    <row r="47" spans="1:90" x14ac:dyDescent="0.15">
      <c r="A47" s="625">
        <v>22</v>
      </c>
      <c r="B47" s="626"/>
      <c r="C47" s="627">
        <f>入力シート!C47</f>
        <v>0</v>
      </c>
      <c r="D47" s="628"/>
      <c r="E47" s="628"/>
      <c r="F47" s="629"/>
      <c r="G47" s="630">
        <f>入力シート!G47</f>
        <v>0</v>
      </c>
      <c r="H47" s="628"/>
      <c r="I47" s="628"/>
      <c r="J47" s="629"/>
      <c r="K47" s="630">
        <f>入力シート!K47</f>
        <v>0</v>
      </c>
      <c r="L47" s="628"/>
      <c r="M47" s="628"/>
      <c r="N47" s="628"/>
      <c r="O47" s="631"/>
      <c r="P47" s="632">
        <f>入力シート!P47</f>
        <v>0</v>
      </c>
      <c r="Q47" s="633"/>
      <c r="R47" s="633"/>
      <c r="S47" s="633"/>
      <c r="T47" s="633"/>
      <c r="U47" s="633"/>
      <c r="V47" s="634"/>
      <c r="W47" s="635">
        <f>入力シート!W47</f>
        <v>0</v>
      </c>
      <c r="X47" s="636"/>
      <c r="Y47" s="636"/>
      <c r="Z47" s="636"/>
      <c r="AA47" s="636"/>
      <c r="AB47" s="636"/>
      <c r="AC47" s="636"/>
      <c r="AD47" s="636"/>
      <c r="AE47" s="637"/>
      <c r="AF47" s="632">
        <f>入力シート!AF47</f>
        <v>0</v>
      </c>
      <c r="AG47" s="633"/>
      <c r="AH47" s="633"/>
      <c r="AI47" s="633"/>
      <c r="AJ47" s="633"/>
      <c r="AK47" s="633"/>
      <c r="AL47" s="633"/>
      <c r="AM47" s="633"/>
      <c r="AN47" s="634"/>
      <c r="AO47" s="627">
        <f>入力シート!AO47</f>
        <v>0</v>
      </c>
      <c r="AP47" s="631"/>
      <c r="AQ47" s="627">
        <f>入力シート!AQ47</f>
        <v>0</v>
      </c>
      <c r="AR47" s="628"/>
      <c r="AS47" s="629"/>
      <c r="AT47" s="630">
        <f>入力シート!AT47</f>
        <v>0</v>
      </c>
      <c r="AU47" s="629"/>
      <c r="AV47" s="630">
        <f>入力シート!AV47</f>
        <v>0</v>
      </c>
      <c r="AW47" s="631"/>
      <c r="AX47" s="516">
        <f>入力シート!AX47</f>
        <v>0</v>
      </c>
      <c r="AY47" s="517"/>
      <c r="AZ47" s="516">
        <f>入力シート!AZ47</f>
        <v>0</v>
      </c>
      <c r="BA47" s="517"/>
      <c r="BB47" s="516">
        <f>入力シート!BB47</f>
        <v>0</v>
      </c>
      <c r="BC47" s="643"/>
      <c r="BD47" s="642">
        <f>入力シート!BD47</f>
        <v>0</v>
      </c>
      <c r="BE47" s="517"/>
      <c r="BF47" s="647" t="str">
        <f>入力シート!BF47</f>
        <v>A</v>
      </c>
      <c r="BG47" s="648"/>
      <c r="BH47" s="642">
        <f>入力シート!BH47</f>
        <v>0</v>
      </c>
      <c r="BI47" s="649"/>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row>
    <row r="48" spans="1:90" x14ac:dyDescent="0.15">
      <c r="A48" s="625">
        <v>23</v>
      </c>
      <c r="B48" s="626"/>
      <c r="C48" s="627">
        <f>入力シート!C48</f>
        <v>0</v>
      </c>
      <c r="D48" s="628"/>
      <c r="E48" s="628"/>
      <c r="F48" s="629"/>
      <c r="G48" s="630">
        <f>入力シート!G48</f>
        <v>0</v>
      </c>
      <c r="H48" s="628"/>
      <c r="I48" s="628"/>
      <c r="J48" s="629"/>
      <c r="K48" s="630">
        <f>入力シート!K48</f>
        <v>0</v>
      </c>
      <c r="L48" s="628"/>
      <c r="M48" s="628"/>
      <c r="N48" s="628"/>
      <c r="O48" s="631"/>
      <c r="P48" s="632">
        <f>入力シート!P48</f>
        <v>0</v>
      </c>
      <c r="Q48" s="633"/>
      <c r="R48" s="633"/>
      <c r="S48" s="633"/>
      <c r="T48" s="633"/>
      <c r="U48" s="633"/>
      <c r="V48" s="634"/>
      <c r="W48" s="635">
        <f>入力シート!W48</f>
        <v>0</v>
      </c>
      <c r="X48" s="636"/>
      <c r="Y48" s="636"/>
      <c r="Z48" s="636"/>
      <c r="AA48" s="636"/>
      <c r="AB48" s="636"/>
      <c r="AC48" s="636"/>
      <c r="AD48" s="636"/>
      <c r="AE48" s="637"/>
      <c r="AF48" s="632">
        <f>入力シート!AF48</f>
        <v>0</v>
      </c>
      <c r="AG48" s="633"/>
      <c r="AH48" s="633"/>
      <c r="AI48" s="633"/>
      <c r="AJ48" s="633"/>
      <c r="AK48" s="633"/>
      <c r="AL48" s="633"/>
      <c r="AM48" s="633"/>
      <c r="AN48" s="634"/>
      <c r="AO48" s="627">
        <f>入力シート!AO48</f>
        <v>0</v>
      </c>
      <c r="AP48" s="631"/>
      <c r="AQ48" s="627">
        <f>入力シート!AQ48</f>
        <v>0</v>
      </c>
      <c r="AR48" s="628"/>
      <c r="AS48" s="629"/>
      <c r="AT48" s="630">
        <f>入力シート!AT48</f>
        <v>0</v>
      </c>
      <c r="AU48" s="629"/>
      <c r="AV48" s="630">
        <f>入力シート!AV48</f>
        <v>0</v>
      </c>
      <c r="AW48" s="631"/>
      <c r="AX48" s="516">
        <f>入力シート!AX48</f>
        <v>0</v>
      </c>
      <c r="AY48" s="517"/>
      <c r="AZ48" s="516">
        <f>入力シート!AZ48</f>
        <v>0</v>
      </c>
      <c r="BA48" s="517"/>
      <c r="BB48" s="516">
        <f>入力シート!BB48</f>
        <v>0</v>
      </c>
      <c r="BC48" s="643"/>
      <c r="BD48" s="642">
        <f>入力シート!BD48</f>
        <v>0</v>
      </c>
      <c r="BE48" s="517"/>
      <c r="BF48" s="647" t="str">
        <f>入力シート!BF48</f>
        <v>A</v>
      </c>
      <c r="BG48" s="648"/>
      <c r="BH48" s="642">
        <f>入力シート!BH48</f>
        <v>0</v>
      </c>
      <c r="BI48" s="649"/>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row>
    <row r="49" spans="1:90" x14ac:dyDescent="0.15">
      <c r="A49" s="625">
        <v>24</v>
      </c>
      <c r="B49" s="626"/>
      <c r="C49" s="627">
        <f>入力シート!C49</f>
        <v>0</v>
      </c>
      <c r="D49" s="628"/>
      <c r="E49" s="628"/>
      <c r="F49" s="629"/>
      <c r="G49" s="630">
        <f>入力シート!G49</f>
        <v>0</v>
      </c>
      <c r="H49" s="628"/>
      <c r="I49" s="628"/>
      <c r="J49" s="629"/>
      <c r="K49" s="630">
        <f>入力シート!K49</f>
        <v>0</v>
      </c>
      <c r="L49" s="628"/>
      <c r="M49" s="628"/>
      <c r="N49" s="628"/>
      <c r="O49" s="631"/>
      <c r="P49" s="632">
        <f>入力シート!P49</f>
        <v>0</v>
      </c>
      <c r="Q49" s="633"/>
      <c r="R49" s="633"/>
      <c r="S49" s="633"/>
      <c r="T49" s="633"/>
      <c r="U49" s="633"/>
      <c r="V49" s="634"/>
      <c r="W49" s="635">
        <f>入力シート!W49</f>
        <v>0</v>
      </c>
      <c r="X49" s="636"/>
      <c r="Y49" s="636"/>
      <c r="Z49" s="636"/>
      <c r="AA49" s="636"/>
      <c r="AB49" s="636"/>
      <c r="AC49" s="636"/>
      <c r="AD49" s="636"/>
      <c r="AE49" s="637"/>
      <c r="AF49" s="632">
        <f>入力シート!AF49</f>
        <v>0</v>
      </c>
      <c r="AG49" s="633"/>
      <c r="AH49" s="633"/>
      <c r="AI49" s="633"/>
      <c r="AJ49" s="633"/>
      <c r="AK49" s="633"/>
      <c r="AL49" s="633"/>
      <c r="AM49" s="633"/>
      <c r="AN49" s="634"/>
      <c r="AO49" s="627">
        <f>入力シート!AO49</f>
        <v>0</v>
      </c>
      <c r="AP49" s="631"/>
      <c r="AQ49" s="627">
        <f>入力シート!AQ49</f>
        <v>0</v>
      </c>
      <c r="AR49" s="628"/>
      <c r="AS49" s="629"/>
      <c r="AT49" s="630">
        <f>入力シート!AT49</f>
        <v>0</v>
      </c>
      <c r="AU49" s="629"/>
      <c r="AV49" s="630">
        <f>入力シート!AV49</f>
        <v>0</v>
      </c>
      <c r="AW49" s="631"/>
      <c r="AX49" s="516">
        <f>入力シート!AX49</f>
        <v>0</v>
      </c>
      <c r="AY49" s="517"/>
      <c r="AZ49" s="516">
        <f>入力シート!AZ49</f>
        <v>0</v>
      </c>
      <c r="BA49" s="517"/>
      <c r="BB49" s="516">
        <f>入力シート!BB49</f>
        <v>0</v>
      </c>
      <c r="BC49" s="643"/>
      <c r="BD49" s="642">
        <f>入力シート!BD49</f>
        <v>0</v>
      </c>
      <c r="BE49" s="517"/>
      <c r="BF49" s="647" t="str">
        <f>入力シート!BF49</f>
        <v>A</v>
      </c>
      <c r="BG49" s="648"/>
      <c r="BH49" s="642">
        <f>入力シート!BH49</f>
        <v>0</v>
      </c>
      <c r="BI49" s="649"/>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row>
    <row r="50" spans="1:90" x14ac:dyDescent="0.15">
      <c r="A50" s="625">
        <v>25</v>
      </c>
      <c r="B50" s="626"/>
      <c r="C50" s="627">
        <f>入力シート!C50</f>
        <v>0</v>
      </c>
      <c r="D50" s="628"/>
      <c r="E50" s="628"/>
      <c r="F50" s="629"/>
      <c r="G50" s="630">
        <f>入力シート!G50</f>
        <v>0</v>
      </c>
      <c r="H50" s="628"/>
      <c r="I50" s="628"/>
      <c r="J50" s="629"/>
      <c r="K50" s="630">
        <f>入力シート!K50</f>
        <v>0</v>
      </c>
      <c r="L50" s="628"/>
      <c r="M50" s="628"/>
      <c r="N50" s="628"/>
      <c r="O50" s="631"/>
      <c r="P50" s="632">
        <f>入力シート!P50</f>
        <v>0</v>
      </c>
      <c r="Q50" s="633"/>
      <c r="R50" s="633"/>
      <c r="S50" s="633"/>
      <c r="T50" s="633"/>
      <c r="U50" s="633"/>
      <c r="V50" s="634"/>
      <c r="W50" s="635">
        <f>入力シート!W50</f>
        <v>0</v>
      </c>
      <c r="X50" s="636"/>
      <c r="Y50" s="636"/>
      <c r="Z50" s="636"/>
      <c r="AA50" s="636"/>
      <c r="AB50" s="636"/>
      <c r="AC50" s="636"/>
      <c r="AD50" s="636"/>
      <c r="AE50" s="637"/>
      <c r="AF50" s="632">
        <f>入力シート!AF50</f>
        <v>0</v>
      </c>
      <c r="AG50" s="633"/>
      <c r="AH50" s="633"/>
      <c r="AI50" s="633"/>
      <c r="AJ50" s="633"/>
      <c r="AK50" s="633"/>
      <c r="AL50" s="633"/>
      <c r="AM50" s="633"/>
      <c r="AN50" s="634"/>
      <c r="AO50" s="627">
        <f>入力シート!AO50</f>
        <v>0</v>
      </c>
      <c r="AP50" s="631"/>
      <c r="AQ50" s="627">
        <f>入力シート!AQ50</f>
        <v>0</v>
      </c>
      <c r="AR50" s="628"/>
      <c r="AS50" s="629"/>
      <c r="AT50" s="630">
        <f>入力シート!AT50</f>
        <v>0</v>
      </c>
      <c r="AU50" s="629"/>
      <c r="AV50" s="630">
        <f>入力シート!AV50</f>
        <v>0</v>
      </c>
      <c r="AW50" s="631"/>
      <c r="AX50" s="516">
        <f>入力シート!AX50</f>
        <v>0</v>
      </c>
      <c r="AY50" s="517"/>
      <c r="AZ50" s="516">
        <f>入力シート!AZ50</f>
        <v>0</v>
      </c>
      <c r="BA50" s="517"/>
      <c r="BB50" s="516">
        <f>入力シート!BB50</f>
        <v>0</v>
      </c>
      <c r="BC50" s="643"/>
      <c r="BD50" s="642">
        <f>入力シート!BD50</f>
        <v>0</v>
      </c>
      <c r="BE50" s="517"/>
      <c r="BF50" s="647" t="str">
        <f>入力シート!BF50</f>
        <v>A</v>
      </c>
      <c r="BG50" s="648"/>
      <c r="BH50" s="642">
        <f>入力シート!BH50</f>
        <v>0</v>
      </c>
      <c r="BI50" s="649"/>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row>
    <row r="51" spans="1:90" x14ac:dyDescent="0.15">
      <c r="A51" s="625">
        <v>26</v>
      </c>
      <c r="B51" s="626"/>
      <c r="C51" s="627">
        <f>入力シート!C51</f>
        <v>0</v>
      </c>
      <c r="D51" s="628"/>
      <c r="E51" s="628"/>
      <c r="F51" s="629"/>
      <c r="G51" s="630">
        <f>入力シート!G51</f>
        <v>0</v>
      </c>
      <c r="H51" s="628"/>
      <c r="I51" s="628"/>
      <c r="J51" s="629"/>
      <c r="K51" s="630">
        <f>入力シート!K51</f>
        <v>0</v>
      </c>
      <c r="L51" s="628"/>
      <c r="M51" s="628"/>
      <c r="N51" s="628"/>
      <c r="O51" s="631"/>
      <c r="P51" s="632">
        <f>入力シート!P51</f>
        <v>0</v>
      </c>
      <c r="Q51" s="633"/>
      <c r="R51" s="633"/>
      <c r="S51" s="633"/>
      <c r="T51" s="633"/>
      <c r="U51" s="633"/>
      <c r="V51" s="634"/>
      <c r="W51" s="635">
        <f>入力シート!W51</f>
        <v>0</v>
      </c>
      <c r="X51" s="636"/>
      <c r="Y51" s="636"/>
      <c r="Z51" s="636"/>
      <c r="AA51" s="636"/>
      <c r="AB51" s="636"/>
      <c r="AC51" s="636"/>
      <c r="AD51" s="636"/>
      <c r="AE51" s="637"/>
      <c r="AF51" s="632">
        <f>入力シート!AF51</f>
        <v>0</v>
      </c>
      <c r="AG51" s="633"/>
      <c r="AH51" s="633"/>
      <c r="AI51" s="633"/>
      <c r="AJ51" s="633"/>
      <c r="AK51" s="633"/>
      <c r="AL51" s="633"/>
      <c r="AM51" s="633"/>
      <c r="AN51" s="634"/>
      <c r="AO51" s="627">
        <f>入力シート!AO51</f>
        <v>0</v>
      </c>
      <c r="AP51" s="631"/>
      <c r="AQ51" s="627">
        <f>入力シート!AQ51</f>
        <v>0</v>
      </c>
      <c r="AR51" s="628"/>
      <c r="AS51" s="629"/>
      <c r="AT51" s="630">
        <f>入力シート!AT51</f>
        <v>0</v>
      </c>
      <c r="AU51" s="629"/>
      <c r="AV51" s="630">
        <f>入力シート!AV51</f>
        <v>0</v>
      </c>
      <c r="AW51" s="631"/>
      <c r="AX51" s="516">
        <f>入力シート!AX51</f>
        <v>0</v>
      </c>
      <c r="AY51" s="517"/>
      <c r="AZ51" s="516">
        <f>入力シート!AZ51</f>
        <v>0</v>
      </c>
      <c r="BA51" s="517"/>
      <c r="BB51" s="516">
        <f>入力シート!BB51</f>
        <v>0</v>
      </c>
      <c r="BC51" s="643"/>
      <c r="BD51" s="642">
        <f>入力シート!BD51</f>
        <v>0</v>
      </c>
      <c r="BE51" s="517"/>
      <c r="BF51" s="647" t="str">
        <f>入力シート!BF51</f>
        <v>A</v>
      </c>
      <c r="BG51" s="648"/>
      <c r="BH51" s="642">
        <f>入力シート!BH51</f>
        <v>0</v>
      </c>
      <c r="BI51" s="649"/>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row>
    <row r="52" spans="1:90" x14ac:dyDescent="0.15">
      <c r="A52" s="625">
        <v>27</v>
      </c>
      <c r="B52" s="626"/>
      <c r="C52" s="627">
        <f>入力シート!C52</f>
        <v>0</v>
      </c>
      <c r="D52" s="628"/>
      <c r="E52" s="628"/>
      <c r="F52" s="629"/>
      <c r="G52" s="630">
        <f>入力シート!G52</f>
        <v>0</v>
      </c>
      <c r="H52" s="628"/>
      <c r="I52" s="628"/>
      <c r="J52" s="629"/>
      <c r="K52" s="630">
        <f>入力シート!K52</f>
        <v>0</v>
      </c>
      <c r="L52" s="628"/>
      <c r="M52" s="628"/>
      <c r="N52" s="628"/>
      <c r="O52" s="631"/>
      <c r="P52" s="632">
        <f>入力シート!P52</f>
        <v>0</v>
      </c>
      <c r="Q52" s="633"/>
      <c r="R52" s="633"/>
      <c r="S52" s="633"/>
      <c r="T52" s="633"/>
      <c r="U52" s="633"/>
      <c r="V52" s="634"/>
      <c r="W52" s="635">
        <f>入力シート!W52</f>
        <v>0</v>
      </c>
      <c r="X52" s="636"/>
      <c r="Y52" s="636"/>
      <c r="Z52" s="636"/>
      <c r="AA52" s="636"/>
      <c r="AB52" s="636"/>
      <c r="AC52" s="636"/>
      <c r="AD52" s="636"/>
      <c r="AE52" s="637"/>
      <c r="AF52" s="632">
        <f>入力シート!AF52</f>
        <v>0</v>
      </c>
      <c r="AG52" s="633"/>
      <c r="AH52" s="633"/>
      <c r="AI52" s="633"/>
      <c r="AJ52" s="633"/>
      <c r="AK52" s="633"/>
      <c r="AL52" s="633"/>
      <c r="AM52" s="633"/>
      <c r="AN52" s="634"/>
      <c r="AO52" s="627">
        <f>入力シート!AO52</f>
        <v>0</v>
      </c>
      <c r="AP52" s="631"/>
      <c r="AQ52" s="627">
        <f>入力シート!AQ52</f>
        <v>0</v>
      </c>
      <c r="AR52" s="628"/>
      <c r="AS52" s="629"/>
      <c r="AT52" s="630">
        <f>入力シート!AT52</f>
        <v>0</v>
      </c>
      <c r="AU52" s="629"/>
      <c r="AV52" s="630">
        <f>入力シート!AV52</f>
        <v>0</v>
      </c>
      <c r="AW52" s="631"/>
      <c r="AX52" s="516">
        <f>入力シート!AX52</f>
        <v>0</v>
      </c>
      <c r="AY52" s="517"/>
      <c r="AZ52" s="516">
        <f>入力シート!AZ52</f>
        <v>0</v>
      </c>
      <c r="BA52" s="517"/>
      <c r="BB52" s="516">
        <f>入力シート!BB52</f>
        <v>0</v>
      </c>
      <c r="BC52" s="643"/>
      <c r="BD52" s="642">
        <f>入力シート!BD52</f>
        <v>0</v>
      </c>
      <c r="BE52" s="517"/>
      <c r="BF52" s="647" t="str">
        <f>入力シート!BF52</f>
        <v>A</v>
      </c>
      <c r="BG52" s="648"/>
      <c r="BH52" s="642">
        <f>入力シート!BH52</f>
        <v>0</v>
      </c>
      <c r="BI52" s="649"/>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row>
    <row r="53" spans="1:90" x14ac:dyDescent="0.15">
      <c r="A53" s="625">
        <v>28</v>
      </c>
      <c r="B53" s="626"/>
      <c r="C53" s="627">
        <f>入力シート!C53</f>
        <v>0</v>
      </c>
      <c r="D53" s="628"/>
      <c r="E53" s="628"/>
      <c r="F53" s="629"/>
      <c r="G53" s="630">
        <f>入力シート!G53</f>
        <v>0</v>
      </c>
      <c r="H53" s="628"/>
      <c r="I53" s="628"/>
      <c r="J53" s="629"/>
      <c r="K53" s="630">
        <f>入力シート!K53</f>
        <v>0</v>
      </c>
      <c r="L53" s="628"/>
      <c r="M53" s="628"/>
      <c r="N53" s="628"/>
      <c r="O53" s="631"/>
      <c r="P53" s="632">
        <f>入力シート!P53</f>
        <v>0</v>
      </c>
      <c r="Q53" s="633"/>
      <c r="R53" s="633"/>
      <c r="S53" s="633"/>
      <c r="T53" s="633"/>
      <c r="U53" s="633"/>
      <c r="V53" s="634"/>
      <c r="W53" s="635">
        <f>入力シート!W53</f>
        <v>0</v>
      </c>
      <c r="X53" s="636"/>
      <c r="Y53" s="636"/>
      <c r="Z53" s="636"/>
      <c r="AA53" s="636"/>
      <c r="AB53" s="636"/>
      <c r="AC53" s="636"/>
      <c r="AD53" s="636"/>
      <c r="AE53" s="637"/>
      <c r="AF53" s="632">
        <f>入力シート!AF53</f>
        <v>0</v>
      </c>
      <c r="AG53" s="633"/>
      <c r="AH53" s="633"/>
      <c r="AI53" s="633"/>
      <c r="AJ53" s="633"/>
      <c r="AK53" s="633"/>
      <c r="AL53" s="633"/>
      <c r="AM53" s="633"/>
      <c r="AN53" s="634"/>
      <c r="AO53" s="627">
        <f>入力シート!AO53</f>
        <v>0</v>
      </c>
      <c r="AP53" s="631"/>
      <c r="AQ53" s="627">
        <f>入力シート!AQ53</f>
        <v>0</v>
      </c>
      <c r="AR53" s="628"/>
      <c r="AS53" s="629"/>
      <c r="AT53" s="630">
        <f>入力シート!AT53</f>
        <v>0</v>
      </c>
      <c r="AU53" s="629"/>
      <c r="AV53" s="630">
        <f>入力シート!AV53</f>
        <v>0</v>
      </c>
      <c r="AW53" s="631"/>
      <c r="AX53" s="516">
        <f>入力シート!AX53</f>
        <v>0</v>
      </c>
      <c r="AY53" s="517"/>
      <c r="AZ53" s="516">
        <f>入力シート!AZ53</f>
        <v>0</v>
      </c>
      <c r="BA53" s="517"/>
      <c r="BB53" s="516">
        <f>入力シート!BB53</f>
        <v>0</v>
      </c>
      <c r="BC53" s="643"/>
      <c r="BD53" s="642">
        <f>入力シート!BD53</f>
        <v>0</v>
      </c>
      <c r="BE53" s="517"/>
      <c r="BF53" s="647" t="str">
        <f>入力シート!BF53</f>
        <v>A</v>
      </c>
      <c r="BG53" s="648"/>
      <c r="BH53" s="642">
        <f>入力シート!BH53</f>
        <v>0</v>
      </c>
      <c r="BI53" s="649"/>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row>
    <row r="54" spans="1:90" x14ac:dyDescent="0.15">
      <c r="A54" s="625">
        <v>29</v>
      </c>
      <c r="B54" s="626"/>
      <c r="C54" s="627">
        <f>入力シート!C54</f>
        <v>0</v>
      </c>
      <c r="D54" s="628"/>
      <c r="E54" s="628"/>
      <c r="F54" s="629"/>
      <c r="G54" s="630">
        <f>入力シート!G54</f>
        <v>0</v>
      </c>
      <c r="H54" s="628"/>
      <c r="I54" s="628"/>
      <c r="J54" s="629"/>
      <c r="K54" s="630">
        <f>入力シート!K54</f>
        <v>0</v>
      </c>
      <c r="L54" s="628"/>
      <c r="M54" s="628"/>
      <c r="N54" s="628"/>
      <c r="O54" s="631"/>
      <c r="P54" s="632">
        <f>入力シート!P54</f>
        <v>0</v>
      </c>
      <c r="Q54" s="633"/>
      <c r="R54" s="633"/>
      <c r="S54" s="633"/>
      <c r="T54" s="633"/>
      <c r="U54" s="633"/>
      <c r="V54" s="634"/>
      <c r="W54" s="635">
        <f>入力シート!W54</f>
        <v>0</v>
      </c>
      <c r="X54" s="636"/>
      <c r="Y54" s="636"/>
      <c r="Z54" s="636"/>
      <c r="AA54" s="636"/>
      <c r="AB54" s="636"/>
      <c r="AC54" s="636"/>
      <c r="AD54" s="636"/>
      <c r="AE54" s="637"/>
      <c r="AF54" s="632">
        <f>入力シート!AF54</f>
        <v>0</v>
      </c>
      <c r="AG54" s="633"/>
      <c r="AH54" s="633"/>
      <c r="AI54" s="633"/>
      <c r="AJ54" s="633"/>
      <c r="AK54" s="633"/>
      <c r="AL54" s="633"/>
      <c r="AM54" s="633"/>
      <c r="AN54" s="634"/>
      <c r="AO54" s="627">
        <f>入力シート!AO54</f>
        <v>0</v>
      </c>
      <c r="AP54" s="631"/>
      <c r="AQ54" s="627">
        <f>入力シート!AQ54</f>
        <v>0</v>
      </c>
      <c r="AR54" s="628"/>
      <c r="AS54" s="629"/>
      <c r="AT54" s="630">
        <f>入力シート!AT54</f>
        <v>0</v>
      </c>
      <c r="AU54" s="629"/>
      <c r="AV54" s="630">
        <f>入力シート!AV54</f>
        <v>0</v>
      </c>
      <c r="AW54" s="631"/>
      <c r="AX54" s="516">
        <f>入力シート!AX54</f>
        <v>0</v>
      </c>
      <c r="AY54" s="517"/>
      <c r="AZ54" s="516">
        <f>入力シート!AZ54</f>
        <v>0</v>
      </c>
      <c r="BA54" s="517"/>
      <c r="BB54" s="516">
        <f>入力シート!BB54</f>
        <v>0</v>
      </c>
      <c r="BC54" s="643"/>
      <c r="BD54" s="642">
        <f>入力シート!BD54</f>
        <v>0</v>
      </c>
      <c r="BE54" s="517"/>
      <c r="BF54" s="647" t="str">
        <f>入力シート!BF54</f>
        <v>A</v>
      </c>
      <c r="BG54" s="648"/>
      <c r="BH54" s="642">
        <f>入力シート!BH54</f>
        <v>0</v>
      </c>
      <c r="BI54" s="649"/>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row>
    <row r="55" spans="1:90" ht="14.25" thickBot="1" x14ac:dyDescent="0.2">
      <c r="A55" s="676">
        <v>30</v>
      </c>
      <c r="B55" s="677"/>
      <c r="C55" s="666">
        <f>入力シート!C55</f>
        <v>0</v>
      </c>
      <c r="D55" s="664"/>
      <c r="E55" s="664"/>
      <c r="F55" s="667"/>
      <c r="G55" s="663">
        <f>入力シート!G55</f>
        <v>0</v>
      </c>
      <c r="H55" s="664"/>
      <c r="I55" s="664"/>
      <c r="J55" s="667"/>
      <c r="K55" s="663">
        <f>入力シート!K55</f>
        <v>0</v>
      </c>
      <c r="L55" s="664"/>
      <c r="M55" s="664"/>
      <c r="N55" s="664"/>
      <c r="O55" s="665"/>
      <c r="P55" s="668">
        <f>入力シート!P55</f>
        <v>0</v>
      </c>
      <c r="Q55" s="669"/>
      <c r="R55" s="669"/>
      <c r="S55" s="669"/>
      <c r="T55" s="669"/>
      <c r="U55" s="669"/>
      <c r="V55" s="670"/>
      <c r="W55" s="671">
        <f>入力シート!W55</f>
        <v>0</v>
      </c>
      <c r="X55" s="672"/>
      <c r="Y55" s="672"/>
      <c r="Z55" s="672"/>
      <c r="AA55" s="672"/>
      <c r="AB55" s="672"/>
      <c r="AC55" s="672"/>
      <c r="AD55" s="672"/>
      <c r="AE55" s="673"/>
      <c r="AF55" s="668">
        <f>入力シート!AF55</f>
        <v>0</v>
      </c>
      <c r="AG55" s="669"/>
      <c r="AH55" s="669"/>
      <c r="AI55" s="669"/>
      <c r="AJ55" s="669"/>
      <c r="AK55" s="669"/>
      <c r="AL55" s="669"/>
      <c r="AM55" s="669"/>
      <c r="AN55" s="670"/>
      <c r="AO55" s="666">
        <f>入力シート!AO55</f>
        <v>0</v>
      </c>
      <c r="AP55" s="665"/>
      <c r="AQ55" s="666">
        <f>入力シート!AQ55</f>
        <v>0</v>
      </c>
      <c r="AR55" s="664"/>
      <c r="AS55" s="667"/>
      <c r="AT55" s="663">
        <f>入力シート!AT55</f>
        <v>0</v>
      </c>
      <c r="AU55" s="667"/>
      <c r="AV55" s="663">
        <f>入力シート!AV55</f>
        <v>0</v>
      </c>
      <c r="AW55" s="665"/>
      <c r="AX55" s="497">
        <f>入力シート!AX55</f>
        <v>0</v>
      </c>
      <c r="AY55" s="498"/>
      <c r="AZ55" s="497">
        <f>入力シート!AZ55</f>
        <v>0</v>
      </c>
      <c r="BA55" s="498"/>
      <c r="BB55" s="497">
        <f>入力シート!BB55</f>
        <v>0</v>
      </c>
      <c r="BC55" s="680"/>
      <c r="BD55" s="678">
        <f>入力シート!BD55</f>
        <v>0</v>
      </c>
      <c r="BE55" s="498"/>
      <c r="BF55" s="674" t="str">
        <f>入力シート!BF55</f>
        <v>A</v>
      </c>
      <c r="BG55" s="675"/>
      <c r="BH55" s="678">
        <f>入力シート!BH55</f>
        <v>0</v>
      </c>
      <c r="BI55" s="679"/>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row>
    <row r="56" spans="1:90" x14ac:dyDescent="0.15">
      <c r="CD56" s="30"/>
      <c r="CE56" s="30"/>
      <c r="CF56" s="30"/>
      <c r="CG56" s="30"/>
      <c r="CH56" s="30"/>
      <c r="CI56" s="30"/>
      <c r="CJ56" s="30"/>
      <c r="CK56" s="30"/>
      <c r="CL56" s="30"/>
    </row>
    <row r="57" spans="1:90" x14ac:dyDescent="0.15">
      <c r="CD57" s="30"/>
      <c r="CE57" s="30"/>
      <c r="CF57" s="30"/>
      <c r="CG57" s="30"/>
      <c r="CH57" s="30"/>
      <c r="CI57" s="30"/>
      <c r="CJ57" s="30"/>
      <c r="CK57" s="30"/>
      <c r="CL57" s="30"/>
    </row>
  </sheetData>
  <sheetProtection sheet="1" objects="1" scenarios="1"/>
  <protectedRanges>
    <protectedRange sqref="F9:W9" name="範囲1_3"/>
  </protectedRanges>
  <mergeCells count="721">
    <mergeCell ref="A55:B55"/>
    <mergeCell ref="BH55:BI55"/>
    <mergeCell ref="AZ55:BA55"/>
    <mergeCell ref="BB55:BC55"/>
    <mergeCell ref="BD55:BE55"/>
    <mergeCell ref="BF54:BG54"/>
    <mergeCell ref="AT55:AU55"/>
    <mergeCell ref="AZ54:BA54"/>
    <mergeCell ref="BB54:BC54"/>
    <mergeCell ref="BD54:BE54"/>
    <mergeCell ref="A54:B54"/>
    <mergeCell ref="C54:F54"/>
    <mergeCell ref="G54:J54"/>
    <mergeCell ref="K54:O54"/>
    <mergeCell ref="P54:V54"/>
    <mergeCell ref="W54:AE54"/>
    <mergeCell ref="BH54:BI54"/>
    <mergeCell ref="AF54:AN54"/>
    <mergeCell ref="AO54:AP54"/>
    <mergeCell ref="AQ54:AS54"/>
    <mergeCell ref="AT54:AU54"/>
    <mergeCell ref="AV54:AW54"/>
    <mergeCell ref="C55:F55"/>
    <mergeCell ref="G55:J55"/>
    <mergeCell ref="K55:O55"/>
    <mergeCell ref="AO55:AP55"/>
    <mergeCell ref="AQ55:AS55"/>
    <mergeCell ref="P55:V55"/>
    <mergeCell ref="W55:AE55"/>
    <mergeCell ref="AF55:AN55"/>
    <mergeCell ref="BF52:BG52"/>
    <mergeCell ref="AO53:AP53"/>
    <mergeCell ref="BF53:BG53"/>
    <mergeCell ref="AQ53:AS53"/>
    <mergeCell ref="AT53:AU53"/>
    <mergeCell ref="AV53:AW53"/>
    <mergeCell ref="AZ53:BA53"/>
    <mergeCell ref="AX54:AY54"/>
    <mergeCell ref="AV55:AW55"/>
    <mergeCell ref="BF55:BG55"/>
    <mergeCell ref="BH52:BI52"/>
    <mergeCell ref="AF52:AN52"/>
    <mergeCell ref="AO52:AP52"/>
    <mergeCell ref="AQ52:AS52"/>
    <mergeCell ref="AT52:AU52"/>
    <mergeCell ref="AV52:AW52"/>
    <mergeCell ref="AZ52:BA52"/>
    <mergeCell ref="BB52:BC52"/>
    <mergeCell ref="BD52:BE52"/>
    <mergeCell ref="BH53:BI53"/>
    <mergeCell ref="A53:B53"/>
    <mergeCell ref="C53:F53"/>
    <mergeCell ref="G53:J53"/>
    <mergeCell ref="K53:O53"/>
    <mergeCell ref="P53:V53"/>
    <mergeCell ref="W53:AE53"/>
    <mergeCell ref="AF53:AN53"/>
    <mergeCell ref="BB53:BC53"/>
    <mergeCell ref="BD53:BE53"/>
    <mergeCell ref="AX53:AY53"/>
    <mergeCell ref="AT51:AU51"/>
    <mergeCell ref="AV51:AW51"/>
    <mergeCell ref="AZ51:BA51"/>
    <mergeCell ref="A51:B51"/>
    <mergeCell ref="C51:F51"/>
    <mergeCell ref="G51:J51"/>
    <mergeCell ref="K51:O51"/>
    <mergeCell ref="P52:V52"/>
    <mergeCell ref="W52:AE52"/>
    <mergeCell ref="A52:B52"/>
    <mergeCell ref="C52:F52"/>
    <mergeCell ref="G52:J52"/>
    <mergeCell ref="K52:O52"/>
    <mergeCell ref="AX52:AY52"/>
    <mergeCell ref="BF51:BG51"/>
    <mergeCell ref="BH51:BI51"/>
    <mergeCell ref="BF49:BG49"/>
    <mergeCell ref="BH49:BI49"/>
    <mergeCell ref="P51:V51"/>
    <mergeCell ref="W51:AE51"/>
    <mergeCell ref="BB50:BC50"/>
    <mergeCell ref="BD50:BE50"/>
    <mergeCell ref="P50:V50"/>
    <mergeCell ref="W50:AE50"/>
    <mergeCell ref="BF50:BG50"/>
    <mergeCell ref="BH50:BI50"/>
    <mergeCell ref="AF50:AN50"/>
    <mergeCell ref="AO50:AP50"/>
    <mergeCell ref="AQ50:AS50"/>
    <mergeCell ref="AT50:AU50"/>
    <mergeCell ref="AV50:AW50"/>
    <mergeCell ref="AZ50:BA50"/>
    <mergeCell ref="BB49:BC49"/>
    <mergeCell ref="BB51:BC51"/>
    <mergeCell ref="BD51:BE51"/>
    <mergeCell ref="AF51:AN51"/>
    <mergeCell ref="AO51:AP51"/>
    <mergeCell ref="AQ51:AS51"/>
    <mergeCell ref="BD49:BE49"/>
    <mergeCell ref="P49:V49"/>
    <mergeCell ref="W49:AE49"/>
    <mergeCell ref="AF49:AN49"/>
    <mergeCell ref="AO49:AP49"/>
    <mergeCell ref="AV49:AW49"/>
    <mergeCell ref="AT49:AU49"/>
    <mergeCell ref="AQ49:AS49"/>
    <mergeCell ref="W48:AE48"/>
    <mergeCell ref="AF48:AN48"/>
    <mergeCell ref="AO48:AP48"/>
    <mergeCell ref="BB48:BC48"/>
    <mergeCell ref="AT48:AU48"/>
    <mergeCell ref="AV48:AW48"/>
    <mergeCell ref="AZ48:BA48"/>
    <mergeCell ref="AZ49:BA49"/>
    <mergeCell ref="AQ48:AS48"/>
    <mergeCell ref="P47:V47"/>
    <mergeCell ref="W47:AE47"/>
    <mergeCell ref="AF47:AN47"/>
    <mergeCell ref="AO47:AP47"/>
    <mergeCell ref="AT47:AU47"/>
    <mergeCell ref="A50:B50"/>
    <mergeCell ref="AV47:AW47"/>
    <mergeCell ref="AZ47:BA47"/>
    <mergeCell ref="BB47:BC47"/>
    <mergeCell ref="C50:F50"/>
    <mergeCell ref="G50:J50"/>
    <mergeCell ref="K50:O50"/>
    <mergeCell ref="A49:B49"/>
    <mergeCell ref="C49:F49"/>
    <mergeCell ref="G49:J49"/>
    <mergeCell ref="K49:O49"/>
    <mergeCell ref="BH48:BI48"/>
    <mergeCell ref="BH47:BI47"/>
    <mergeCell ref="BF47:BG47"/>
    <mergeCell ref="BD47:BE47"/>
    <mergeCell ref="BF48:BG48"/>
    <mergeCell ref="A46:B46"/>
    <mergeCell ref="C46:F46"/>
    <mergeCell ref="G46:J46"/>
    <mergeCell ref="K46:O46"/>
    <mergeCell ref="BD46:BE46"/>
    <mergeCell ref="P46:V46"/>
    <mergeCell ref="W46:AE46"/>
    <mergeCell ref="AF46:AN46"/>
    <mergeCell ref="AO46:AP46"/>
    <mergeCell ref="A47:B47"/>
    <mergeCell ref="C47:F47"/>
    <mergeCell ref="G47:J47"/>
    <mergeCell ref="K47:O47"/>
    <mergeCell ref="BD48:BE48"/>
    <mergeCell ref="A48:B48"/>
    <mergeCell ref="C48:F48"/>
    <mergeCell ref="G48:J48"/>
    <mergeCell ref="K48:O48"/>
    <mergeCell ref="P48:V48"/>
    <mergeCell ref="P44:V44"/>
    <mergeCell ref="W44:AE44"/>
    <mergeCell ref="A45:B45"/>
    <mergeCell ref="C45:F45"/>
    <mergeCell ref="G45:J45"/>
    <mergeCell ref="K45:O45"/>
    <mergeCell ref="AO45:AP45"/>
    <mergeCell ref="AQ45:AS45"/>
    <mergeCell ref="AT45:AU45"/>
    <mergeCell ref="P45:V45"/>
    <mergeCell ref="W45:AE45"/>
    <mergeCell ref="AF45:AN45"/>
    <mergeCell ref="A44:B44"/>
    <mergeCell ref="C44:F44"/>
    <mergeCell ref="G44:J44"/>
    <mergeCell ref="K44:O44"/>
    <mergeCell ref="BF45:BG45"/>
    <mergeCell ref="AQ47:AS47"/>
    <mergeCell ref="AX47:AY47"/>
    <mergeCell ref="BH45:BI45"/>
    <mergeCell ref="AV46:AW46"/>
    <mergeCell ref="AZ46:BA46"/>
    <mergeCell ref="BF46:BG46"/>
    <mergeCell ref="BH46:BI46"/>
    <mergeCell ref="AZ45:BA45"/>
    <mergeCell ref="BB45:BC45"/>
    <mergeCell ref="BD45:BE45"/>
    <mergeCell ref="AV45:AW45"/>
    <mergeCell ref="AQ46:AS46"/>
    <mergeCell ref="AT46:AU46"/>
    <mergeCell ref="BB46:BC46"/>
    <mergeCell ref="A43:B43"/>
    <mergeCell ref="C43:F43"/>
    <mergeCell ref="G43:J43"/>
    <mergeCell ref="K43:O43"/>
    <mergeCell ref="P43:V43"/>
    <mergeCell ref="W43:AE43"/>
    <mergeCell ref="AF43:AN43"/>
    <mergeCell ref="BB43:BC43"/>
    <mergeCell ref="BD43:BE43"/>
    <mergeCell ref="AX43:AY43"/>
    <mergeCell ref="BH44:BI44"/>
    <mergeCell ref="AF44:AN44"/>
    <mergeCell ref="AO44:AP44"/>
    <mergeCell ref="AQ44:AS44"/>
    <mergeCell ref="AT44:AU44"/>
    <mergeCell ref="AV44:AW44"/>
    <mergeCell ref="AO43:AP43"/>
    <mergeCell ref="BF43:BG43"/>
    <mergeCell ref="AQ43:AS43"/>
    <mergeCell ref="AT43:AU43"/>
    <mergeCell ref="AV43:AW43"/>
    <mergeCell ref="AZ43:BA43"/>
    <mergeCell ref="BH43:BI43"/>
    <mergeCell ref="AX44:AY44"/>
    <mergeCell ref="BF44:BG44"/>
    <mergeCell ref="AZ44:BA44"/>
    <mergeCell ref="BB44:BC44"/>
    <mergeCell ref="BD44:BE44"/>
    <mergeCell ref="BH41:BI41"/>
    <mergeCell ref="P42:V42"/>
    <mergeCell ref="W42:AE42"/>
    <mergeCell ref="BB41:BC41"/>
    <mergeCell ref="BD41:BE41"/>
    <mergeCell ref="AF41:AN41"/>
    <mergeCell ref="AO41:AP41"/>
    <mergeCell ref="AQ41:AS41"/>
    <mergeCell ref="AT41:AU41"/>
    <mergeCell ref="P41:V41"/>
    <mergeCell ref="W41:AE41"/>
    <mergeCell ref="AX42:AY42"/>
    <mergeCell ref="BH42:BI42"/>
    <mergeCell ref="A42:B42"/>
    <mergeCell ref="C42:F42"/>
    <mergeCell ref="G42:J42"/>
    <mergeCell ref="K42:O42"/>
    <mergeCell ref="A41:B41"/>
    <mergeCell ref="C41:F41"/>
    <mergeCell ref="G41:J41"/>
    <mergeCell ref="K41:O41"/>
    <mergeCell ref="BF41:BG41"/>
    <mergeCell ref="BF42:BG42"/>
    <mergeCell ref="AF42:AN42"/>
    <mergeCell ref="AO42:AP42"/>
    <mergeCell ref="AQ42:AS42"/>
    <mergeCell ref="AT42:AU42"/>
    <mergeCell ref="AV42:AW42"/>
    <mergeCell ref="AZ42:BA42"/>
    <mergeCell ref="BB42:BC42"/>
    <mergeCell ref="BD42:BE42"/>
    <mergeCell ref="BH40:BI40"/>
    <mergeCell ref="BH39:BI39"/>
    <mergeCell ref="BH38:BI38"/>
    <mergeCell ref="BH37:BI37"/>
    <mergeCell ref="BF39:BG39"/>
    <mergeCell ref="BF38:BG38"/>
    <mergeCell ref="BF37:BG37"/>
    <mergeCell ref="BB38:BC38"/>
    <mergeCell ref="BD38:BE38"/>
    <mergeCell ref="BB39:BC39"/>
    <mergeCell ref="BD39:BE39"/>
    <mergeCell ref="BB40:BC40"/>
    <mergeCell ref="BD40:BE40"/>
    <mergeCell ref="BD37:BE37"/>
    <mergeCell ref="AT40:AU40"/>
    <mergeCell ref="AV40:AW40"/>
    <mergeCell ref="AZ40:BA40"/>
    <mergeCell ref="AV41:AW41"/>
    <mergeCell ref="AZ41:BA41"/>
    <mergeCell ref="AO40:AP40"/>
    <mergeCell ref="AX40:AY40"/>
    <mergeCell ref="BF36:BG36"/>
    <mergeCell ref="BF40:BG40"/>
    <mergeCell ref="AQ40:AS40"/>
    <mergeCell ref="AV39:AW39"/>
    <mergeCell ref="AZ39:BA39"/>
    <mergeCell ref="AQ39:AS39"/>
    <mergeCell ref="AX41:AY41"/>
    <mergeCell ref="AT39:AU39"/>
    <mergeCell ref="AO39:AP39"/>
    <mergeCell ref="AX39:AY39"/>
    <mergeCell ref="AQ36:AS36"/>
    <mergeCell ref="AT36:AU36"/>
    <mergeCell ref="BB36:BC36"/>
    <mergeCell ref="BD36:BE36"/>
    <mergeCell ref="AQ37:AS37"/>
    <mergeCell ref="AT37:AU37"/>
    <mergeCell ref="AV37:AW37"/>
    <mergeCell ref="AF40:AN40"/>
    <mergeCell ref="P39:V39"/>
    <mergeCell ref="W39:AE39"/>
    <mergeCell ref="AF39:AN39"/>
    <mergeCell ref="A37:B37"/>
    <mergeCell ref="A40:B40"/>
    <mergeCell ref="C40:F40"/>
    <mergeCell ref="G40:J40"/>
    <mergeCell ref="K40:O40"/>
    <mergeCell ref="P40:V40"/>
    <mergeCell ref="W40:AE40"/>
    <mergeCell ref="A39:B39"/>
    <mergeCell ref="C39:F39"/>
    <mergeCell ref="G39:J39"/>
    <mergeCell ref="K39:O39"/>
    <mergeCell ref="C37:F37"/>
    <mergeCell ref="G37:J37"/>
    <mergeCell ref="K37:O37"/>
    <mergeCell ref="P37:V37"/>
    <mergeCell ref="W37:AE37"/>
    <mergeCell ref="AZ37:BA37"/>
    <mergeCell ref="BB37:BC37"/>
    <mergeCell ref="AX36:AY36"/>
    <mergeCell ref="AO38:AP38"/>
    <mergeCell ref="AQ38:AS38"/>
    <mergeCell ref="AT38:AU38"/>
    <mergeCell ref="AV38:AW38"/>
    <mergeCell ref="AZ38:BA38"/>
    <mergeCell ref="AF37:AN37"/>
    <mergeCell ref="AO37:AP37"/>
    <mergeCell ref="P38:V38"/>
    <mergeCell ref="W38:AE38"/>
    <mergeCell ref="AF38:AN38"/>
    <mergeCell ref="AX38:AY38"/>
    <mergeCell ref="AX37:AY37"/>
    <mergeCell ref="A36:B36"/>
    <mergeCell ref="C36:F36"/>
    <mergeCell ref="G36:J36"/>
    <mergeCell ref="K36:O36"/>
    <mergeCell ref="P36:V36"/>
    <mergeCell ref="W36:AE36"/>
    <mergeCell ref="A38:B38"/>
    <mergeCell ref="C38:F38"/>
    <mergeCell ref="G38:J38"/>
    <mergeCell ref="K38:O38"/>
    <mergeCell ref="AF36:AN36"/>
    <mergeCell ref="AO35:AP35"/>
    <mergeCell ref="AO36:AP36"/>
    <mergeCell ref="A35:B35"/>
    <mergeCell ref="C35:F35"/>
    <mergeCell ref="G35:J35"/>
    <mergeCell ref="K35:O35"/>
    <mergeCell ref="P35:V35"/>
    <mergeCell ref="W35:AE35"/>
    <mergeCell ref="BH36:BI36"/>
    <mergeCell ref="BH35:BI35"/>
    <mergeCell ref="BF33:BG33"/>
    <mergeCell ref="BH33:BI33"/>
    <mergeCell ref="BF35:BG35"/>
    <mergeCell ref="BD35:BE35"/>
    <mergeCell ref="BD34:BE34"/>
    <mergeCell ref="AV34:AW34"/>
    <mergeCell ref="AZ34:BA34"/>
    <mergeCell ref="BB34:BC34"/>
    <mergeCell ref="AZ35:BA35"/>
    <mergeCell ref="BB35:BC35"/>
    <mergeCell ref="AX33:AY33"/>
    <mergeCell ref="AV36:AW36"/>
    <mergeCell ref="AZ36:BA36"/>
    <mergeCell ref="AV33:AW33"/>
    <mergeCell ref="AZ33:BA33"/>
    <mergeCell ref="BB33:BC33"/>
    <mergeCell ref="BD33:BE33"/>
    <mergeCell ref="A34:B34"/>
    <mergeCell ref="C34:F34"/>
    <mergeCell ref="AX34:AY34"/>
    <mergeCell ref="AX35:AY35"/>
    <mergeCell ref="AO34:AP34"/>
    <mergeCell ref="AT34:AU34"/>
    <mergeCell ref="AQ35:AS35"/>
    <mergeCell ref="AT35:AU35"/>
    <mergeCell ref="AQ34:AS34"/>
    <mergeCell ref="G34:J34"/>
    <mergeCell ref="K34:O34"/>
    <mergeCell ref="P34:V34"/>
    <mergeCell ref="W34:AE34"/>
    <mergeCell ref="AF34:AN34"/>
    <mergeCell ref="AV35:AW35"/>
    <mergeCell ref="AF35:AN35"/>
    <mergeCell ref="BW32:CC32"/>
    <mergeCell ref="CF32:CL32"/>
    <mergeCell ref="BW33:CC33"/>
    <mergeCell ref="CF33:CL33"/>
    <mergeCell ref="BU31:BU33"/>
    <mergeCell ref="BL32:BM32"/>
    <mergeCell ref="BN32:BT32"/>
    <mergeCell ref="BF34:BG34"/>
    <mergeCell ref="BH34:BI34"/>
    <mergeCell ref="BL33:BM33"/>
    <mergeCell ref="BN33:BT33"/>
    <mergeCell ref="CF27:CL27"/>
    <mergeCell ref="CF28:CL28"/>
    <mergeCell ref="BN27:BT27"/>
    <mergeCell ref="BW30:CC30"/>
    <mergeCell ref="AV29:AW29"/>
    <mergeCell ref="BF31:BG31"/>
    <mergeCell ref="BH31:BI31"/>
    <mergeCell ref="BU28:BU30"/>
    <mergeCell ref="BW28:CC28"/>
    <mergeCell ref="AV30:AW30"/>
    <mergeCell ref="BH30:BI30"/>
    <mergeCell ref="BF30:BG30"/>
    <mergeCell ref="BD28:BE28"/>
    <mergeCell ref="BB31:BC31"/>
    <mergeCell ref="BF29:BG29"/>
    <mergeCell ref="BH29:BI29"/>
    <mergeCell ref="AV28:AW28"/>
    <mergeCell ref="AZ28:BA28"/>
    <mergeCell ref="BB28:BC28"/>
    <mergeCell ref="BH28:BI28"/>
    <mergeCell ref="CF30:CL30"/>
    <mergeCell ref="AV31:AW31"/>
    <mergeCell ref="A33:B33"/>
    <mergeCell ref="C33:F33"/>
    <mergeCell ref="G33:J33"/>
    <mergeCell ref="K33:O33"/>
    <mergeCell ref="AF32:AN32"/>
    <mergeCell ref="AO32:AP32"/>
    <mergeCell ref="AQ32:AS32"/>
    <mergeCell ref="AT32:AU32"/>
    <mergeCell ref="A32:B32"/>
    <mergeCell ref="C32:F32"/>
    <mergeCell ref="AT33:AU33"/>
    <mergeCell ref="G32:J32"/>
    <mergeCell ref="K32:O32"/>
    <mergeCell ref="AF33:AN33"/>
    <mergeCell ref="AO33:AP33"/>
    <mergeCell ref="AQ33:AS33"/>
    <mergeCell ref="P32:V32"/>
    <mergeCell ref="W32:AE32"/>
    <mergeCell ref="P33:V33"/>
    <mergeCell ref="W33:AE33"/>
    <mergeCell ref="A28:B28"/>
    <mergeCell ref="C28:F28"/>
    <mergeCell ref="G28:J28"/>
    <mergeCell ref="K28:O28"/>
    <mergeCell ref="P28:V28"/>
    <mergeCell ref="AO28:AP28"/>
    <mergeCell ref="AQ28:AS28"/>
    <mergeCell ref="AT29:AU29"/>
    <mergeCell ref="P29:V29"/>
    <mergeCell ref="W29:AE29"/>
    <mergeCell ref="W28:AE28"/>
    <mergeCell ref="AF28:AN28"/>
    <mergeCell ref="AT28:AU28"/>
    <mergeCell ref="A29:B29"/>
    <mergeCell ref="C29:F29"/>
    <mergeCell ref="G29:J29"/>
    <mergeCell ref="K29:O29"/>
    <mergeCell ref="A30:B30"/>
    <mergeCell ref="C30:F30"/>
    <mergeCell ref="G30:J30"/>
    <mergeCell ref="K30:O30"/>
    <mergeCell ref="BF32:BG32"/>
    <mergeCell ref="BH32:BI32"/>
    <mergeCell ref="BB32:BC32"/>
    <mergeCell ref="A31:B31"/>
    <mergeCell ref="C31:F31"/>
    <mergeCell ref="G31:J31"/>
    <mergeCell ref="AZ31:BA31"/>
    <mergeCell ref="P30:V30"/>
    <mergeCell ref="W30:AE30"/>
    <mergeCell ref="K31:O31"/>
    <mergeCell ref="P31:V31"/>
    <mergeCell ref="W31:AE31"/>
    <mergeCell ref="AV32:AW32"/>
    <mergeCell ref="AZ32:BA32"/>
    <mergeCell ref="BD32:BE32"/>
    <mergeCell ref="AX32:AY32"/>
    <mergeCell ref="AF31:AN31"/>
    <mergeCell ref="AO31:AP31"/>
    <mergeCell ref="AQ31:AS31"/>
    <mergeCell ref="AT31:AU31"/>
    <mergeCell ref="AX31:AY31"/>
    <mergeCell ref="BW29:CC29"/>
    <mergeCell ref="BH27:BI27"/>
    <mergeCell ref="BF27:BG27"/>
    <mergeCell ref="BW27:CC27"/>
    <mergeCell ref="BN26:BT26"/>
    <mergeCell ref="BL27:BM27"/>
    <mergeCell ref="BL26:BM26"/>
    <mergeCell ref="BL13:BM13"/>
    <mergeCell ref="BL14:BM14"/>
    <mergeCell ref="AF30:AN30"/>
    <mergeCell ref="AO30:AP30"/>
    <mergeCell ref="AQ30:AS30"/>
    <mergeCell ref="AT30:AU30"/>
    <mergeCell ref="AF29:AN29"/>
    <mergeCell ref="AO29:AP29"/>
    <mergeCell ref="AQ29:AS29"/>
    <mergeCell ref="AX30:AY30"/>
    <mergeCell ref="BB30:BC30"/>
    <mergeCell ref="AX29:AY29"/>
    <mergeCell ref="BB29:BC29"/>
    <mergeCell ref="BD27:BE27"/>
    <mergeCell ref="AV27:AW27"/>
    <mergeCell ref="AZ27:BA27"/>
    <mergeCell ref="BB27:BC27"/>
    <mergeCell ref="CF29:CL29"/>
    <mergeCell ref="BL30:BM30"/>
    <mergeCell ref="BN30:BT30"/>
    <mergeCell ref="CF31:CL31"/>
    <mergeCell ref="AZ29:BA29"/>
    <mergeCell ref="AZ30:BA30"/>
    <mergeCell ref="BD30:BE30"/>
    <mergeCell ref="BL28:BM28"/>
    <mergeCell ref="BN28:BT28"/>
    <mergeCell ref="BL29:BM29"/>
    <mergeCell ref="BN29:BT29"/>
    <mergeCell ref="AX27:AY27"/>
    <mergeCell ref="AX28:AY28"/>
    <mergeCell ref="CD4:CD33"/>
    <mergeCell ref="BW31:CC31"/>
    <mergeCell ref="BL31:BM31"/>
    <mergeCell ref="BN31:BT31"/>
    <mergeCell ref="BD29:BE29"/>
    <mergeCell ref="BF28:BG28"/>
    <mergeCell ref="BD31:BE31"/>
    <mergeCell ref="A27:B27"/>
    <mergeCell ref="C27:F27"/>
    <mergeCell ref="G27:J27"/>
    <mergeCell ref="K27:O27"/>
    <mergeCell ref="P27:V27"/>
    <mergeCell ref="AF27:AN27"/>
    <mergeCell ref="AO27:AP27"/>
    <mergeCell ref="AQ27:AS27"/>
    <mergeCell ref="AT27:AU27"/>
    <mergeCell ref="W27:AE27"/>
    <mergeCell ref="A26:B26"/>
    <mergeCell ref="C26:F26"/>
    <mergeCell ref="G26:J26"/>
    <mergeCell ref="K26:O26"/>
    <mergeCell ref="P26:V26"/>
    <mergeCell ref="W26:AE26"/>
    <mergeCell ref="CF24:CL24"/>
    <mergeCell ref="BH25:BI25"/>
    <mergeCell ref="BL23:BM23"/>
    <mergeCell ref="BN23:BT23"/>
    <mergeCell ref="CF23:CL23"/>
    <mergeCell ref="AT24:AU25"/>
    <mergeCell ref="AV24:AW25"/>
    <mergeCell ref="AZ24:BA24"/>
    <mergeCell ref="BB24:BE24"/>
    <mergeCell ref="BW25:CC25"/>
    <mergeCell ref="AX23:AY25"/>
    <mergeCell ref="BW26:CC26"/>
    <mergeCell ref="CF26:CL26"/>
    <mergeCell ref="BN25:BT25"/>
    <mergeCell ref="BU25:BU27"/>
    <mergeCell ref="BD26:BE26"/>
    <mergeCell ref="AF26:AN26"/>
    <mergeCell ref="AQ24:AS25"/>
    <mergeCell ref="A17:E17"/>
    <mergeCell ref="F17:W17"/>
    <mergeCell ref="AZ25:BA25"/>
    <mergeCell ref="BB25:BC25"/>
    <mergeCell ref="BL25:BM25"/>
    <mergeCell ref="BN19:BT19"/>
    <mergeCell ref="BL20:BM20"/>
    <mergeCell ref="BN20:BT20"/>
    <mergeCell ref="BL21:BM21"/>
    <mergeCell ref="BN21:BT21"/>
    <mergeCell ref="BF25:BG25"/>
    <mergeCell ref="BF24:BI24"/>
    <mergeCell ref="AJ17:AM17"/>
    <mergeCell ref="AN17:AR17"/>
    <mergeCell ref="A16:E16"/>
    <mergeCell ref="F16:W16"/>
    <mergeCell ref="AA16:AD16"/>
    <mergeCell ref="AN16:AR16"/>
    <mergeCell ref="BL16:BM16"/>
    <mergeCell ref="K23:O25"/>
    <mergeCell ref="BL22:BM22"/>
    <mergeCell ref="BN22:BT22"/>
    <mergeCell ref="P23:V25"/>
    <mergeCell ref="W23:AE25"/>
    <mergeCell ref="AF23:AN25"/>
    <mergeCell ref="BD25:BE25"/>
    <mergeCell ref="AO23:AP25"/>
    <mergeCell ref="AQ23:AW23"/>
    <mergeCell ref="AZ23:BI23"/>
    <mergeCell ref="BL19:BM19"/>
    <mergeCell ref="A18:E18"/>
    <mergeCell ref="F18:W18"/>
    <mergeCell ref="A23:B25"/>
    <mergeCell ref="C23:F25"/>
    <mergeCell ref="G23:J25"/>
    <mergeCell ref="AA17:AD17"/>
    <mergeCell ref="AE17:AI17"/>
    <mergeCell ref="BN17:BT17"/>
    <mergeCell ref="AE16:AI16"/>
    <mergeCell ref="CF22:CL22"/>
    <mergeCell ref="BW23:CC23"/>
    <mergeCell ref="BW24:CC24"/>
    <mergeCell ref="BL24:BM24"/>
    <mergeCell ref="BN24:BT24"/>
    <mergeCell ref="BF26:BG26"/>
    <mergeCell ref="BH26:BI26"/>
    <mergeCell ref="CF21:CL21"/>
    <mergeCell ref="BU22:BU24"/>
    <mergeCell ref="BW22:CC22"/>
    <mergeCell ref="BB26:BC26"/>
    <mergeCell ref="CF25:CL25"/>
    <mergeCell ref="CF19:CL19"/>
    <mergeCell ref="CF20:CL20"/>
    <mergeCell ref="AO26:AP26"/>
    <mergeCell ref="AQ26:AS26"/>
    <mergeCell ref="AT26:AU26"/>
    <mergeCell ref="AV26:AW26"/>
    <mergeCell ref="AZ26:BA26"/>
    <mergeCell ref="AJ15:AM15"/>
    <mergeCell ref="AN15:AR15"/>
    <mergeCell ref="BL15:BM15"/>
    <mergeCell ref="BN15:BT15"/>
    <mergeCell ref="BW15:CC15"/>
    <mergeCell ref="BN16:BT16"/>
    <mergeCell ref="CF16:CL16"/>
    <mergeCell ref="AJ16:AM16"/>
    <mergeCell ref="BL18:BM18"/>
    <mergeCell ref="BN18:BT18"/>
    <mergeCell ref="BL17:BM17"/>
    <mergeCell ref="CF18:CL18"/>
    <mergeCell ref="BU16:BU18"/>
    <mergeCell ref="BW16:CC16"/>
    <mergeCell ref="BW18:CC18"/>
    <mergeCell ref="BW17:CC17"/>
    <mergeCell ref="CF17:CL17"/>
    <mergeCell ref="CF13:CL13"/>
    <mergeCell ref="BW14:CC14"/>
    <mergeCell ref="CF14:CL14"/>
    <mergeCell ref="BW13:CC13"/>
    <mergeCell ref="BU19:BU21"/>
    <mergeCell ref="BW21:CC21"/>
    <mergeCell ref="BW19:CC19"/>
    <mergeCell ref="BW20:CC20"/>
    <mergeCell ref="BN12:BT12"/>
    <mergeCell ref="BN13:BT13"/>
    <mergeCell ref="BU13:BU15"/>
    <mergeCell ref="CF15:CL15"/>
    <mergeCell ref="CF12:CL12"/>
    <mergeCell ref="BU10:BU12"/>
    <mergeCell ref="BW10:CC10"/>
    <mergeCell ref="CF10:CL10"/>
    <mergeCell ref="BW11:CC11"/>
    <mergeCell ref="BW12:CC12"/>
    <mergeCell ref="CF11:CL11"/>
    <mergeCell ref="BN14:BT14"/>
    <mergeCell ref="BW7:CC7"/>
    <mergeCell ref="A14:E14"/>
    <mergeCell ref="F14:W14"/>
    <mergeCell ref="AA14:AD14"/>
    <mergeCell ref="AE14:AI14"/>
    <mergeCell ref="A15:E15"/>
    <mergeCell ref="F15:W15"/>
    <mergeCell ref="AA15:AD15"/>
    <mergeCell ref="AE15:AI15"/>
    <mergeCell ref="AN13:AR13"/>
    <mergeCell ref="AJ14:AM14"/>
    <mergeCell ref="AN14:AR14"/>
    <mergeCell ref="A13:E13"/>
    <mergeCell ref="F13:W13"/>
    <mergeCell ref="AA13:AD13"/>
    <mergeCell ref="AE13:AI13"/>
    <mergeCell ref="AJ13:AM13"/>
    <mergeCell ref="A12:E12"/>
    <mergeCell ref="F12:W12"/>
    <mergeCell ref="AA12:AR12"/>
    <mergeCell ref="BL12:BM12"/>
    <mergeCell ref="A11:E11"/>
    <mergeCell ref="F11:W11"/>
    <mergeCell ref="BL11:BM11"/>
    <mergeCell ref="A10:E10"/>
    <mergeCell ref="F10:W10"/>
    <mergeCell ref="BL10:BM10"/>
    <mergeCell ref="BW9:CC9"/>
    <mergeCell ref="BN11:BT11"/>
    <mergeCell ref="CF4:CL4"/>
    <mergeCell ref="CF7:CL7"/>
    <mergeCell ref="A6:E6"/>
    <mergeCell ref="CF5:CL5"/>
    <mergeCell ref="F6:W6"/>
    <mergeCell ref="BL6:BM6"/>
    <mergeCell ref="BN6:BT6"/>
    <mergeCell ref="CF6:CL6"/>
    <mergeCell ref="F5:W5"/>
    <mergeCell ref="BL5:BM5"/>
    <mergeCell ref="A7:E7"/>
    <mergeCell ref="BN10:BT10"/>
    <mergeCell ref="A9:E9"/>
    <mergeCell ref="BL9:BM9"/>
    <mergeCell ref="BN9:BT9"/>
    <mergeCell ref="A8:E8"/>
    <mergeCell ref="F8:W8"/>
    <mergeCell ref="BL8:BM8"/>
    <mergeCell ref="BN8:BT8"/>
    <mergeCell ref="F9:N9"/>
    <mergeCell ref="O9:Q9"/>
    <mergeCell ref="R9:W9"/>
    <mergeCell ref="AX55:AY55"/>
    <mergeCell ref="BL3:BT3"/>
    <mergeCell ref="CF9:CL9"/>
    <mergeCell ref="BU4:BU6"/>
    <mergeCell ref="BW4:CC4"/>
    <mergeCell ref="BN5:BT5"/>
    <mergeCell ref="BW5:CC5"/>
    <mergeCell ref="CD3:CL3"/>
    <mergeCell ref="AX26:AY26"/>
    <mergeCell ref="BW8:CC8"/>
    <mergeCell ref="CF8:CL8"/>
    <mergeCell ref="BU7:BU9"/>
    <mergeCell ref="F7:W7"/>
    <mergeCell ref="BL7:BM7"/>
    <mergeCell ref="BN7:BT7"/>
    <mergeCell ref="AX45:AY45"/>
    <mergeCell ref="AX46:AY46"/>
    <mergeCell ref="AX48:AY48"/>
    <mergeCell ref="AX49:AY49"/>
    <mergeCell ref="AX50:AY50"/>
    <mergeCell ref="AX51:AY51"/>
    <mergeCell ref="A4:E4"/>
    <mergeCell ref="F4:W4"/>
    <mergeCell ref="BL4:BM4"/>
    <mergeCell ref="BN4:BT4"/>
    <mergeCell ref="BW6:CC6"/>
    <mergeCell ref="BU3:CC3"/>
    <mergeCell ref="A5:E5"/>
    <mergeCell ref="A3:E3"/>
    <mergeCell ref="F3:W3"/>
  </mergeCells>
  <phoneticPr fontId="3"/>
  <pageMargins left="0.19685039370078741" right="0.19685039370078741" top="0.43307086614173229" bottom="0.39370078740157483" header="0.15748031496062992" footer="0.39370078740157483"/>
  <pageSetup paperSize="9" scale="68" fitToHeight="3" orientation="landscape"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Q53"/>
  <sheetViews>
    <sheetView zoomScale="90" zoomScaleNormal="90" workbookViewId="0"/>
  </sheetViews>
  <sheetFormatPr defaultColWidth="13" defaultRowHeight="13.5" x14ac:dyDescent="0.15"/>
  <cols>
    <col min="1" max="49" width="2.375" style="31" customWidth="1"/>
    <col min="50" max="51" width="2.375" customWidth="1"/>
    <col min="52" max="61" width="2.375" style="31" customWidth="1"/>
    <col min="62" max="69" width="2.375" customWidth="1"/>
    <col min="70" max="70" width="2.375" style="31" customWidth="1"/>
    <col min="71" max="16384" width="13" style="31"/>
  </cols>
  <sheetData>
    <row r="1" spans="1:69" ht="18.75" x14ac:dyDescent="0.15">
      <c r="A1" s="29" t="s">
        <v>221</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5"/>
      <c r="AY1" s="5"/>
      <c r="AZ1" s="30"/>
      <c r="BA1" s="30"/>
      <c r="BB1" s="30"/>
      <c r="BC1" s="30"/>
      <c r="BD1" s="30"/>
      <c r="BE1" s="30"/>
      <c r="BF1" s="30"/>
      <c r="BG1" s="30"/>
      <c r="BH1" s="30"/>
      <c r="BI1" s="30"/>
      <c r="BJ1" s="30"/>
      <c r="BK1" s="30"/>
      <c r="BL1" s="30"/>
      <c r="BM1" s="30"/>
      <c r="BN1" s="30"/>
      <c r="BO1" s="30"/>
      <c r="BP1" s="30"/>
      <c r="BQ1" s="30"/>
    </row>
    <row r="2" spans="1:69" ht="14.25" thickBot="1" x14ac:dyDescent="0.2">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5"/>
      <c r="AY2" s="5"/>
      <c r="AZ2" s="30"/>
      <c r="BA2" s="30"/>
      <c r="BB2" s="30"/>
      <c r="BC2" s="30"/>
      <c r="BD2" s="30"/>
      <c r="BE2" s="30"/>
      <c r="BF2" s="30"/>
      <c r="BG2" s="30"/>
      <c r="BH2" s="30"/>
      <c r="BI2" s="30"/>
      <c r="BJ2" s="30"/>
      <c r="BK2" s="30"/>
      <c r="BL2" s="30"/>
      <c r="BM2" s="30"/>
      <c r="BN2" s="30"/>
      <c r="BO2" s="30"/>
      <c r="BP2" s="30"/>
      <c r="BQ2" s="30"/>
    </row>
    <row r="3" spans="1:69" x14ac:dyDescent="0.15">
      <c r="A3" s="490" t="s">
        <v>23</v>
      </c>
      <c r="B3" s="491"/>
      <c r="C3" s="491"/>
      <c r="D3" s="491"/>
      <c r="E3" s="492"/>
      <c r="F3" s="493" t="str">
        <f>入力シート!F3</f>
        <v>第26回13-15歳ソロ・デュエット大会</v>
      </c>
      <c r="G3" s="494"/>
      <c r="H3" s="494"/>
      <c r="I3" s="494"/>
      <c r="J3" s="494"/>
      <c r="K3" s="494"/>
      <c r="L3" s="494"/>
      <c r="M3" s="494"/>
      <c r="N3" s="494"/>
      <c r="O3" s="494"/>
      <c r="P3" s="494"/>
      <c r="Q3" s="494"/>
      <c r="R3" s="494"/>
      <c r="S3" s="494"/>
      <c r="T3" s="494"/>
      <c r="U3" s="494"/>
      <c r="V3" s="494"/>
      <c r="W3" s="495"/>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5"/>
      <c r="AY3" s="5"/>
      <c r="AZ3" s="30"/>
      <c r="BA3" s="30"/>
      <c r="BB3" s="30"/>
      <c r="BC3" s="30"/>
      <c r="BD3" s="30"/>
      <c r="BE3" s="30"/>
      <c r="BF3" s="30"/>
      <c r="BG3" s="30"/>
      <c r="BH3" s="30"/>
      <c r="BI3" s="30"/>
      <c r="BJ3" s="30"/>
      <c r="BK3" s="30"/>
      <c r="BL3" s="30"/>
      <c r="BM3" s="30"/>
      <c r="BN3" s="30"/>
      <c r="BO3" s="30"/>
      <c r="BP3" s="30"/>
      <c r="BQ3" s="30"/>
    </row>
    <row r="4" spans="1:69" x14ac:dyDescent="0.15">
      <c r="A4" s="470" t="s">
        <v>24</v>
      </c>
      <c r="B4" s="471"/>
      <c r="C4" s="471"/>
      <c r="D4" s="471"/>
      <c r="E4" s="472"/>
      <c r="F4" s="527" t="str">
        <f>入力シート!F4</f>
        <v>2023年1月27日（金）-1月28日（土）</v>
      </c>
      <c r="G4" s="474"/>
      <c r="H4" s="474"/>
      <c r="I4" s="474"/>
      <c r="J4" s="474"/>
      <c r="K4" s="474"/>
      <c r="L4" s="474"/>
      <c r="M4" s="474"/>
      <c r="N4" s="474"/>
      <c r="O4" s="474"/>
      <c r="P4" s="474"/>
      <c r="Q4" s="474"/>
      <c r="R4" s="474"/>
      <c r="S4" s="474"/>
      <c r="T4" s="474"/>
      <c r="U4" s="474"/>
      <c r="V4" s="474"/>
      <c r="W4" s="475"/>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5"/>
      <c r="AY4" s="5"/>
      <c r="AZ4" s="30"/>
      <c r="BA4" s="30"/>
      <c r="BB4" s="30"/>
      <c r="BC4" s="30"/>
      <c r="BD4" s="30"/>
      <c r="BE4" s="30"/>
      <c r="BF4" s="30"/>
      <c r="BG4" s="30"/>
      <c r="BH4" s="30"/>
      <c r="BI4" s="30"/>
      <c r="BJ4" s="30"/>
      <c r="BK4" s="30"/>
      <c r="BL4" s="30"/>
      <c r="BM4" s="30"/>
      <c r="BN4" s="30"/>
      <c r="BO4" s="30"/>
      <c r="BP4" s="30"/>
      <c r="BQ4" s="30"/>
    </row>
    <row r="5" spans="1:69" x14ac:dyDescent="0.15">
      <c r="A5" s="487" t="s">
        <v>25</v>
      </c>
      <c r="B5" s="488"/>
      <c r="C5" s="488"/>
      <c r="D5" s="488"/>
      <c r="E5" s="489"/>
      <c r="F5" s="527" t="str">
        <f>入力シート!F5</f>
        <v>東京辰巳国際水泳場</v>
      </c>
      <c r="G5" s="474"/>
      <c r="H5" s="474"/>
      <c r="I5" s="474"/>
      <c r="J5" s="474"/>
      <c r="K5" s="474"/>
      <c r="L5" s="474"/>
      <c r="M5" s="474"/>
      <c r="N5" s="474"/>
      <c r="O5" s="474"/>
      <c r="P5" s="474"/>
      <c r="Q5" s="474"/>
      <c r="R5" s="474"/>
      <c r="S5" s="474"/>
      <c r="T5" s="474"/>
      <c r="U5" s="474"/>
      <c r="V5" s="474"/>
      <c r="W5" s="475"/>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5"/>
      <c r="AY5" s="5"/>
      <c r="AZ5" s="30"/>
      <c r="BA5" s="30"/>
      <c r="BB5" s="30"/>
      <c r="BC5" s="30"/>
      <c r="BD5" s="30"/>
      <c r="BE5" s="30"/>
      <c r="BF5" s="30"/>
      <c r="BG5" s="30"/>
      <c r="BH5" s="30"/>
      <c r="BI5" s="30"/>
      <c r="BJ5" s="30"/>
      <c r="BK5" s="30"/>
      <c r="BL5" s="30"/>
      <c r="BM5" s="30"/>
      <c r="BN5" s="30"/>
      <c r="BO5" s="30"/>
      <c r="BP5" s="30"/>
      <c r="BQ5" s="30"/>
    </row>
    <row r="6" spans="1:69" x14ac:dyDescent="0.15">
      <c r="A6" s="524" t="s">
        <v>37</v>
      </c>
      <c r="B6" s="525"/>
      <c r="C6" s="525"/>
      <c r="D6" s="525"/>
      <c r="E6" s="526"/>
      <c r="F6" s="511">
        <f>入力シート!F6</f>
        <v>0</v>
      </c>
      <c r="G6" s="512"/>
      <c r="H6" s="512"/>
      <c r="I6" s="512"/>
      <c r="J6" s="512"/>
      <c r="K6" s="512"/>
      <c r="L6" s="512"/>
      <c r="M6" s="512"/>
      <c r="N6" s="512"/>
      <c r="O6" s="512"/>
      <c r="P6" s="512"/>
      <c r="Q6" s="512"/>
      <c r="R6" s="512"/>
      <c r="S6" s="512"/>
      <c r="T6" s="512"/>
      <c r="U6" s="512"/>
      <c r="V6" s="512"/>
      <c r="W6" s="513"/>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5"/>
      <c r="AY6" s="5"/>
      <c r="AZ6" s="30"/>
      <c r="BA6" s="30"/>
      <c r="BB6" s="30"/>
      <c r="BC6" s="30"/>
      <c r="BD6" s="30"/>
      <c r="BE6" s="30"/>
      <c r="BF6" s="30"/>
      <c r="BG6" s="30"/>
      <c r="BH6" s="30"/>
      <c r="BI6" s="30"/>
      <c r="BJ6" s="30"/>
      <c r="BK6" s="30"/>
      <c r="BL6" s="30"/>
      <c r="BM6" s="30"/>
      <c r="BN6" s="30"/>
      <c r="BO6" s="30"/>
      <c r="BP6" s="30"/>
      <c r="BQ6" s="30"/>
    </row>
    <row r="7" spans="1:69" x14ac:dyDescent="0.15">
      <c r="A7" s="528" t="s">
        <v>28</v>
      </c>
      <c r="B7" s="529"/>
      <c r="C7" s="529"/>
      <c r="D7" s="529"/>
      <c r="E7" s="530"/>
      <c r="F7" s="511">
        <f>入力シート!F7</f>
        <v>0</v>
      </c>
      <c r="G7" s="512"/>
      <c r="H7" s="512"/>
      <c r="I7" s="512"/>
      <c r="J7" s="512"/>
      <c r="K7" s="512"/>
      <c r="L7" s="512"/>
      <c r="M7" s="512"/>
      <c r="N7" s="512"/>
      <c r="O7" s="512"/>
      <c r="P7" s="512"/>
      <c r="Q7" s="512"/>
      <c r="R7" s="512"/>
      <c r="S7" s="512"/>
      <c r="T7" s="512"/>
      <c r="U7" s="512"/>
      <c r="V7" s="512"/>
      <c r="W7" s="513"/>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5"/>
      <c r="AY7" s="5"/>
      <c r="AZ7" s="30"/>
      <c r="BA7" s="30"/>
      <c r="BB7" s="30"/>
      <c r="BC7" s="30"/>
      <c r="BD7" s="30"/>
      <c r="BE7" s="30"/>
      <c r="BF7" s="30"/>
      <c r="BG7" s="30"/>
      <c r="BH7" s="30"/>
      <c r="BI7" s="30"/>
      <c r="BJ7" s="30"/>
      <c r="BK7" s="30"/>
      <c r="BL7" s="30"/>
      <c r="BM7" s="30"/>
      <c r="BN7" s="30"/>
      <c r="BO7" s="30"/>
      <c r="BP7" s="30"/>
      <c r="BQ7" s="30"/>
    </row>
    <row r="8" spans="1:69" x14ac:dyDescent="0.15">
      <c r="A8" s="470" t="s">
        <v>29</v>
      </c>
      <c r="B8" s="471"/>
      <c r="C8" s="471"/>
      <c r="D8" s="471"/>
      <c r="E8" s="472"/>
      <c r="F8" s="511">
        <f>入力シート!F8</f>
        <v>0</v>
      </c>
      <c r="G8" s="512"/>
      <c r="H8" s="512"/>
      <c r="I8" s="512"/>
      <c r="J8" s="512"/>
      <c r="K8" s="512"/>
      <c r="L8" s="512"/>
      <c r="M8" s="512"/>
      <c r="N8" s="512"/>
      <c r="O8" s="512"/>
      <c r="P8" s="512"/>
      <c r="Q8" s="512"/>
      <c r="R8" s="512"/>
      <c r="S8" s="512"/>
      <c r="T8" s="512"/>
      <c r="U8" s="512"/>
      <c r="V8" s="512"/>
      <c r="W8" s="513"/>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5"/>
      <c r="AY8" s="5"/>
      <c r="AZ8" s="30"/>
      <c r="BA8" s="30"/>
      <c r="BB8" s="30"/>
      <c r="BC8" s="30"/>
      <c r="BD8" s="30"/>
      <c r="BE8" s="30"/>
      <c r="BF8" s="30"/>
      <c r="BG8" s="30"/>
      <c r="BH8" s="30"/>
      <c r="BI8" s="30"/>
      <c r="BJ8" s="30"/>
      <c r="BK8" s="30"/>
      <c r="BL8" s="30"/>
      <c r="BM8" s="30"/>
      <c r="BN8" s="30"/>
      <c r="BO8" s="30"/>
      <c r="BP8" s="30"/>
      <c r="BQ8" s="30"/>
    </row>
    <row r="9" spans="1:69" x14ac:dyDescent="0.15">
      <c r="A9" s="470" t="s">
        <v>30</v>
      </c>
      <c r="B9" s="471"/>
      <c r="C9" s="471"/>
      <c r="D9" s="471"/>
      <c r="E9" s="472"/>
      <c r="F9" s="456">
        <f>入力シート!F9</f>
        <v>0</v>
      </c>
      <c r="G9" s="429"/>
      <c r="H9" s="429"/>
      <c r="I9" s="429"/>
      <c r="J9" s="429"/>
      <c r="K9" s="429"/>
      <c r="L9" s="429"/>
      <c r="M9" s="429"/>
      <c r="N9" s="430"/>
      <c r="O9" s="456" t="s">
        <v>308</v>
      </c>
      <c r="P9" s="432"/>
      <c r="Q9" s="433"/>
      <c r="R9" s="428">
        <f>入力シート!R9</f>
        <v>0</v>
      </c>
      <c r="S9" s="429"/>
      <c r="T9" s="429"/>
      <c r="U9" s="429"/>
      <c r="V9" s="429"/>
      <c r="W9" s="496"/>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5"/>
      <c r="AY9" s="5"/>
      <c r="AZ9" s="30"/>
      <c r="BA9" s="30"/>
      <c r="BB9" s="30"/>
      <c r="BC9" s="30"/>
      <c r="BD9" s="30"/>
      <c r="BE9" s="30"/>
      <c r="BF9" s="30"/>
      <c r="BG9" s="30"/>
      <c r="BH9" s="30"/>
      <c r="BI9" s="30"/>
      <c r="BJ9" s="30"/>
      <c r="BK9" s="30"/>
      <c r="BL9" s="30"/>
      <c r="BM9" s="30"/>
      <c r="BN9" s="30"/>
      <c r="BO9" s="30"/>
      <c r="BP9" s="30"/>
      <c r="BQ9" s="30"/>
    </row>
    <row r="10" spans="1:69" x14ac:dyDescent="0.15">
      <c r="A10" s="518" t="s">
        <v>31</v>
      </c>
      <c r="B10" s="519"/>
      <c r="C10" s="519"/>
      <c r="D10" s="519"/>
      <c r="E10" s="520"/>
      <c r="F10" s="511">
        <f>入力シート!F10</f>
        <v>0</v>
      </c>
      <c r="G10" s="512"/>
      <c r="H10" s="512"/>
      <c r="I10" s="512"/>
      <c r="J10" s="512"/>
      <c r="K10" s="512"/>
      <c r="L10" s="512"/>
      <c r="M10" s="512"/>
      <c r="N10" s="512"/>
      <c r="O10" s="512"/>
      <c r="P10" s="512"/>
      <c r="Q10" s="512"/>
      <c r="R10" s="512"/>
      <c r="S10" s="512"/>
      <c r="T10" s="512"/>
      <c r="U10" s="512"/>
      <c r="V10" s="512"/>
      <c r="W10" s="513"/>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5"/>
      <c r="AY10" s="5"/>
      <c r="AZ10" s="30"/>
      <c r="BA10" s="30"/>
      <c r="BB10" s="30"/>
      <c r="BC10" s="30"/>
      <c r="BD10" s="30"/>
      <c r="BE10" s="30"/>
      <c r="BF10" s="30"/>
      <c r="BG10" s="30"/>
      <c r="BH10" s="30"/>
      <c r="BI10" s="30"/>
      <c r="BJ10" s="30"/>
      <c r="BK10" s="30"/>
      <c r="BL10" s="30"/>
      <c r="BM10" s="30"/>
      <c r="BN10" s="30"/>
      <c r="BO10" s="30"/>
      <c r="BP10" s="30"/>
      <c r="BQ10" s="30"/>
    </row>
    <row r="11" spans="1:69" x14ac:dyDescent="0.15">
      <c r="A11" s="470" t="s">
        <v>32</v>
      </c>
      <c r="B11" s="471"/>
      <c r="C11" s="471"/>
      <c r="D11" s="471"/>
      <c r="E11" s="472"/>
      <c r="F11" s="511">
        <f>入力シート!F11</f>
        <v>0</v>
      </c>
      <c r="G11" s="512"/>
      <c r="H11" s="512"/>
      <c r="I11" s="512"/>
      <c r="J11" s="512"/>
      <c r="K11" s="512"/>
      <c r="L11" s="512"/>
      <c r="M11" s="512"/>
      <c r="N11" s="512"/>
      <c r="O11" s="512"/>
      <c r="P11" s="512"/>
      <c r="Q11" s="512"/>
      <c r="R11" s="512"/>
      <c r="S11" s="512"/>
      <c r="T11" s="512"/>
      <c r="U11" s="512"/>
      <c r="V11" s="512"/>
      <c r="W11" s="513"/>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5"/>
      <c r="AY11" s="5"/>
      <c r="AZ11" s="30"/>
      <c r="BA11" s="30"/>
      <c r="BB11" s="30"/>
      <c r="BC11" s="30"/>
      <c r="BD11" s="30"/>
      <c r="BE11" s="30"/>
      <c r="BF11" s="30"/>
      <c r="BG11" s="30"/>
      <c r="BH11" s="30"/>
      <c r="BI11" s="30"/>
      <c r="BJ11" s="30"/>
      <c r="BK11" s="30"/>
      <c r="BL11" s="30"/>
      <c r="BM11" s="30"/>
      <c r="BN11" s="30"/>
      <c r="BO11" s="30"/>
      <c r="BP11" s="30"/>
      <c r="BQ11" s="30"/>
    </row>
    <row r="12" spans="1:69" x14ac:dyDescent="0.15">
      <c r="A12" s="470" t="s">
        <v>33</v>
      </c>
      <c r="B12" s="471"/>
      <c r="C12" s="471"/>
      <c r="D12" s="471"/>
      <c r="E12" s="472"/>
      <c r="F12" s="511">
        <f>入力シート!F12</f>
        <v>0</v>
      </c>
      <c r="G12" s="512"/>
      <c r="H12" s="512"/>
      <c r="I12" s="512"/>
      <c r="J12" s="512"/>
      <c r="K12" s="512"/>
      <c r="L12" s="512"/>
      <c r="M12" s="512"/>
      <c r="N12" s="512"/>
      <c r="O12" s="512"/>
      <c r="P12" s="512"/>
      <c r="Q12" s="512"/>
      <c r="R12" s="512"/>
      <c r="S12" s="512"/>
      <c r="T12" s="512"/>
      <c r="U12" s="512"/>
      <c r="V12" s="512"/>
      <c r="W12" s="513"/>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5"/>
      <c r="AY12" s="5"/>
      <c r="AZ12" s="30"/>
      <c r="BA12" s="30"/>
      <c r="BB12" s="30"/>
      <c r="BC12" s="30"/>
      <c r="BD12" s="30"/>
      <c r="BE12" s="30"/>
      <c r="BF12" s="30"/>
      <c r="BG12" s="30"/>
      <c r="BH12" s="30"/>
      <c r="BI12" s="30"/>
      <c r="BJ12" s="30"/>
      <c r="BK12" s="30"/>
      <c r="BL12" s="30"/>
      <c r="BM12" s="30"/>
      <c r="BN12" s="30"/>
      <c r="BO12" s="30"/>
      <c r="BP12" s="30"/>
      <c r="BQ12" s="30"/>
    </row>
    <row r="13" spans="1:69" x14ac:dyDescent="0.15">
      <c r="A13" s="470" t="s">
        <v>34</v>
      </c>
      <c r="B13" s="471"/>
      <c r="C13" s="471"/>
      <c r="D13" s="471"/>
      <c r="E13" s="472"/>
      <c r="F13" s="511">
        <f>入力シート!F13</f>
        <v>0</v>
      </c>
      <c r="G13" s="512"/>
      <c r="H13" s="512"/>
      <c r="I13" s="512"/>
      <c r="J13" s="512"/>
      <c r="K13" s="512"/>
      <c r="L13" s="512"/>
      <c r="M13" s="512"/>
      <c r="N13" s="512"/>
      <c r="O13" s="512"/>
      <c r="P13" s="512"/>
      <c r="Q13" s="512"/>
      <c r="R13" s="512"/>
      <c r="S13" s="512"/>
      <c r="T13" s="512"/>
      <c r="U13" s="512"/>
      <c r="V13" s="512"/>
      <c r="W13" s="513"/>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5"/>
      <c r="AY13" s="5"/>
      <c r="AZ13" s="30"/>
      <c r="BA13" s="30"/>
      <c r="BB13" s="30"/>
      <c r="BC13" s="30"/>
      <c r="BD13" s="30"/>
      <c r="BE13" s="30"/>
      <c r="BF13" s="30"/>
      <c r="BG13" s="30"/>
      <c r="BH13" s="30"/>
      <c r="BI13" s="30"/>
      <c r="BJ13" s="30"/>
      <c r="BK13" s="30"/>
      <c r="BL13" s="30"/>
      <c r="BM13" s="30"/>
      <c r="BN13" s="30"/>
      <c r="BO13" s="30"/>
      <c r="BP13" s="30"/>
      <c r="BQ13" s="30"/>
    </row>
    <row r="14" spans="1:69" x14ac:dyDescent="0.15">
      <c r="A14" s="470" t="s">
        <v>35</v>
      </c>
      <c r="B14" s="471"/>
      <c r="C14" s="471"/>
      <c r="D14" s="471"/>
      <c r="E14" s="472"/>
      <c r="F14" s="511">
        <f>入力シート!F14</f>
        <v>0</v>
      </c>
      <c r="G14" s="512"/>
      <c r="H14" s="512"/>
      <c r="I14" s="512"/>
      <c r="J14" s="512"/>
      <c r="K14" s="512"/>
      <c r="L14" s="512"/>
      <c r="M14" s="512"/>
      <c r="N14" s="512"/>
      <c r="O14" s="512"/>
      <c r="P14" s="512"/>
      <c r="Q14" s="512"/>
      <c r="R14" s="512"/>
      <c r="S14" s="512"/>
      <c r="T14" s="512"/>
      <c r="U14" s="512"/>
      <c r="V14" s="512"/>
      <c r="W14" s="513"/>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5"/>
      <c r="AY14" s="5"/>
      <c r="AZ14" s="30"/>
      <c r="BA14" s="30"/>
      <c r="BB14" s="30"/>
      <c r="BC14" s="30"/>
      <c r="BD14" s="30"/>
      <c r="BE14" s="30"/>
      <c r="BF14" s="30"/>
      <c r="BG14" s="30"/>
      <c r="BH14" s="30"/>
      <c r="BI14" s="30"/>
      <c r="BJ14" s="30"/>
      <c r="BK14" s="30"/>
      <c r="BL14" s="30"/>
      <c r="BM14" s="30"/>
      <c r="BN14" s="30"/>
      <c r="BO14" s="30"/>
      <c r="BP14" s="30"/>
      <c r="BQ14" s="30"/>
    </row>
    <row r="15" spans="1:69" x14ac:dyDescent="0.15">
      <c r="A15" s="470" t="s">
        <v>215</v>
      </c>
      <c r="B15" s="471"/>
      <c r="C15" s="471"/>
      <c r="D15" s="471"/>
      <c r="E15" s="472"/>
      <c r="F15" s="511">
        <f>入力シート!F15</f>
        <v>0</v>
      </c>
      <c r="G15" s="512"/>
      <c r="H15" s="512"/>
      <c r="I15" s="512"/>
      <c r="J15" s="512"/>
      <c r="K15" s="512"/>
      <c r="L15" s="512"/>
      <c r="M15" s="512"/>
      <c r="N15" s="512"/>
      <c r="O15" s="512"/>
      <c r="P15" s="512"/>
      <c r="Q15" s="512"/>
      <c r="R15" s="512"/>
      <c r="S15" s="512"/>
      <c r="T15" s="512"/>
      <c r="U15" s="512"/>
      <c r="V15" s="512"/>
      <c r="W15" s="513"/>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5"/>
      <c r="AY15" s="5"/>
      <c r="AZ15" s="30"/>
      <c r="BA15" s="30"/>
      <c r="BB15" s="30"/>
      <c r="BC15" s="30"/>
      <c r="BD15" s="30"/>
      <c r="BE15" s="30"/>
      <c r="BF15" s="30"/>
      <c r="BG15" s="30"/>
      <c r="BH15" s="30"/>
      <c r="BI15" s="30"/>
      <c r="BJ15" s="30"/>
      <c r="BK15" s="30"/>
      <c r="BL15" s="30"/>
      <c r="BM15" s="30"/>
      <c r="BN15" s="30"/>
      <c r="BO15" s="30"/>
      <c r="BP15" s="30"/>
      <c r="BQ15" s="30"/>
    </row>
    <row r="16" spans="1:69" x14ac:dyDescent="0.15">
      <c r="A16" s="470" t="s">
        <v>216</v>
      </c>
      <c r="B16" s="471"/>
      <c r="C16" s="471"/>
      <c r="D16" s="471"/>
      <c r="E16" s="472"/>
      <c r="F16" s="511">
        <f>入力シート!F16</f>
        <v>0</v>
      </c>
      <c r="G16" s="512"/>
      <c r="H16" s="512"/>
      <c r="I16" s="512"/>
      <c r="J16" s="512"/>
      <c r="K16" s="512"/>
      <c r="L16" s="512"/>
      <c r="M16" s="512"/>
      <c r="N16" s="512"/>
      <c r="O16" s="512"/>
      <c r="P16" s="512"/>
      <c r="Q16" s="512"/>
      <c r="R16" s="512"/>
      <c r="S16" s="512"/>
      <c r="T16" s="512"/>
      <c r="U16" s="512"/>
      <c r="V16" s="512"/>
      <c r="W16" s="513"/>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5"/>
      <c r="AY16" s="5"/>
      <c r="AZ16" s="30"/>
      <c r="BA16" s="30"/>
      <c r="BB16" s="30"/>
      <c r="BC16" s="30"/>
      <c r="BD16" s="30"/>
      <c r="BE16" s="30"/>
      <c r="BF16" s="30"/>
      <c r="BG16" s="30"/>
      <c r="BH16" s="30"/>
      <c r="BI16" s="30"/>
      <c r="BJ16" s="30"/>
      <c r="BK16" s="30"/>
      <c r="BL16" s="30"/>
      <c r="BM16" s="30"/>
      <c r="BN16" s="30"/>
      <c r="BO16" s="30"/>
      <c r="BP16" s="30"/>
      <c r="BQ16" s="30"/>
    </row>
    <row r="17" spans="1:69" x14ac:dyDescent="0.15">
      <c r="A17" s="470" t="s">
        <v>36</v>
      </c>
      <c r="B17" s="471"/>
      <c r="C17" s="471"/>
      <c r="D17" s="471"/>
      <c r="E17" s="472"/>
      <c r="F17" s="511">
        <f>入力シート!F17</f>
        <v>0</v>
      </c>
      <c r="G17" s="512"/>
      <c r="H17" s="512"/>
      <c r="I17" s="512"/>
      <c r="J17" s="512"/>
      <c r="K17" s="512"/>
      <c r="L17" s="512"/>
      <c r="M17" s="512"/>
      <c r="N17" s="512"/>
      <c r="O17" s="512"/>
      <c r="P17" s="512"/>
      <c r="Q17" s="512"/>
      <c r="R17" s="512"/>
      <c r="S17" s="512"/>
      <c r="T17" s="512"/>
      <c r="U17" s="512"/>
      <c r="V17" s="512"/>
      <c r="W17" s="513"/>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5"/>
      <c r="AY17" s="5"/>
      <c r="AZ17" s="30"/>
      <c r="BA17" s="30"/>
      <c r="BB17" s="30"/>
      <c r="BC17" s="30"/>
      <c r="BD17" s="30"/>
      <c r="BE17" s="30"/>
      <c r="BF17" s="30"/>
      <c r="BG17" s="30"/>
      <c r="BH17" s="30"/>
      <c r="BI17" s="30"/>
      <c r="BJ17" s="30"/>
      <c r="BK17" s="30"/>
      <c r="BL17" s="30"/>
      <c r="BM17" s="30"/>
      <c r="BN17" s="30"/>
      <c r="BO17" s="30"/>
      <c r="BP17" s="30"/>
      <c r="BQ17" s="30"/>
    </row>
    <row r="18" spans="1:69" ht="14.25" thickBot="1" x14ac:dyDescent="0.2">
      <c r="A18" s="589" t="s">
        <v>217</v>
      </c>
      <c r="B18" s="590"/>
      <c r="C18" s="590"/>
      <c r="D18" s="590"/>
      <c r="E18" s="591"/>
      <c r="F18" s="592">
        <f>入力シート!F18</f>
        <v>0</v>
      </c>
      <c r="G18" s="593"/>
      <c r="H18" s="593"/>
      <c r="I18" s="593"/>
      <c r="J18" s="593"/>
      <c r="K18" s="593"/>
      <c r="L18" s="593"/>
      <c r="M18" s="593"/>
      <c r="N18" s="593"/>
      <c r="O18" s="593"/>
      <c r="P18" s="593"/>
      <c r="Q18" s="593"/>
      <c r="R18" s="593"/>
      <c r="S18" s="593"/>
      <c r="T18" s="593"/>
      <c r="U18" s="593"/>
      <c r="V18" s="593"/>
      <c r="W18" s="594"/>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5"/>
      <c r="AY18" s="5"/>
      <c r="AZ18" s="30"/>
      <c r="BA18" s="30"/>
      <c r="BB18" s="30"/>
      <c r="BC18" s="30"/>
      <c r="BD18" s="30"/>
      <c r="BE18" s="30"/>
      <c r="BF18" s="30"/>
      <c r="BG18" s="30"/>
      <c r="BH18" s="30"/>
      <c r="BI18" s="30"/>
      <c r="BJ18" s="30"/>
      <c r="BK18" s="30"/>
      <c r="BL18" s="30"/>
      <c r="BM18" s="30"/>
      <c r="BN18" s="30"/>
      <c r="BO18" s="30"/>
      <c r="BP18" s="30"/>
      <c r="BQ18" s="30"/>
    </row>
    <row r="19" spans="1:69" x14ac:dyDescent="0.1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5"/>
      <c r="AY19" s="5"/>
      <c r="AZ19" s="30"/>
      <c r="BA19" s="30"/>
      <c r="BB19" s="30"/>
      <c r="BC19" s="30"/>
      <c r="BD19" s="30"/>
      <c r="BE19" s="30"/>
      <c r="BF19" s="30"/>
      <c r="BG19" s="30"/>
      <c r="BH19" s="30"/>
      <c r="BI19" s="30"/>
      <c r="BJ19" s="30"/>
      <c r="BK19" s="30"/>
      <c r="BL19" s="30"/>
      <c r="BM19" s="30"/>
      <c r="BN19" s="30"/>
      <c r="BO19" s="30"/>
      <c r="BP19" s="30"/>
      <c r="BQ19" s="30"/>
    </row>
    <row r="20" spans="1:69" ht="14.25" thickBot="1"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5"/>
      <c r="AY20" s="5"/>
      <c r="AZ20" s="30"/>
      <c r="BA20" s="30"/>
      <c r="BB20" s="30"/>
      <c r="BC20" s="30"/>
      <c r="BD20" s="30"/>
      <c r="BE20" s="30"/>
      <c r="BF20" s="30"/>
      <c r="BG20" s="30"/>
      <c r="BH20" s="30"/>
      <c r="BI20" s="30"/>
      <c r="BJ20" s="5"/>
      <c r="BK20" s="5"/>
      <c r="BL20" s="5"/>
      <c r="BM20" s="5"/>
      <c r="BN20" s="5"/>
      <c r="BO20" s="5"/>
      <c r="BP20" s="5"/>
      <c r="BQ20" s="5"/>
    </row>
    <row r="21" spans="1:69" x14ac:dyDescent="0.15">
      <c r="A21" s="595" t="s">
        <v>39</v>
      </c>
      <c r="B21" s="491"/>
      <c r="C21" s="547" t="s">
        <v>40</v>
      </c>
      <c r="D21" s="491"/>
      <c r="E21" s="491"/>
      <c r="F21" s="491"/>
      <c r="G21" s="547" t="s">
        <v>41</v>
      </c>
      <c r="H21" s="491"/>
      <c r="I21" s="491"/>
      <c r="J21" s="491"/>
      <c r="K21" s="575" t="s">
        <v>42</v>
      </c>
      <c r="L21" s="491"/>
      <c r="M21" s="491"/>
      <c r="N21" s="491"/>
      <c r="O21" s="491"/>
      <c r="P21" s="547" t="s">
        <v>43</v>
      </c>
      <c r="Q21" s="547"/>
      <c r="R21" s="547"/>
      <c r="S21" s="547"/>
      <c r="T21" s="547"/>
      <c r="U21" s="547"/>
      <c r="V21" s="547"/>
      <c r="W21" s="721" t="s">
        <v>412</v>
      </c>
      <c r="X21" s="579"/>
      <c r="Y21" s="579"/>
      <c r="Z21" s="579"/>
      <c r="AA21" s="579"/>
      <c r="AB21" s="579"/>
      <c r="AC21" s="579"/>
      <c r="AD21" s="579"/>
      <c r="AE21" s="580"/>
      <c r="AF21" s="547" t="s">
        <v>44</v>
      </c>
      <c r="AG21" s="547"/>
      <c r="AH21" s="547"/>
      <c r="AI21" s="547"/>
      <c r="AJ21" s="547"/>
      <c r="AK21" s="547"/>
      <c r="AL21" s="547"/>
      <c r="AM21" s="547"/>
      <c r="AN21" s="547"/>
      <c r="AO21" s="547" t="s">
        <v>45</v>
      </c>
      <c r="AP21" s="547"/>
      <c r="AQ21" s="547" t="s">
        <v>46</v>
      </c>
      <c r="AR21" s="547"/>
      <c r="AS21" s="547"/>
      <c r="AT21" s="547"/>
      <c r="AU21" s="547"/>
      <c r="AV21" s="547"/>
      <c r="AW21" s="547"/>
      <c r="AX21" s="279" t="s">
        <v>300</v>
      </c>
      <c r="AY21" s="279"/>
      <c r="AZ21" s="585" t="s">
        <v>218</v>
      </c>
      <c r="BA21" s="586"/>
      <c r="BB21" s="586"/>
      <c r="BC21" s="586"/>
      <c r="BD21" s="586"/>
      <c r="BE21" s="586"/>
      <c r="BF21" s="586"/>
      <c r="BG21" s="586"/>
      <c r="BH21" s="586"/>
      <c r="BI21" s="588"/>
      <c r="BJ21" s="162" t="s">
        <v>224</v>
      </c>
      <c r="BK21" s="163"/>
      <c r="BL21" s="163"/>
      <c r="BM21" s="163"/>
      <c r="BN21" s="163"/>
      <c r="BO21" s="163"/>
      <c r="BP21" s="163"/>
      <c r="BQ21" s="164"/>
    </row>
    <row r="22" spans="1:69" x14ac:dyDescent="0.15">
      <c r="A22" s="596"/>
      <c r="B22" s="471"/>
      <c r="C22" s="577"/>
      <c r="D22" s="471"/>
      <c r="E22" s="471"/>
      <c r="F22" s="471"/>
      <c r="G22" s="577"/>
      <c r="H22" s="471"/>
      <c r="I22" s="471"/>
      <c r="J22" s="471"/>
      <c r="K22" s="576"/>
      <c r="L22" s="471"/>
      <c r="M22" s="471"/>
      <c r="N22" s="471"/>
      <c r="O22" s="471"/>
      <c r="P22" s="577"/>
      <c r="Q22" s="577"/>
      <c r="R22" s="577"/>
      <c r="S22" s="577"/>
      <c r="T22" s="577"/>
      <c r="U22" s="577"/>
      <c r="V22" s="577"/>
      <c r="W22" s="722"/>
      <c r="X22" s="581"/>
      <c r="Y22" s="581"/>
      <c r="Z22" s="581"/>
      <c r="AA22" s="581"/>
      <c r="AB22" s="581"/>
      <c r="AC22" s="581"/>
      <c r="AD22" s="581"/>
      <c r="AE22" s="582"/>
      <c r="AF22" s="577"/>
      <c r="AG22" s="577"/>
      <c r="AH22" s="577"/>
      <c r="AI22" s="577"/>
      <c r="AJ22" s="577"/>
      <c r="AK22" s="577"/>
      <c r="AL22" s="577"/>
      <c r="AM22" s="577"/>
      <c r="AN22" s="577"/>
      <c r="AO22" s="577"/>
      <c r="AP22" s="577"/>
      <c r="AQ22" s="577" t="s">
        <v>47</v>
      </c>
      <c r="AR22" s="577"/>
      <c r="AS22" s="577"/>
      <c r="AT22" s="577" t="s">
        <v>48</v>
      </c>
      <c r="AU22" s="577"/>
      <c r="AV22" s="577" t="s">
        <v>49</v>
      </c>
      <c r="AW22" s="577"/>
      <c r="AX22" s="184"/>
      <c r="AY22" s="184"/>
      <c r="AZ22" s="577" t="s">
        <v>219</v>
      </c>
      <c r="BA22" s="577"/>
      <c r="BB22" s="577" t="s">
        <v>220</v>
      </c>
      <c r="BC22" s="577"/>
      <c r="BD22" s="577"/>
      <c r="BE22" s="577"/>
      <c r="BF22" s="723" t="s">
        <v>239</v>
      </c>
      <c r="BG22" s="724"/>
      <c r="BH22" s="724"/>
      <c r="BI22" s="725"/>
      <c r="BJ22" s="159" t="s">
        <v>226</v>
      </c>
      <c r="BK22" s="160"/>
      <c r="BL22" s="160"/>
      <c r="BM22" s="161"/>
      <c r="BN22" s="159" t="s">
        <v>224</v>
      </c>
      <c r="BO22" s="160"/>
      <c r="BP22" s="160"/>
      <c r="BQ22" s="161"/>
    </row>
    <row r="23" spans="1:69" ht="14.25" thickBot="1" x14ac:dyDescent="0.2">
      <c r="A23" s="597"/>
      <c r="B23" s="541"/>
      <c r="C23" s="541"/>
      <c r="D23" s="541"/>
      <c r="E23" s="541"/>
      <c r="F23" s="541"/>
      <c r="G23" s="541"/>
      <c r="H23" s="541"/>
      <c r="I23" s="541"/>
      <c r="J23" s="541"/>
      <c r="K23" s="541"/>
      <c r="L23" s="541"/>
      <c r="M23" s="541"/>
      <c r="N23" s="541"/>
      <c r="O23" s="541"/>
      <c r="P23" s="540"/>
      <c r="Q23" s="540"/>
      <c r="R23" s="540"/>
      <c r="S23" s="540"/>
      <c r="T23" s="540"/>
      <c r="U23" s="540"/>
      <c r="V23" s="540"/>
      <c r="W23" s="558"/>
      <c r="X23" s="559"/>
      <c r="Y23" s="559"/>
      <c r="Z23" s="559"/>
      <c r="AA23" s="559"/>
      <c r="AB23" s="559"/>
      <c r="AC23" s="559"/>
      <c r="AD23" s="559"/>
      <c r="AE23" s="560"/>
      <c r="AF23" s="540"/>
      <c r="AG23" s="540"/>
      <c r="AH23" s="540"/>
      <c r="AI23" s="540"/>
      <c r="AJ23" s="540"/>
      <c r="AK23" s="540"/>
      <c r="AL23" s="540"/>
      <c r="AM23" s="540"/>
      <c r="AN23" s="540"/>
      <c r="AO23" s="540"/>
      <c r="AP23" s="540"/>
      <c r="AQ23" s="540"/>
      <c r="AR23" s="540"/>
      <c r="AS23" s="540"/>
      <c r="AT23" s="540"/>
      <c r="AU23" s="540"/>
      <c r="AV23" s="540"/>
      <c r="AW23" s="540"/>
      <c r="AX23" s="283"/>
      <c r="AY23" s="283"/>
      <c r="AZ23" s="603" t="s">
        <v>17</v>
      </c>
      <c r="BA23" s="540"/>
      <c r="BB23" s="603" t="s">
        <v>20</v>
      </c>
      <c r="BC23" s="540"/>
      <c r="BD23" s="583" t="s">
        <v>17</v>
      </c>
      <c r="BE23" s="584"/>
      <c r="BF23" s="604" t="s">
        <v>20</v>
      </c>
      <c r="BG23" s="540"/>
      <c r="BH23" s="603" t="s">
        <v>17</v>
      </c>
      <c r="BI23" s="619"/>
      <c r="BJ23" s="178" t="s">
        <v>222</v>
      </c>
      <c r="BK23" s="179"/>
      <c r="BL23" s="179"/>
      <c r="BM23" s="180"/>
      <c r="BN23" s="167" t="s">
        <v>65</v>
      </c>
      <c r="BO23" s="168"/>
      <c r="BP23" s="167" t="s">
        <v>223</v>
      </c>
      <c r="BQ23" s="169"/>
    </row>
    <row r="24" spans="1:69" ht="14.25" thickTop="1" x14ac:dyDescent="0.15">
      <c r="A24" s="609">
        <v>1</v>
      </c>
      <c r="B24" s="610"/>
      <c r="C24" s="611">
        <f>入力シート!C26</f>
        <v>0</v>
      </c>
      <c r="D24" s="566"/>
      <c r="E24" s="566"/>
      <c r="F24" s="566"/>
      <c r="G24" s="612">
        <f>入力シート!G26</f>
        <v>0</v>
      </c>
      <c r="H24" s="566"/>
      <c r="I24" s="566"/>
      <c r="J24" s="566"/>
      <c r="K24" s="612">
        <f>入力シート!K26</f>
        <v>0</v>
      </c>
      <c r="L24" s="566"/>
      <c r="M24" s="566"/>
      <c r="N24" s="566"/>
      <c r="O24" s="508"/>
      <c r="P24" s="620">
        <f>入力シート!P26</f>
        <v>0</v>
      </c>
      <c r="Q24" s="614"/>
      <c r="R24" s="614"/>
      <c r="S24" s="614"/>
      <c r="T24" s="614"/>
      <c r="U24" s="614"/>
      <c r="V24" s="614"/>
      <c r="W24" s="719">
        <f>入力シート!W26</f>
        <v>0</v>
      </c>
      <c r="X24" s="614"/>
      <c r="Y24" s="614"/>
      <c r="Z24" s="614"/>
      <c r="AA24" s="614"/>
      <c r="AB24" s="614"/>
      <c r="AC24" s="614"/>
      <c r="AD24" s="614"/>
      <c r="AE24" s="615"/>
      <c r="AF24" s="620">
        <f>入力シート!AF26</f>
        <v>0</v>
      </c>
      <c r="AG24" s="614"/>
      <c r="AH24" s="614"/>
      <c r="AI24" s="614"/>
      <c r="AJ24" s="614"/>
      <c r="AK24" s="614"/>
      <c r="AL24" s="614"/>
      <c r="AM24" s="614"/>
      <c r="AN24" s="621"/>
      <c r="AO24" s="638">
        <f>入力シート!AO26</f>
        <v>0</v>
      </c>
      <c r="AP24" s="508"/>
      <c r="AQ24" s="720">
        <f>入力シート!AQ26</f>
        <v>0</v>
      </c>
      <c r="AR24" s="566"/>
      <c r="AS24" s="566"/>
      <c r="AT24" s="641">
        <f>入力シート!AT26</f>
        <v>0</v>
      </c>
      <c r="AU24" s="566"/>
      <c r="AV24" s="641">
        <f>入力シート!AV26</f>
        <v>0</v>
      </c>
      <c r="AW24" s="508"/>
      <c r="AX24" s="507">
        <f>入力シート!AX26</f>
        <v>0</v>
      </c>
      <c r="AY24" s="508"/>
      <c r="AZ24" s="507">
        <f>入力シート!AZ26</f>
        <v>0</v>
      </c>
      <c r="BA24" s="508"/>
      <c r="BB24" s="568">
        <f>入力シート!BB26</f>
        <v>0</v>
      </c>
      <c r="BC24" s="566"/>
      <c r="BD24" s="566">
        <f>入力シート!BD26</f>
        <v>0</v>
      </c>
      <c r="BE24" s="508"/>
      <c r="BF24" s="564" t="str">
        <f>入力シート!BF26</f>
        <v>A</v>
      </c>
      <c r="BG24" s="565"/>
      <c r="BH24" s="566">
        <f>入力シート!BH26</f>
        <v>0</v>
      </c>
      <c r="BI24" s="567"/>
      <c r="BJ24" s="693">
        <f>入力シート!BJ26</f>
        <v>0</v>
      </c>
      <c r="BK24" s="694"/>
      <c r="BL24" s="694"/>
      <c r="BM24" s="695"/>
      <c r="BN24" s="465">
        <f>入力シート!BN26</f>
        <v>0</v>
      </c>
      <c r="BO24" s="465"/>
      <c r="BP24" s="465">
        <f>入力シート!BP26</f>
        <v>0</v>
      </c>
      <c r="BQ24" s="696"/>
    </row>
    <row r="25" spans="1:69" x14ac:dyDescent="0.15">
      <c r="A25" s="625">
        <v>2</v>
      </c>
      <c r="B25" s="626"/>
      <c r="C25" s="629">
        <f>入力シート!C27</f>
        <v>0</v>
      </c>
      <c r="D25" s="712"/>
      <c r="E25" s="712"/>
      <c r="F25" s="712"/>
      <c r="G25" s="707">
        <f>入力シート!G27</f>
        <v>0</v>
      </c>
      <c r="H25" s="712"/>
      <c r="I25" s="712"/>
      <c r="J25" s="712"/>
      <c r="K25" s="707">
        <f>入力シート!K27</f>
        <v>0</v>
      </c>
      <c r="L25" s="712"/>
      <c r="M25" s="712"/>
      <c r="N25" s="712"/>
      <c r="O25" s="682"/>
      <c r="P25" s="697">
        <f>入力シート!P27</f>
        <v>0</v>
      </c>
      <c r="Q25" s="698"/>
      <c r="R25" s="698"/>
      <c r="S25" s="698"/>
      <c r="T25" s="698"/>
      <c r="U25" s="698"/>
      <c r="V25" s="698"/>
      <c r="W25" s="709">
        <f>入力シート!W27</f>
        <v>0</v>
      </c>
      <c r="X25" s="710"/>
      <c r="Y25" s="710"/>
      <c r="Z25" s="710"/>
      <c r="AA25" s="710"/>
      <c r="AB25" s="710"/>
      <c r="AC25" s="710"/>
      <c r="AD25" s="710"/>
      <c r="AE25" s="711"/>
      <c r="AF25" s="697">
        <f>入力シート!AF27</f>
        <v>0</v>
      </c>
      <c r="AG25" s="698"/>
      <c r="AH25" s="698"/>
      <c r="AI25" s="698"/>
      <c r="AJ25" s="698"/>
      <c r="AK25" s="698"/>
      <c r="AL25" s="698"/>
      <c r="AM25" s="698"/>
      <c r="AN25" s="716"/>
      <c r="AO25" s="715">
        <f>入力シート!AO27</f>
        <v>0</v>
      </c>
      <c r="AP25" s="682"/>
      <c r="AQ25" s="629">
        <f>入力シート!AQ27</f>
        <v>0</v>
      </c>
      <c r="AR25" s="712"/>
      <c r="AS25" s="712"/>
      <c r="AT25" s="707">
        <f>入力シート!AT27</f>
        <v>0</v>
      </c>
      <c r="AU25" s="712"/>
      <c r="AV25" s="707">
        <f>入力シート!AV27</f>
        <v>0</v>
      </c>
      <c r="AW25" s="682"/>
      <c r="AX25" s="681">
        <f>入力シート!AX27</f>
        <v>0</v>
      </c>
      <c r="AY25" s="682"/>
      <c r="AZ25" s="681">
        <f>入力シート!AZ27</f>
        <v>0</v>
      </c>
      <c r="BA25" s="682"/>
      <c r="BB25" s="643">
        <f>入力シート!BB27</f>
        <v>0</v>
      </c>
      <c r="BC25" s="712"/>
      <c r="BD25" s="712">
        <f>入力シート!BD27</f>
        <v>0</v>
      </c>
      <c r="BE25" s="682"/>
      <c r="BF25" s="648" t="str">
        <f>入力シート!BF27</f>
        <v>A</v>
      </c>
      <c r="BG25" s="718"/>
      <c r="BH25" s="712">
        <f>入力シート!BH27</f>
        <v>0</v>
      </c>
      <c r="BI25" s="717"/>
      <c r="BJ25" s="686">
        <f>入力シート!BJ27</f>
        <v>0</v>
      </c>
      <c r="BK25" s="687"/>
      <c r="BL25" s="687"/>
      <c r="BM25" s="688"/>
      <c r="BN25" s="685">
        <f>入力シート!BN27</f>
        <v>0</v>
      </c>
      <c r="BO25" s="362"/>
      <c r="BP25" s="459">
        <f>入力シート!BP27</f>
        <v>0</v>
      </c>
      <c r="BQ25" s="460"/>
    </row>
    <row r="26" spans="1:69" x14ac:dyDescent="0.15">
      <c r="A26" s="625">
        <v>3</v>
      </c>
      <c r="B26" s="626"/>
      <c r="C26" s="629">
        <f>入力シート!C28</f>
        <v>0</v>
      </c>
      <c r="D26" s="712"/>
      <c r="E26" s="712"/>
      <c r="F26" s="712"/>
      <c r="G26" s="707">
        <f>入力シート!G28</f>
        <v>0</v>
      </c>
      <c r="H26" s="712"/>
      <c r="I26" s="712"/>
      <c r="J26" s="712"/>
      <c r="K26" s="707">
        <f>入力シート!K28</f>
        <v>0</v>
      </c>
      <c r="L26" s="712"/>
      <c r="M26" s="712"/>
      <c r="N26" s="712"/>
      <c r="O26" s="682"/>
      <c r="P26" s="697">
        <f>入力シート!P28</f>
        <v>0</v>
      </c>
      <c r="Q26" s="698"/>
      <c r="R26" s="698"/>
      <c r="S26" s="698"/>
      <c r="T26" s="698"/>
      <c r="U26" s="698"/>
      <c r="V26" s="698"/>
      <c r="W26" s="709">
        <f>入力シート!W28</f>
        <v>0</v>
      </c>
      <c r="X26" s="710"/>
      <c r="Y26" s="710"/>
      <c r="Z26" s="710"/>
      <c r="AA26" s="710"/>
      <c r="AB26" s="710"/>
      <c r="AC26" s="710"/>
      <c r="AD26" s="710"/>
      <c r="AE26" s="711"/>
      <c r="AF26" s="697">
        <f>入力シート!AF28</f>
        <v>0</v>
      </c>
      <c r="AG26" s="698"/>
      <c r="AH26" s="698"/>
      <c r="AI26" s="698"/>
      <c r="AJ26" s="698"/>
      <c r="AK26" s="698"/>
      <c r="AL26" s="698"/>
      <c r="AM26" s="698"/>
      <c r="AN26" s="716"/>
      <c r="AO26" s="715">
        <f>入力シート!AO28</f>
        <v>0</v>
      </c>
      <c r="AP26" s="682"/>
      <c r="AQ26" s="629">
        <f>入力シート!AQ28</f>
        <v>0</v>
      </c>
      <c r="AR26" s="712"/>
      <c r="AS26" s="712"/>
      <c r="AT26" s="707">
        <f>入力シート!AT28</f>
        <v>0</v>
      </c>
      <c r="AU26" s="712"/>
      <c r="AV26" s="707">
        <f>入力シート!AV28</f>
        <v>0</v>
      </c>
      <c r="AW26" s="682"/>
      <c r="AX26" s="681">
        <f>入力シート!AX28</f>
        <v>0</v>
      </c>
      <c r="AY26" s="682"/>
      <c r="AZ26" s="681">
        <f>入力シート!AZ28</f>
        <v>0</v>
      </c>
      <c r="BA26" s="682"/>
      <c r="BB26" s="643">
        <f>入力シート!BB28</f>
        <v>0</v>
      </c>
      <c r="BC26" s="712"/>
      <c r="BD26" s="712">
        <f>入力シート!BD28</f>
        <v>0</v>
      </c>
      <c r="BE26" s="682"/>
      <c r="BF26" s="648" t="str">
        <f>入力シート!BF28</f>
        <v>A</v>
      </c>
      <c r="BG26" s="718"/>
      <c r="BH26" s="712">
        <f>入力シート!BH28</f>
        <v>0</v>
      </c>
      <c r="BI26" s="717"/>
      <c r="BJ26" s="686">
        <f>入力シート!BJ28</f>
        <v>0</v>
      </c>
      <c r="BK26" s="687"/>
      <c r="BL26" s="687"/>
      <c r="BM26" s="688"/>
      <c r="BN26" s="685">
        <f>入力シート!BN28</f>
        <v>0</v>
      </c>
      <c r="BO26" s="362"/>
      <c r="BP26" s="459">
        <f>入力シート!BP28</f>
        <v>0</v>
      </c>
      <c r="BQ26" s="460"/>
    </row>
    <row r="27" spans="1:69" x14ac:dyDescent="0.15">
      <c r="A27" s="625">
        <v>4</v>
      </c>
      <c r="B27" s="626"/>
      <c r="C27" s="629">
        <f>入力シート!C29</f>
        <v>0</v>
      </c>
      <c r="D27" s="712"/>
      <c r="E27" s="712"/>
      <c r="F27" s="712"/>
      <c r="G27" s="707">
        <f>入力シート!G29</f>
        <v>0</v>
      </c>
      <c r="H27" s="712"/>
      <c r="I27" s="712"/>
      <c r="J27" s="712"/>
      <c r="K27" s="707">
        <f>入力シート!K29</f>
        <v>0</v>
      </c>
      <c r="L27" s="712"/>
      <c r="M27" s="712"/>
      <c r="N27" s="712"/>
      <c r="O27" s="682"/>
      <c r="P27" s="697">
        <f>入力シート!P29</f>
        <v>0</v>
      </c>
      <c r="Q27" s="698"/>
      <c r="R27" s="698"/>
      <c r="S27" s="698"/>
      <c r="T27" s="698"/>
      <c r="U27" s="698"/>
      <c r="V27" s="698"/>
      <c r="W27" s="709">
        <f>入力シート!W29</f>
        <v>0</v>
      </c>
      <c r="X27" s="710"/>
      <c r="Y27" s="710"/>
      <c r="Z27" s="710"/>
      <c r="AA27" s="710"/>
      <c r="AB27" s="710"/>
      <c r="AC27" s="710"/>
      <c r="AD27" s="710"/>
      <c r="AE27" s="711"/>
      <c r="AF27" s="697">
        <f>入力シート!AF29</f>
        <v>0</v>
      </c>
      <c r="AG27" s="698"/>
      <c r="AH27" s="698"/>
      <c r="AI27" s="698"/>
      <c r="AJ27" s="698"/>
      <c r="AK27" s="698"/>
      <c r="AL27" s="698"/>
      <c r="AM27" s="698"/>
      <c r="AN27" s="716"/>
      <c r="AO27" s="715">
        <f>入力シート!AO29</f>
        <v>0</v>
      </c>
      <c r="AP27" s="682"/>
      <c r="AQ27" s="629">
        <f>入力シート!AQ29</f>
        <v>0</v>
      </c>
      <c r="AR27" s="712"/>
      <c r="AS27" s="712"/>
      <c r="AT27" s="707">
        <f>入力シート!AT29</f>
        <v>0</v>
      </c>
      <c r="AU27" s="712"/>
      <c r="AV27" s="707">
        <f>入力シート!AV29</f>
        <v>0</v>
      </c>
      <c r="AW27" s="682"/>
      <c r="AX27" s="681">
        <f>入力シート!AX29</f>
        <v>0</v>
      </c>
      <c r="AY27" s="682"/>
      <c r="AZ27" s="681">
        <f>入力シート!AZ29</f>
        <v>0</v>
      </c>
      <c r="BA27" s="682"/>
      <c r="BB27" s="643">
        <f>入力シート!BB29</f>
        <v>0</v>
      </c>
      <c r="BC27" s="712"/>
      <c r="BD27" s="712">
        <f>入力シート!BD29</f>
        <v>0</v>
      </c>
      <c r="BE27" s="682"/>
      <c r="BF27" s="648" t="str">
        <f>入力シート!BF29</f>
        <v>A</v>
      </c>
      <c r="BG27" s="718"/>
      <c r="BH27" s="712">
        <f>入力シート!BH29</f>
        <v>0</v>
      </c>
      <c r="BI27" s="717"/>
      <c r="BJ27" s="686">
        <f>入力シート!BJ29</f>
        <v>0</v>
      </c>
      <c r="BK27" s="687"/>
      <c r="BL27" s="687"/>
      <c r="BM27" s="688"/>
      <c r="BN27" s="685">
        <f>入力シート!BN29</f>
        <v>0</v>
      </c>
      <c r="BO27" s="362"/>
      <c r="BP27" s="459">
        <f>入力シート!BP29</f>
        <v>0</v>
      </c>
      <c r="BQ27" s="460"/>
    </row>
    <row r="28" spans="1:69" x14ac:dyDescent="0.15">
      <c r="A28" s="625">
        <v>5</v>
      </c>
      <c r="B28" s="626"/>
      <c r="C28" s="629">
        <f>入力シート!C30</f>
        <v>0</v>
      </c>
      <c r="D28" s="712"/>
      <c r="E28" s="712"/>
      <c r="F28" s="712"/>
      <c r="G28" s="707">
        <f>入力シート!G30</f>
        <v>0</v>
      </c>
      <c r="H28" s="712"/>
      <c r="I28" s="712"/>
      <c r="J28" s="712"/>
      <c r="K28" s="707">
        <f>入力シート!K30</f>
        <v>0</v>
      </c>
      <c r="L28" s="712"/>
      <c r="M28" s="712"/>
      <c r="N28" s="712"/>
      <c r="O28" s="682"/>
      <c r="P28" s="697">
        <f>入力シート!P30</f>
        <v>0</v>
      </c>
      <c r="Q28" s="698"/>
      <c r="R28" s="698"/>
      <c r="S28" s="698"/>
      <c r="T28" s="698"/>
      <c r="U28" s="698"/>
      <c r="V28" s="698"/>
      <c r="W28" s="709">
        <f>入力シート!W30</f>
        <v>0</v>
      </c>
      <c r="X28" s="710"/>
      <c r="Y28" s="710"/>
      <c r="Z28" s="710"/>
      <c r="AA28" s="710"/>
      <c r="AB28" s="710"/>
      <c r="AC28" s="710"/>
      <c r="AD28" s="710"/>
      <c r="AE28" s="711"/>
      <c r="AF28" s="697">
        <f>入力シート!AF30</f>
        <v>0</v>
      </c>
      <c r="AG28" s="698"/>
      <c r="AH28" s="698"/>
      <c r="AI28" s="698"/>
      <c r="AJ28" s="698"/>
      <c r="AK28" s="698"/>
      <c r="AL28" s="698"/>
      <c r="AM28" s="698"/>
      <c r="AN28" s="716"/>
      <c r="AO28" s="715">
        <f>入力シート!AO30</f>
        <v>0</v>
      </c>
      <c r="AP28" s="682"/>
      <c r="AQ28" s="629">
        <f>入力シート!AQ30</f>
        <v>0</v>
      </c>
      <c r="AR28" s="712"/>
      <c r="AS28" s="712"/>
      <c r="AT28" s="707">
        <f>入力シート!AT30</f>
        <v>0</v>
      </c>
      <c r="AU28" s="712"/>
      <c r="AV28" s="707">
        <f>入力シート!AV30</f>
        <v>0</v>
      </c>
      <c r="AW28" s="682"/>
      <c r="AX28" s="681">
        <f>入力シート!AX30</f>
        <v>0</v>
      </c>
      <c r="AY28" s="682"/>
      <c r="AZ28" s="681">
        <f>入力シート!AZ30</f>
        <v>0</v>
      </c>
      <c r="BA28" s="682"/>
      <c r="BB28" s="643">
        <f>入力シート!BB30</f>
        <v>0</v>
      </c>
      <c r="BC28" s="712"/>
      <c r="BD28" s="712">
        <f>入力シート!BD30</f>
        <v>0</v>
      </c>
      <c r="BE28" s="682"/>
      <c r="BF28" s="648" t="str">
        <f>入力シート!BF30</f>
        <v>A</v>
      </c>
      <c r="BG28" s="718"/>
      <c r="BH28" s="712">
        <f>入力シート!BH30</f>
        <v>0</v>
      </c>
      <c r="BI28" s="717"/>
      <c r="BJ28" s="686">
        <f>入力シート!BJ30</f>
        <v>0</v>
      </c>
      <c r="BK28" s="687"/>
      <c r="BL28" s="687"/>
      <c r="BM28" s="688"/>
      <c r="BN28" s="685">
        <f>入力シート!BN30</f>
        <v>0</v>
      </c>
      <c r="BO28" s="362"/>
      <c r="BP28" s="459">
        <f>入力シート!BP30</f>
        <v>0</v>
      </c>
      <c r="BQ28" s="460"/>
    </row>
    <row r="29" spans="1:69" x14ac:dyDescent="0.15">
      <c r="A29" s="625">
        <v>6</v>
      </c>
      <c r="B29" s="626"/>
      <c r="C29" s="629">
        <f>入力シート!C31</f>
        <v>0</v>
      </c>
      <c r="D29" s="712"/>
      <c r="E29" s="712"/>
      <c r="F29" s="712"/>
      <c r="G29" s="707">
        <f>入力シート!G31</f>
        <v>0</v>
      </c>
      <c r="H29" s="712"/>
      <c r="I29" s="712"/>
      <c r="J29" s="712"/>
      <c r="K29" s="707">
        <f>入力シート!K31</f>
        <v>0</v>
      </c>
      <c r="L29" s="712"/>
      <c r="M29" s="712"/>
      <c r="N29" s="712"/>
      <c r="O29" s="682"/>
      <c r="P29" s="697">
        <f>入力シート!P31</f>
        <v>0</v>
      </c>
      <c r="Q29" s="698"/>
      <c r="R29" s="698"/>
      <c r="S29" s="698"/>
      <c r="T29" s="698"/>
      <c r="U29" s="698"/>
      <c r="V29" s="698"/>
      <c r="W29" s="709">
        <f>入力シート!W31</f>
        <v>0</v>
      </c>
      <c r="X29" s="710"/>
      <c r="Y29" s="710"/>
      <c r="Z29" s="710"/>
      <c r="AA29" s="710"/>
      <c r="AB29" s="710"/>
      <c r="AC29" s="710"/>
      <c r="AD29" s="710"/>
      <c r="AE29" s="711"/>
      <c r="AF29" s="697">
        <f>入力シート!AF31</f>
        <v>0</v>
      </c>
      <c r="AG29" s="698"/>
      <c r="AH29" s="698"/>
      <c r="AI29" s="698"/>
      <c r="AJ29" s="698"/>
      <c r="AK29" s="698"/>
      <c r="AL29" s="698"/>
      <c r="AM29" s="698"/>
      <c r="AN29" s="716"/>
      <c r="AO29" s="715">
        <f>入力シート!AO31</f>
        <v>0</v>
      </c>
      <c r="AP29" s="682"/>
      <c r="AQ29" s="629">
        <f>入力シート!AQ31</f>
        <v>0</v>
      </c>
      <c r="AR29" s="712"/>
      <c r="AS29" s="712"/>
      <c r="AT29" s="707">
        <f>入力シート!AT31</f>
        <v>0</v>
      </c>
      <c r="AU29" s="712"/>
      <c r="AV29" s="707">
        <f>入力シート!AV31</f>
        <v>0</v>
      </c>
      <c r="AW29" s="682"/>
      <c r="AX29" s="681">
        <f>入力シート!AX31</f>
        <v>0</v>
      </c>
      <c r="AY29" s="682"/>
      <c r="AZ29" s="681">
        <f>入力シート!AZ31</f>
        <v>0</v>
      </c>
      <c r="BA29" s="682"/>
      <c r="BB29" s="643">
        <f>入力シート!BB31</f>
        <v>0</v>
      </c>
      <c r="BC29" s="712"/>
      <c r="BD29" s="712">
        <f>入力シート!BD31</f>
        <v>0</v>
      </c>
      <c r="BE29" s="682"/>
      <c r="BF29" s="648" t="str">
        <f>入力シート!BF31</f>
        <v>A</v>
      </c>
      <c r="BG29" s="718"/>
      <c r="BH29" s="712">
        <f>入力シート!BH31</f>
        <v>0</v>
      </c>
      <c r="BI29" s="717"/>
      <c r="BJ29" s="686">
        <f>入力シート!BJ31</f>
        <v>0</v>
      </c>
      <c r="BK29" s="687"/>
      <c r="BL29" s="687"/>
      <c r="BM29" s="688"/>
      <c r="BN29" s="685">
        <f>入力シート!BN31</f>
        <v>0</v>
      </c>
      <c r="BO29" s="362"/>
      <c r="BP29" s="459">
        <f>入力シート!BP31</f>
        <v>0</v>
      </c>
      <c r="BQ29" s="460"/>
    </row>
    <row r="30" spans="1:69" x14ac:dyDescent="0.15">
      <c r="A30" s="625">
        <v>7</v>
      </c>
      <c r="B30" s="626"/>
      <c r="C30" s="629">
        <f>入力シート!C32</f>
        <v>0</v>
      </c>
      <c r="D30" s="712"/>
      <c r="E30" s="712"/>
      <c r="F30" s="712"/>
      <c r="G30" s="707">
        <f>入力シート!G32</f>
        <v>0</v>
      </c>
      <c r="H30" s="712"/>
      <c r="I30" s="712"/>
      <c r="J30" s="712"/>
      <c r="K30" s="707">
        <f>入力シート!K32</f>
        <v>0</v>
      </c>
      <c r="L30" s="712"/>
      <c r="M30" s="712"/>
      <c r="N30" s="712"/>
      <c r="O30" s="682"/>
      <c r="P30" s="697">
        <f>入力シート!P32</f>
        <v>0</v>
      </c>
      <c r="Q30" s="698"/>
      <c r="R30" s="698"/>
      <c r="S30" s="698"/>
      <c r="T30" s="698"/>
      <c r="U30" s="698"/>
      <c r="V30" s="698"/>
      <c r="W30" s="709">
        <f>入力シート!W32</f>
        <v>0</v>
      </c>
      <c r="X30" s="710"/>
      <c r="Y30" s="710"/>
      <c r="Z30" s="710"/>
      <c r="AA30" s="710"/>
      <c r="AB30" s="710"/>
      <c r="AC30" s="710"/>
      <c r="AD30" s="710"/>
      <c r="AE30" s="711"/>
      <c r="AF30" s="697">
        <f>入力シート!AF32</f>
        <v>0</v>
      </c>
      <c r="AG30" s="698"/>
      <c r="AH30" s="698"/>
      <c r="AI30" s="698"/>
      <c r="AJ30" s="698"/>
      <c r="AK30" s="698"/>
      <c r="AL30" s="698"/>
      <c r="AM30" s="698"/>
      <c r="AN30" s="716"/>
      <c r="AO30" s="715">
        <f>入力シート!AO32</f>
        <v>0</v>
      </c>
      <c r="AP30" s="682"/>
      <c r="AQ30" s="629">
        <f>入力シート!AQ32</f>
        <v>0</v>
      </c>
      <c r="AR30" s="712"/>
      <c r="AS30" s="712"/>
      <c r="AT30" s="707">
        <f>入力シート!AT32</f>
        <v>0</v>
      </c>
      <c r="AU30" s="712"/>
      <c r="AV30" s="707">
        <f>入力シート!AV32</f>
        <v>0</v>
      </c>
      <c r="AW30" s="682"/>
      <c r="AX30" s="681">
        <f>入力シート!AX32</f>
        <v>0</v>
      </c>
      <c r="AY30" s="682"/>
      <c r="AZ30" s="681">
        <f>入力シート!AZ32</f>
        <v>0</v>
      </c>
      <c r="BA30" s="682"/>
      <c r="BB30" s="643">
        <f>入力シート!BB32</f>
        <v>0</v>
      </c>
      <c r="BC30" s="712"/>
      <c r="BD30" s="712">
        <f>入力シート!BD32</f>
        <v>0</v>
      </c>
      <c r="BE30" s="682"/>
      <c r="BF30" s="648" t="str">
        <f>入力シート!BF32</f>
        <v>A</v>
      </c>
      <c r="BG30" s="718"/>
      <c r="BH30" s="712">
        <f>入力シート!BH32</f>
        <v>0</v>
      </c>
      <c r="BI30" s="717"/>
      <c r="BJ30" s="686">
        <f>入力シート!BJ32</f>
        <v>0</v>
      </c>
      <c r="BK30" s="687"/>
      <c r="BL30" s="687"/>
      <c r="BM30" s="688"/>
      <c r="BN30" s="685">
        <f>入力シート!BN32</f>
        <v>0</v>
      </c>
      <c r="BO30" s="362"/>
      <c r="BP30" s="459">
        <f>入力シート!BP32</f>
        <v>0</v>
      </c>
      <c r="BQ30" s="460"/>
    </row>
    <row r="31" spans="1:69" x14ac:dyDescent="0.15">
      <c r="A31" s="625">
        <v>8</v>
      </c>
      <c r="B31" s="626"/>
      <c r="C31" s="629">
        <f>入力シート!C33</f>
        <v>0</v>
      </c>
      <c r="D31" s="712"/>
      <c r="E31" s="712"/>
      <c r="F31" s="712"/>
      <c r="G31" s="707">
        <f>入力シート!G33</f>
        <v>0</v>
      </c>
      <c r="H31" s="712"/>
      <c r="I31" s="712"/>
      <c r="J31" s="712"/>
      <c r="K31" s="707">
        <f>入力シート!K33</f>
        <v>0</v>
      </c>
      <c r="L31" s="712"/>
      <c r="M31" s="712"/>
      <c r="N31" s="712"/>
      <c r="O31" s="682"/>
      <c r="P31" s="697">
        <f>入力シート!P33</f>
        <v>0</v>
      </c>
      <c r="Q31" s="698"/>
      <c r="R31" s="698"/>
      <c r="S31" s="698"/>
      <c r="T31" s="698"/>
      <c r="U31" s="698"/>
      <c r="V31" s="698"/>
      <c r="W31" s="709">
        <f>入力シート!W33</f>
        <v>0</v>
      </c>
      <c r="X31" s="710"/>
      <c r="Y31" s="710"/>
      <c r="Z31" s="710"/>
      <c r="AA31" s="710"/>
      <c r="AB31" s="710"/>
      <c r="AC31" s="710"/>
      <c r="AD31" s="710"/>
      <c r="AE31" s="711"/>
      <c r="AF31" s="697">
        <f>入力シート!AF33</f>
        <v>0</v>
      </c>
      <c r="AG31" s="698"/>
      <c r="AH31" s="698"/>
      <c r="AI31" s="698"/>
      <c r="AJ31" s="698"/>
      <c r="AK31" s="698"/>
      <c r="AL31" s="698"/>
      <c r="AM31" s="698"/>
      <c r="AN31" s="716"/>
      <c r="AO31" s="715">
        <f>入力シート!AO33</f>
        <v>0</v>
      </c>
      <c r="AP31" s="682"/>
      <c r="AQ31" s="629">
        <f>入力シート!AQ33</f>
        <v>0</v>
      </c>
      <c r="AR31" s="712"/>
      <c r="AS31" s="712"/>
      <c r="AT31" s="707">
        <f>入力シート!AT33</f>
        <v>0</v>
      </c>
      <c r="AU31" s="712"/>
      <c r="AV31" s="707">
        <f>入力シート!AV33</f>
        <v>0</v>
      </c>
      <c r="AW31" s="682"/>
      <c r="AX31" s="681">
        <f>入力シート!AX33</f>
        <v>0</v>
      </c>
      <c r="AY31" s="682"/>
      <c r="AZ31" s="681">
        <f>入力シート!AZ33</f>
        <v>0</v>
      </c>
      <c r="BA31" s="682"/>
      <c r="BB31" s="643">
        <f>入力シート!BB33</f>
        <v>0</v>
      </c>
      <c r="BC31" s="712"/>
      <c r="BD31" s="712">
        <f>入力シート!BD33</f>
        <v>0</v>
      </c>
      <c r="BE31" s="682"/>
      <c r="BF31" s="648" t="str">
        <f>入力シート!BF33</f>
        <v>A</v>
      </c>
      <c r="BG31" s="718"/>
      <c r="BH31" s="712">
        <f>入力シート!BH33</f>
        <v>0</v>
      </c>
      <c r="BI31" s="717"/>
      <c r="BJ31" s="686">
        <f>入力シート!BJ33</f>
        <v>0</v>
      </c>
      <c r="BK31" s="687"/>
      <c r="BL31" s="687"/>
      <c r="BM31" s="688"/>
      <c r="BN31" s="685">
        <f>入力シート!BN33</f>
        <v>0</v>
      </c>
      <c r="BO31" s="362"/>
      <c r="BP31" s="459">
        <f>入力シート!BP33</f>
        <v>0</v>
      </c>
      <c r="BQ31" s="460"/>
    </row>
    <row r="32" spans="1:69" x14ac:dyDescent="0.15">
      <c r="A32" s="625">
        <v>9</v>
      </c>
      <c r="B32" s="626"/>
      <c r="C32" s="629">
        <f>入力シート!C34</f>
        <v>0</v>
      </c>
      <c r="D32" s="712"/>
      <c r="E32" s="712"/>
      <c r="F32" s="712"/>
      <c r="G32" s="707">
        <f>入力シート!G34</f>
        <v>0</v>
      </c>
      <c r="H32" s="712"/>
      <c r="I32" s="712"/>
      <c r="J32" s="712"/>
      <c r="K32" s="707">
        <f>入力シート!K34</f>
        <v>0</v>
      </c>
      <c r="L32" s="712"/>
      <c r="M32" s="712"/>
      <c r="N32" s="712"/>
      <c r="O32" s="682"/>
      <c r="P32" s="697">
        <f>入力シート!P34</f>
        <v>0</v>
      </c>
      <c r="Q32" s="698"/>
      <c r="R32" s="698"/>
      <c r="S32" s="698"/>
      <c r="T32" s="698"/>
      <c r="U32" s="698"/>
      <c r="V32" s="698"/>
      <c r="W32" s="709">
        <f>入力シート!W34</f>
        <v>0</v>
      </c>
      <c r="X32" s="710"/>
      <c r="Y32" s="710"/>
      <c r="Z32" s="710"/>
      <c r="AA32" s="710"/>
      <c r="AB32" s="710"/>
      <c r="AC32" s="710"/>
      <c r="AD32" s="710"/>
      <c r="AE32" s="711"/>
      <c r="AF32" s="697">
        <f>入力シート!AF34</f>
        <v>0</v>
      </c>
      <c r="AG32" s="698"/>
      <c r="AH32" s="698"/>
      <c r="AI32" s="698"/>
      <c r="AJ32" s="698"/>
      <c r="AK32" s="698"/>
      <c r="AL32" s="698"/>
      <c r="AM32" s="698"/>
      <c r="AN32" s="716"/>
      <c r="AO32" s="715">
        <f>入力シート!AO34</f>
        <v>0</v>
      </c>
      <c r="AP32" s="682"/>
      <c r="AQ32" s="629">
        <f>入力シート!AQ34</f>
        <v>0</v>
      </c>
      <c r="AR32" s="712"/>
      <c r="AS32" s="712"/>
      <c r="AT32" s="707">
        <f>入力シート!AT34</f>
        <v>0</v>
      </c>
      <c r="AU32" s="712"/>
      <c r="AV32" s="707">
        <f>入力シート!AV34</f>
        <v>0</v>
      </c>
      <c r="AW32" s="682"/>
      <c r="AX32" s="681">
        <f>入力シート!AX34</f>
        <v>0</v>
      </c>
      <c r="AY32" s="682"/>
      <c r="AZ32" s="681">
        <f>入力シート!AZ34</f>
        <v>0</v>
      </c>
      <c r="BA32" s="682"/>
      <c r="BB32" s="643">
        <f>入力シート!BB34</f>
        <v>0</v>
      </c>
      <c r="BC32" s="712"/>
      <c r="BD32" s="712">
        <f>入力シート!BD34</f>
        <v>0</v>
      </c>
      <c r="BE32" s="682"/>
      <c r="BF32" s="648" t="str">
        <f>入力シート!BF34</f>
        <v>A</v>
      </c>
      <c r="BG32" s="718"/>
      <c r="BH32" s="712">
        <f>入力シート!BH34</f>
        <v>0</v>
      </c>
      <c r="BI32" s="717"/>
      <c r="BJ32" s="686">
        <f>入力シート!BJ34</f>
        <v>0</v>
      </c>
      <c r="BK32" s="687"/>
      <c r="BL32" s="687"/>
      <c r="BM32" s="688"/>
      <c r="BN32" s="685">
        <f>入力シート!BN34</f>
        <v>0</v>
      </c>
      <c r="BO32" s="362"/>
      <c r="BP32" s="459">
        <f>入力シート!BP34</f>
        <v>0</v>
      </c>
      <c r="BQ32" s="460"/>
    </row>
    <row r="33" spans="1:69" x14ac:dyDescent="0.15">
      <c r="A33" s="625">
        <v>10</v>
      </c>
      <c r="B33" s="626"/>
      <c r="C33" s="629">
        <f>入力シート!C35</f>
        <v>0</v>
      </c>
      <c r="D33" s="712"/>
      <c r="E33" s="712"/>
      <c r="F33" s="712"/>
      <c r="G33" s="707">
        <f>入力シート!G35</f>
        <v>0</v>
      </c>
      <c r="H33" s="712"/>
      <c r="I33" s="712"/>
      <c r="J33" s="712"/>
      <c r="K33" s="707">
        <f>入力シート!K35</f>
        <v>0</v>
      </c>
      <c r="L33" s="712"/>
      <c r="M33" s="712"/>
      <c r="N33" s="712"/>
      <c r="O33" s="682"/>
      <c r="P33" s="697">
        <f>入力シート!P35</f>
        <v>0</v>
      </c>
      <c r="Q33" s="698"/>
      <c r="R33" s="698"/>
      <c r="S33" s="698"/>
      <c r="T33" s="698"/>
      <c r="U33" s="698"/>
      <c r="V33" s="698"/>
      <c r="W33" s="709">
        <f>入力シート!W35</f>
        <v>0</v>
      </c>
      <c r="X33" s="710"/>
      <c r="Y33" s="710"/>
      <c r="Z33" s="710"/>
      <c r="AA33" s="710"/>
      <c r="AB33" s="710"/>
      <c r="AC33" s="710"/>
      <c r="AD33" s="710"/>
      <c r="AE33" s="711"/>
      <c r="AF33" s="697">
        <f>入力シート!AF35</f>
        <v>0</v>
      </c>
      <c r="AG33" s="698"/>
      <c r="AH33" s="698"/>
      <c r="AI33" s="698"/>
      <c r="AJ33" s="698"/>
      <c r="AK33" s="698"/>
      <c r="AL33" s="698"/>
      <c r="AM33" s="698"/>
      <c r="AN33" s="716"/>
      <c r="AO33" s="715">
        <f>入力シート!AO35</f>
        <v>0</v>
      </c>
      <c r="AP33" s="682"/>
      <c r="AQ33" s="629">
        <f>入力シート!AQ35</f>
        <v>0</v>
      </c>
      <c r="AR33" s="712"/>
      <c r="AS33" s="712"/>
      <c r="AT33" s="707">
        <f>入力シート!AT35</f>
        <v>0</v>
      </c>
      <c r="AU33" s="712"/>
      <c r="AV33" s="707">
        <f>入力シート!AV35</f>
        <v>0</v>
      </c>
      <c r="AW33" s="682"/>
      <c r="AX33" s="681">
        <f>入力シート!AX35</f>
        <v>0</v>
      </c>
      <c r="AY33" s="682"/>
      <c r="AZ33" s="681">
        <f>入力シート!AZ35</f>
        <v>0</v>
      </c>
      <c r="BA33" s="682"/>
      <c r="BB33" s="643">
        <f>入力シート!BB35</f>
        <v>0</v>
      </c>
      <c r="BC33" s="712"/>
      <c r="BD33" s="712">
        <f>入力シート!BD35</f>
        <v>0</v>
      </c>
      <c r="BE33" s="682"/>
      <c r="BF33" s="648" t="str">
        <f>入力シート!BF35</f>
        <v>A</v>
      </c>
      <c r="BG33" s="718"/>
      <c r="BH33" s="712">
        <f>入力シート!BH35</f>
        <v>0</v>
      </c>
      <c r="BI33" s="717"/>
      <c r="BJ33" s="686">
        <f>入力シート!BJ35</f>
        <v>0</v>
      </c>
      <c r="BK33" s="687"/>
      <c r="BL33" s="687"/>
      <c r="BM33" s="688"/>
      <c r="BN33" s="685">
        <f>入力シート!BN35</f>
        <v>0</v>
      </c>
      <c r="BO33" s="362"/>
      <c r="BP33" s="459">
        <f>入力シート!BP35</f>
        <v>0</v>
      </c>
      <c r="BQ33" s="460"/>
    </row>
    <row r="34" spans="1:69" x14ac:dyDescent="0.15">
      <c r="A34" s="625">
        <v>11</v>
      </c>
      <c r="B34" s="626"/>
      <c r="C34" s="629">
        <f>入力シート!C36</f>
        <v>0</v>
      </c>
      <c r="D34" s="712"/>
      <c r="E34" s="712"/>
      <c r="F34" s="712"/>
      <c r="G34" s="707">
        <f>入力シート!G36</f>
        <v>0</v>
      </c>
      <c r="H34" s="712"/>
      <c r="I34" s="712"/>
      <c r="J34" s="712"/>
      <c r="K34" s="707">
        <f>入力シート!K36</f>
        <v>0</v>
      </c>
      <c r="L34" s="712"/>
      <c r="M34" s="712"/>
      <c r="N34" s="712"/>
      <c r="O34" s="682"/>
      <c r="P34" s="697">
        <f>入力シート!P36</f>
        <v>0</v>
      </c>
      <c r="Q34" s="698"/>
      <c r="R34" s="698"/>
      <c r="S34" s="698"/>
      <c r="T34" s="698"/>
      <c r="U34" s="698"/>
      <c r="V34" s="698"/>
      <c r="W34" s="709">
        <f>入力シート!W36</f>
        <v>0</v>
      </c>
      <c r="X34" s="710"/>
      <c r="Y34" s="710"/>
      <c r="Z34" s="710"/>
      <c r="AA34" s="710"/>
      <c r="AB34" s="710"/>
      <c r="AC34" s="710"/>
      <c r="AD34" s="710"/>
      <c r="AE34" s="711"/>
      <c r="AF34" s="697">
        <f>入力シート!AF36</f>
        <v>0</v>
      </c>
      <c r="AG34" s="698"/>
      <c r="AH34" s="698"/>
      <c r="AI34" s="698"/>
      <c r="AJ34" s="698"/>
      <c r="AK34" s="698"/>
      <c r="AL34" s="698"/>
      <c r="AM34" s="698"/>
      <c r="AN34" s="716"/>
      <c r="AO34" s="715">
        <f>入力シート!AO36</f>
        <v>0</v>
      </c>
      <c r="AP34" s="682"/>
      <c r="AQ34" s="629">
        <f>入力シート!AQ36</f>
        <v>0</v>
      </c>
      <c r="AR34" s="712"/>
      <c r="AS34" s="712"/>
      <c r="AT34" s="707">
        <f>入力シート!AT36</f>
        <v>0</v>
      </c>
      <c r="AU34" s="712"/>
      <c r="AV34" s="707">
        <f>入力シート!AV36</f>
        <v>0</v>
      </c>
      <c r="AW34" s="682"/>
      <c r="AX34" s="681">
        <f>入力シート!AX36</f>
        <v>0</v>
      </c>
      <c r="AY34" s="682"/>
      <c r="AZ34" s="681">
        <f>入力シート!AZ36</f>
        <v>0</v>
      </c>
      <c r="BA34" s="682"/>
      <c r="BB34" s="643">
        <f>入力シート!BB36</f>
        <v>0</v>
      </c>
      <c r="BC34" s="712"/>
      <c r="BD34" s="712">
        <f>入力シート!BD36</f>
        <v>0</v>
      </c>
      <c r="BE34" s="682"/>
      <c r="BF34" s="648" t="str">
        <f>入力シート!BF36</f>
        <v>A</v>
      </c>
      <c r="BG34" s="718"/>
      <c r="BH34" s="712">
        <f>入力シート!BH36</f>
        <v>0</v>
      </c>
      <c r="BI34" s="717"/>
      <c r="BJ34" s="686">
        <f>入力シート!BJ36</f>
        <v>0</v>
      </c>
      <c r="BK34" s="687"/>
      <c r="BL34" s="687"/>
      <c r="BM34" s="688"/>
      <c r="BN34" s="685">
        <f>入力シート!BN36</f>
        <v>0</v>
      </c>
      <c r="BO34" s="362"/>
      <c r="BP34" s="459">
        <f>入力シート!BP36</f>
        <v>0</v>
      </c>
      <c r="BQ34" s="460"/>
    </row>
    <row r="35" spans="1:69" x14ac:dyDescent="0.15">
      <c r="A35" s="625">
        <v>12</v>
      </c>
      <c r="B35" s="626"/>
      <c r="C35" s="629">
        <f>入力シート!C37</f>
        <v>0</v>
      </c>
      <c r="D35" s="712"/>
      <c r="E35" s="712"/>
      <c r="F35" s="712"/>
      <c r="G35" s="707">
        <f>入力シート!G37</f>
        <v>0</v>
      </c>
      <c r="H35" s="712"/>
      <c r="I35" s="712"/>
      <c r="J35" s="712"/>
      <c r="K35" s="707">
        <f>入力シート!K37</f>
        <v>0</v>
      </c>
      <c r="L35" s="712"/>
      <c r="M35" s="712"/>
      <c r="N35" s="712"/>
      <c r="O35" s="682"/>
      <c r="P35" s="697">
        <f>入力シート!P37</f>
        <v>0</v>
      </c>
      <c r="Q35" s="698"/>
      <c r="R35" s="698"/>
      <c r="S35" s="698"/>
      <c r="T35" s="698"/>
      <c r="U35" s="698"/>
      <c r="V35" s="698"/>
      <c r="W35" s="709">
        <f>入力シート!W37</f>
        <v>0</v>
      </c>
      <c r="X35" s="710"/>
      <c r="Y35" s="710"/>
      <c r="Z35" s="710"/>
      <c r="AA35" s="710"/>
      <c r="AB35" s="710"/>
      <c r="AC35" s="710"/>
      <c r="AD35" s="710"/>
      <c r="AE35" s="711"/>
      <c r="AF35" s="697">
        <f>入力シート!AF37</f>
        <v>0</v>
      </c>
      <c r="AG35" s="698"/>
      <c r="AH35" s="698"/>
      <c r="AI35" s="698"/>
      <c r="AJ35" s="698"/>
      <c r="AK35" s="698"/>
      <c r="AL35" s="698"/>
      <c r="AM35" s="698"/>
      <c r="AN35" s="716"/>
      <c r="AO35" s="715">
        <f>入力シート!AO37</f>
        <v>0</v>
      </c>
      <c r="AP35" s="682"/>
      <c r="AQ35" s="629">
        <f>入力シート!AQ37</f>
        <v>0</v>
      </c>
      <c r="AR35" s="712"/>
      <c r="AS35" s="712"/>
      <c r="AT35" s="707">
        <f>入力シート!AT37</f>
        <v>0</v>
      </c>
      <c r="AU35" s="712"/>
      <c r="AV35" s="707">
        <f>入力シート!AV37</f>
        <v>0</v>
      </c>
      <c r="AW35" s="682"/>
      <c r="AX35" s="681">
        <f>入力シート!AX37</f>
        <v>0</v>
      </c>
      <c r="AY35" s="682"/>
      <c r="AZ35" s="681">
        <f>入力シート!AZ37</f>
        <v>0</v>
      </c>
      <c r="BA35" s="682"/>
      <c r="BB35" s="643">
        <f>入力シート!BB37</f>
        <v>0</v>
      </c>
      <c r="BC35" s="712"/>
      <c r="BD35" s="712">
        <f>入力シート!BD37</f>
        <v>0</v>
      </c>
      <c r="BE35" s="682"/>
      <c r="BF35" s="648" t="str">
        <f>入力シート!BF37</f>
        <v>A</v>
      </c>
      <c r="BG35" s="718"/>
      <c r="BH35" s="712">
        <f>入力シート!BH37</f>
        <v>0</v>
      </c>
      <c r="BI35" s="717"/>
      <c r="BJ35" s="686">
        <f>入力シート!BJ37</f>
        <v>0</v>
      </c>
      <c r="BK35" s="687"/>
      <c r="BL35" s="687"/>
      <c r="BM35" s="688"/>
      <c r="BN35" s="685">
        <f>入力シート!BN37</f>
        <v>0</v>
      </c>
      <c r="BO35" s="362"/>
      <c r="BP35" s="459">
        <f>入力シート!BP37</f>
        <v>0</v>
      </c>
      <c r="BQ35" s="460"/>
    </row>
    <row r="36" spans="1:69" x14ac:dyDescent="0.15">
      <c r="A36" s="625">
        <v>13</v>
      </c>
      <c r="B36" s="626"/>
      <c r="C36" s="629">
        <f>入力シート!C38</f>
        <v>0</v>
      </c>
      <c r="D36" s="712"/>
      <c r="E36" s="712"/>
      <c r="F36" s="712"/>
      <c r="G36" s="707">
        <f>入力シート!G38</f>
        <v>0</v>
      </c>
      <c r="H36" s="712"/>
      <c r="I36" s="712"/>
      <c r="J36" s="712"/>
      <c r="K36" s="707">
        <f>入力シート!K38</f>
        <v>0</v>
      </c>
      <c r="L36" s="712"/>
      <c r="M36" s="712"/>
      <c r="N36" s="712"/>
      <c r="O36" s="682"/>
      <c r="P36" s="697">
        <f>入力シート!P38</f>
        <v>0</v>
      </c>
      <c r="Q36" s="698"/>
      <c r="R36" s="698"/>
      <c r="S36" s="698"/>
      <c r="T36" s="698"/>
      <c r="U36" s="698"/>
      <c r="V36" s="698"/>
      <c r="W36" s="709">
        <f>入力シート!W38</f>
        <v>0</v>
      </c>
      <c r="X36" s="710"/>
      <c r="Y36" s="710"/>
      <c r="Z36" s="710"/>
      <c r="AA36" s="710"/>
      <c r="AB36" s="710"/>
      <c r="AC36" s="710"/>
      <c r="AD36" s="710"/>
      <c r="AE36" s="711"/>
      <c r="AF36" s="697">
        <f>入力シート!AF38</f>
        <v>0</v>
      </c>
      <c r="AG36" s="698"/>
      <c r="AH36" s="698"/>
      <c r="AI36" s="698"/>
      <c r="AJ36" s="698"/>
      <c r="AK36" s="698"/>
      <c r="AL36" s="698"/>
      <c r="AM36" s="698"/>
      <c r="AN36" s="716"/>
      <c r="AO36" s="715">
        <f>入力シート!AO38</f>
        <v>0</v>
      </c>
      <c r="AP36" s="682"/>
      <c r="AQ36" s="629">
        <f>入力シート!AQ38</f>
        <v>0</v>
      </c>
      <c r="AR36" s="712"/>
      <c r="AS36" s="712"/>
      <c r="AT36" s="707">
        <f>入力シート!AT38</f>
        <v>0</v>
      </c>
      <c r="AU36" s="712"/>
      <c r="AV36" s="707">
        <f>入力シート!AV38</f>
        <v>0</v>
      </c>
      <c r="AW36" s="682"/>
      <c r="AX36" s="681">
        <f>入力シート!AX38</f>
        <v>0</v>
      </c>
      <c r="AY36" s="682"/>
      <c r="AZ36" s="681">
        <f>入力シート!AZ38</f>
        <v>0</v>
      </c>
      <c r="BA36" s="682"/>
      <c r="BB36" s="643">
        <f>入力シート!BB38</f>
        <v>0</v>
      </c>
      <c r="BC36" s="712"/>
      <c r="BD36" s="712">
        <f>入力シート!BD38</f>
        <v>0</v>
      </c>
      <c r="BE36" s="682"/>
      <c r="BF36" s="648" t="str">
        <f>入力シート!BF38</f>
        <v>A</v>
      </c>
      <c r="BG36" s="718"/>
      <c r="BH36" s="712">
        <f>入力シート!BH38</f>
        <v>0</v>
      </c>
      <c r="BI36" s="717"/>
      <c r="BJ36" s="686">
        <f>入力シート!BJ38</f>
        <v>0</v>
      </c>
      <c r="BK36" s="687"/>
      <c r="BL36" s="687"/>
      <c r="BM36" s="688"/>
      <c r="BN36" s="685">
        <f>入力シート!BN38</f>
        <v>0</v>
      </c>
      <c r="BO36" s="362"/>
      <c r="BP36" s="459">
        <f>入力シート!BP38</f>
        <v>0</v>
      </c>
      <c r="BQ36" s="460"/>
    </row>
    <row r="37" spans="1:69" x14ac:dyDescent="0.15">
      <c r="A37" s="625">
        <v>14</v>
      </c>
      <c r="B37" s="626"/>
      <c r="C37" s="629">
        <f>入力シート!C39</f>
        <v>0</v>
      </c>
      <c r="D37" s="712"/>
      <c r="E37" s="712"/>
      <c r="F37" s="712"/>
      <c r="G37" s="707">
        <f>入力シート!G39</f>
        <v>0</v>
      </c>
      <c r="H37" s="712"/>
      <c r="I37" s="712"/>
      <c r="J37" s="712"/>
      <c r="K37" s="707">
        <f>入力シート!K39</f>
        <v>0</v>
      </c>
      <c r="L37" s="712"/>
      <c r="M37" s="712"/>
      <c r="N37" s="712"/>
      <c r="O37" s="682"/>
      <c r="P37" s="697">
        <f>入力シート!P39</f>
        <v>0</v>
      </c>
      <c r="Q37" s="698"/>
      <c r="R37" s="698"/>
      <c r="S37" s="698"/>
      <c r="T37" s="698"/>
      <c r="U37" s="698"/>
      <c r="V37" s="698"/>
      <c r="W37" s="709">
        <f>入力シート!W39</f>
        <v>0</v>
      </c>
      <c r="X37" s="710"/>
      <c r="Y37" s="710"/>
      <c r="Z37" s="710"/>
      <c r="AA37" s="710"/>
      <c r="AB37" s="710"/>
      <c r="AC37" s="710"/>
      <c r="AD37" s="710"/>
      <c r="AE37" s="711"/>
      <c r="AF37" s="697">
        <f>入力シート!AF39</f>
        <v>0</v>
      </c>
      <c r="AG37" s="698"/>
      <c r="AH37" s="698"/>
      <c r="AI37" s="698"/>
      <c r="AJ37" s="698"/>
      <c r="AK37" s="698"/>
      <c r="AL37" s="698"/>
      <c r="AM37" s="698"/>
      <c r="AN37" s="716"/>
      <c r="AO37" s="715">
        <f>入力シート!AO39</f>
        <v>0</v>
      </c>
      <c r="AP37" s="682"/>
      <c r="AQ37" s="629">
        <f>入力シート!AQ39</f>
        <v>0</v>
      </c>
      <c r="AR37" s="712"/>
      <c r="AS37" s="712"/>
      <c r="AT37" s="707">
        <f>入力シート!AT39</f>
        <v>0</v>
      </c>
      <c r="AU37" s="712"/>
      <c r="AV37" s="707">
        <f>入力シート!AV39</f>
        <v>0</v>
      </c>
      <c r="AW37" s="682"/>
      <c r="AX37" s="681">
        <f>入力シート!AX39</f>
        <v>0</v>
      </c>
      <c r="AY37" s="682"/>
      <c r="AZ37" s="681">
        <f>入力シート!AZ39</f>
        <v>0</v>
      </c>
      <c r="BA37" s="682"/>
      <c r="BB37" s="643">
        <f>入力シート!BB39</f>
        <v>0</v>
      </c>
      <c r="BC37" s="712"/>
      <c r="BD37" s="712">
        <f>入力シート!BD39</f>
        <v>0</v>
      </c>
      <c r="BE37" s="682"/>
      <c r="BF37" s="648" t="str">
        <f>入力シート!BF39</f>
        <v>A</v>
      </c>
      <c r="BG37" s="718"/>
      <c r="BH37" s="712">
        <f>入力シート!BH39</f>
        <v>0</v>
      </c>
      <c r="BI37" s="717"/>
      <c r="BJ37" s="686">
        <f>入力シート!BJ39</f>
        <v>0</v>
      </c>
      <c r="BK37" s="687"/>
      <c r="BL37" s="687"/>
      <c r="BM37" s="688"/>
      <c r="BN37" s="685">
        <f>入力シート!BN39</f>
        <v>0</v>
      </c>
      <c r="BO37" s="362"/>
      <c r="BP37" s="459">
        <f>入力シート!BP39</f>
        <v>0</v>
      </c>
      <c r="BQ37" s="460"/>
    </row>
    <row r="38" spans="1:69" x14ac:dyDescent="0.15">
      <c r="A38" s="625">
        <v>15</v>
      </c>
      <c r="B38" s="626"/>
      <c r="C38" s="629">
        <f>入力シート!C40</f>
        <v>0</v>
      </c>
      <c r="D38" s="712"/>
      <c r="E38" s="712"/>
      <c r="F38" s="712"/>
      <c r="G38" s="707">
        <f>入力シート!G40</f>
        <v>0</v>
      </c>
      <c r="H38" s="712"/>
      <c r="I38" s="712"/>
      <c r="J38" s="712"/>
      <c r="K38" s="707">
        <f>入力シート!K40</f>
        <v>0</v>
      </c>
      <c r="L38" s="712"/>
      <c r="M38" s="712"/>
      <c r="N38" s="712"/>
      <c r="O38" s="682"/>
      <c r="P38" s="697">
        <f>入力シート!P40</f>
        <v>0</v>
      </c>
      <c r="Q38" s="698"/>
      <c r="R38" s="698"/>
      <c r="S38" s="698"/>
      <c r="T38" s="698"/>
      <c r="U38" s="698"/>
      <c r="V38" s="698"/>
      <c r="W38" s="709">
        <f>入力シート!W40</f>
        <v>0</v>
      </c>
      <c r="X38" s="710"/>
      <c r="Y38" s="710"/>
      <c r="Z38" s="710"/>
      <c r="AA38" s="710"/>
      <c r="AB38" s="710"/>
      <c r="AC38" s="710"/>
      <c r="AD38" s="710"/>
      <c r="AE38" s="711"/>
      <c r="AF38" s="697">
        <f>入力シート!AF40</f>
        <v>0</v>
      </c>
      <c r="AG38" s="698"/>
      <c r="AH38" s="698"/>
      <c r="AI38" s="698"/>
      <c r="AJ38" s="698"/>
      <c r="AK38" s="698"/>
      <c r="AL38" s="698"/>
      <c r="AM38" s="698"/>
      <c r="AN38" s="716"/>
      <c r="AO38" s="715">
        <f>入力シート!AO40</f>
        <v>0</v>
      </c>
      <c r="AP38" s="682"/>
      <c r="AQ38" s="629">
        <f>入力シート!AQ40</f>
        <v>0</v>
      </c>
      <c r="AR38" s="712"/>
      <c r="AS38" s="712"/>
      <c r="AT38" s="707">
        <f>入力シート!AT40</f>
        <v>0</v>
      </c>
      <c r="AU38" s="712"/>
      <c r="AV38" s="707">
        <f>入力シート!AV40</f>
        <v>0</v>
      </c>
      <c r="AW38" s="682"/>
      <c r="AX38" s="681">
        <f>入力シート!AX40</f>
        <v>0</v>
      </c>
      <c r="AY38" s="682"/>
      <c r="AZ38" s="681">
        <f>入力シート!AZ40</f>
        <v>0</v>
      </c>
      <c r="BA38" s="682"/>
      <c r="BB38" s="643">
        <f>入力シート!BB40</f>
        <v>0</v>
      </c>
      <c r="BC38" s="712"/>
      <c r="BD38" s="712">
        <f>入力シート!BD40</f>
        <v>0</v>
      </c>
      <c r="BE38" s="682"/>
      <c r="BF38" s="648" t="str">
        <f>入力シート!BF40</f>
        <v>A</v>
      </c>
      <c r="BG38" s="718"/>
      <c r="BH38" s="712">
        <f>入力シート!BH40</f>
        <v>0</v>
      </c>
      <c r="BI38" s="717"/>
      <c r="BJ38" s="686">
        <f>入力シート!BJ40</f>
        <v>0</v>
      </c>
      <c r="BK38" s="687"/>
      <c r="BL38" s="687"/>
      <c r="BM38" s="688"/>
      <c r="BN38" s="685">
        <f>入力シート!BN40</f>
        <v>0</v>
      </c>
      <c r="BO38" s="362"/>
      <c r="BP38" s="459">
        <f>入力シート!BP40</f>
        <v>0</v>
      </c>
      <c r="BQ38" s="460"/>
    </row>
    <row r="39" spans="1:69" x14ac:dyDescent="0.15">
      <c r="A39" s="625">
        <v>16</v>
      </c>
      <c r="B39" s="626"/>
      <c r="C39" s="629">
        <f>入力シート!C41</f>
        <v>0</v>
      </c>
      <c r="D39" s="712"/>
      <c r="E39" s="712"/>
      <c r="F39" s="712"/>
      <c r="G39" s="707">
        <f>入力シート!G41</f>
        <v>0</v>
      </c>
      <c r="H39" s="712"/>
      <c r="I39" s="712"/>
      <c r="J39" s="712"/>
      <c r="K39" s="707">
        <f>入力シート!K41</f>
        <v>0</v>
      </c>
      <c r="L39" s="712"/>
      <c r="M39" s="712"/>
      <c r="N39" s="712"/>
      <c r="O39" s="682"/>
      <c r="P39" s="697">
        <f>入力シート!P41</f>
        <v>0</v>
      </c>
      <c r="Q39" s="698"/>
      <c r="R39" s="698"/>
      <c r="S39" s="698"/>
      <c r="T39" s="698"/>
      <c r="U39" s="698"/>
      <c r="V39" s="698"/>
      <c r="W39" s="709">
        <f>入力シート!W41</f>
        <v>0</v>
      </c>
      <c r="X39" s="710"/>
      <c r="Y39" s="710"/>
      <c r="Z39" s="710"/>
      <c r="AA39" s="710"/>
      <c r="AB39" s="710"/>
      <c r="AC39" s="710"/>
      <c r="AD39" s="710"/>
      <c r="AE39" s="711"/>
      <c r="AF39" s="697">
        <f>入力シート!AF41</f>
        <v>0</v>
      </c>
      <c r="AG39" s="698"/>
      <c r="AH39" s="698"/>
      <c r="AI39" s="698"/>
      <c r="AJ39" s="698"/>
      <c r="AK39" s="698"/>
      <c r="AL39" s="698"/>
      <c r="AM39" s="698"/>
      <c r="AN39" s="716"/>
      <c r="AO39" s="715">
        <f>入力シート!AO41</f>
        <v>0</v>
      </c>
      <c r="AP39" s="682"/>
      <c r="AQ39" s="629">
        <f>入力シート!AQ41</f>
        <v>0</v>
      </c>
      <c r="AR39" s="712"/>
      <c r="AS39" s="712"/>
      <c r="AT39" s="707">
        <f>入力シート!AT41</f>
        <v>0</v>
      </c>
      <c r="AU39" s="712"/>
      <c r="AV39" s="707">
        <f>入力シート!AV41</f>
        <v>0</v>
      </c>
      <c r="AW39" s="682"/>
      <c r="AX39" s="681">
        <f>入力シート!AX41</f>
        <v>0</v>
      </c>
      <c r="AY39" s="682"/>
      <c r="AZ39" s="681">
        <f>入力シート!AZ41</f>
        <v>0</v>
      </c>
      <c r="BA39" s="682"/>
      <c r="BB39" s="643">
        <f>入力シート!BB41</f>
        <v>0</v>
      </c>
      <c r="BC39" s="712"/>
      <c r="BD39" s="712">
        <f>入力シート!BD41</f>
        <v>0</v>
      </c>
      <c r="BE39" s="682"/>
      <c r="BF39" s="648" t="str">
        <f>入力シート!BF41</f>
        <v>A</v>
      </c>
      <c r="BG39" s="718"/>
      <c r="BH39" s="712">
        <f>入力シート!BH41</f>
        <v>0</v>
      </c>
      <c r="BI39" s="717"/>
      <c r="BJ39" s="686">
        <f>入力シート!BJ41</f>
        <v>0</v>
      </c>
      <c r="BK39" s="687"/>
      <c r="BL39" s="687"/>
      <c r="BM39" s="688"/>
      <c r="BN39" s="685">
        <f>入力シート!BN41</f>
        <v>0</v>
      </c>
      <c r="BO39" s="362"/>
      <c r="BP39" s="459">
        <f>入力シート!BP41</f>
        <v>0</v>
      </c>
      <c r="BQ39" s="460"/>
    </row>
    <row r="40" spans="1:69" x14ac:dyDescent="0.15">
      <c r="A40" s="625">
        <v>17</v>
      </c>
      <c r="B40" s="626"/>
      <c r="C40" s="629">
        <f>入力シート!C42</f>
        <v>0</v>
      </c>
      <c r="D40" s="712"/>
      <c r="E40" s="712"/>
      <c r="F40" s="712"/>
      <c r="G40" s="707">
        <f>入力シート!G42</f>
        <v>0</v>
      </c>
      <c r="H40" s="712"/>
      <c r="I40" s="712"/>
      <c r="J40" s="712"/>
      <c r="K40" s="707">
        <f>入力シート!K42</f>
        <v>0</v>
      </c>
      <c r="L40" s="712"/>
      <c r="M40" s="712"/>
      <c r="N40" s="712"/>
      <c r="O40" s="682"/>
      <c r="P40" s="697">
        <f>入力シート!P42</f>
        <v>0</v>
      </c>
      <c r="Q40" s="698"/>
      <c r="R40" s="698"/>
      <c r="S40" s="698"/>
      <c r="T40" s="698"/>
      <c r="U40" s="698"/>
      <c r="V40" s="698"/>
      <c r="W40" s="709">
        <f>入力シート!W42</f>
        <v>0</v>
      </c>
      <c r="X40" s="710"/>
      <c r="Y40" s="710"/>
      <c r="Z40" s="710"/>
      <c r="AA40" s="710"/>
      <c r="AB40" s="710"/>
      <c r="AC40" s="710"/>
      <c r="AD40" s="710"/>
      <c r="AE40" s="711"/>
      <c r="AF40" s="697">
        <f>入力シート!AF42</f>
        <v>0</v>
      </c>
      <c r="AG40" s="698"/>
      <c r="AH40" s="698"/>
      <c r="AI40" s="698"/>
      <c r="AJ40" s="698"/>
      <c r="AK40" s="698"/>
      <c r="AL40" s="698"/>
      <c r="AM40" s="698"/>
      <c r="AN40" s="716"/>
      <c r="AO40" s="715">
        <f>入力シート!AO42</f>
        <v>0</v>
      </c>
      <c r="AP40" s="682"/>
      <c r="AQ40" s="629">
        <f>入力シート!AQ42</f>
        <v>0</v>
      </c>
      <c r="AR40" s="712"/>
      <c r="AS40" s="712"/>
      <c r="AT40" s="707">
        <f>入力シート!AT42</f>
        <v>0</v>
      </c>
      <c r="AU40" s="712"/>
      <c r="AV40" s="707">
        <f>入力シート!AV42</f>
        <v>0</v>
      </c>
      <c r="AW40" s="682"/>
      <c r="AX40" s="681">
        <f>入力シート!AX42</f>
        <v>0</v>
      </c>
      <c r="AY40" s="682"/>
      <c r="AZ40" s="681">
        <f>入力シート!AZ42</f>
        <v>0</v>
      </c>
      <c r="BA40" s="682"/>
      <c r="BB40" s="643">
        <f>入力シート!BB42</f>
        <v>0</v>
      </c>
      <c r="BC40" s="712"/>
      <c r="BD40" s="712">
        <f>入力シート!BD42</f>
        <v>0</v>
      </c>
      <c r="BE40" s="682"/>
      <c r="BF40" s="648" t="str">
        <f>入力シート!BF42</f>
        <v>A</v>
      </c>
      <c r="BG40" s="718"/>
      <c r="BH40" s="712">
        <f>入力シート!BH42</f>
        <v>0</v>
      </c>
      <c r="BI40" s="717"/>
      <c r="BJ40" s="686">
        <f>入力シート!BJ42</f>
        <v>0</v>
      </c>
      <c r="BK40" s="687"/>
      <c r="BL40" s="687"/>
      <c r="BM40" s="688"/>
      <c r="BN40" s="685">
        <f>入力シート!BN42</f>
        <v>0</v>
      </c>
      <c r="BO40" s="362"/>
      <c r="BP40" s="459">
        <f>入力シート!BP42</f>
        <v>0</v>
      </c>
      <c r="BQ40" s="460"/>
    </row>
    <row r="41" spans="1:69" x14ac:dyDescent="0.15">
      <c r="A41" s="625">
        <v>18</v>
      </c>
      <c r="B41" s="626"/>
      <c r="C41" s="629">
        <f>入力シート!C43</f>
        <v>0</v>
      </c>
      <c r="D41" s="712"/>
      <c r="E41" s="712"/>
      <c r="F41" s="712"/>
      <c r="G41" s="707">
        <f>入力シート!G43</f>
        <v>0</v>
      </c>
      <c r="H41" s="712"/>
      <c r="I41" s="712"/>
      <c r="J41" s="712"/>
      <c r="K41" s="707">
        <f>入力シート!K43</f>
        <v>0</v>
      </c>
      <c r="L41" s="712"/>
      <c r="M41" s="712"/>
      <c r="N41" s="712"/>
      <c r="O41" s="682"/>
      <c r="P41" s="697">
        <f>入力シート!P43</f>
        <v>0</v>
      </c>
      <c r="Q41" s="698"/>
      <c r="R41" s="698"/>
      <c r="S41" s="698"/>
      <c r="T41" s="698"/>
      <c r="U41" s="698"/>
      <c r="V41" s="698"/>
      <c r="W41" s="709">
        <f>入力シート!W43</f>
        <v>0</v>
      </c>
      <c r="X41" s="710"/>
      <c r="Y41" s="710"/>
      <c r="Z41" s="710"/>
      <c r="AA41" s="710"/>
      <c r="AB41" s="710"/>
      <c r="AC41" s="710"/>
      <c r="AD41" s="710"/>
      <c r="AE41" s="711"/>
      <c r="AF41" s="697">
        <f>入力シート!AF43</f>
        <v>0</v>
      </c>
      <c r="AG41" s="698"/>
      <c r="AH41" s="698"/>
      <c r="AI41" s="698"/>
      <c r="AJ41" s="698"/>
      <c r="AK41" s="698"/>
      <c r="AL41" s="698"/>
      <c r="AM41" s="698"/>
      <c r="AN41" s="716"/>
      <c r="AO41" s="715">
        <f>入力シート!AO43</f>
        <v>0</v>
      </c>
      <c r="AP41" s="682"/>
      <c r="AQ41" s="629">
        <f>入力シート!AQ43</f>
        <v>0</v>
      </c>
      <c r="AR41" s="712"/>
      <c r="AS41" s="712"/>
      <c r="AT41" s="707">
        <f>入力シート!AT43</f>
        <v>0</v>
      </c>
      <c r="AU41" s="712"/>
      <c r="AV41" s="707">
        <f>入力シート!AV43</f>
        <v>0</v>
      </c>
      <c r="AW41" s="682"/>
      <c r="AX41" s="681">
        <f>入力シート!AX43</f>
        <v>0</v>
      </c>
      <c r="AY41" s="682"/>
      <c r="AZ41" s="681">
        <f>入力シート!AZ43</f>
        <v>0</v>
      </c>
      <c r="BA41" s="682"/>
      <c r="BB41" s="643">
        <f>入力シート!BB43</f>
        <v>0</v>
      </c>
      <c r="BC41" s="712"/>
      <c r="BD41" s="712">
        <f>入力シート!BD43</f>
        <v>0</v>
      </c>
      <c r="BE41" s="682"/>
      <c r="BF41" s="648" t="str">
        <f>入力シート!BF43</f>
        <v>A</v>
      </c>
      <c r="BG41" s="718"/>
      <c r="BH41" s="712">
        <f>入力シート!BH43</f>
        <v>0</v>
      </c>
      <c r="BI41" s="717"/>
      <c r="BJ41" s="686">
        <f>入力シート!BJ43</f>
        <v>0</v>
      </c>
      <c r="BK41" s="687"/>
      <c r="BL41" s="687"/>
      <c r="BM41" s="688"/>
      <c r="BN41" s="685">
        <f>入力シート!BN43</f>
        <v>0</v>
      </c>
      <c r="BO41" s="362"/>
      <c r="BP41" s="459">
        <f>入力シート!BP43</f>
        <v>0</v>
      </c>
      <c r="BQ41" s="460"/>
    </row>
    <row r="42" spans="1:69" x14ac:dyDescent="0.15">
      <c r="A42" s="625">
        <v>19</v>
      </c>
      <c r="B42" s="626"/>
      <c r="C42" s="629">
        <f>入力シート!C44</f>
        <v>0</v>
      </c>
      <c r="D42" s="712"/>
      <c r="E42" s="712"/>
      <c r="F42" s="712"/>
      <c r="G42" s="707">
        <f>入力シート!G44</f>
        <v>0</v>
      </c>
      <c r="H42" s="712"/>
      <c r="I42" s="712"/>
      <c r="J42" s="712"/>
      <c r="K42" s="707">
        <f>入力シート!K44</f>
        <v>0</v>
      </c>
      <c r="L42" s="712"/>
      <c r="M42" s="712"/>
      <c r="N42" s="712"/>
      <c r="O42" s="682"/>
      <c r="P42" s="697">
        <f>入力シート!P44</f>
        <v>0</v>
      </c>
      <c r="Q42" s="698"/>
      <c r="R42" s="698"/>
      <c r="S42" s="698"/>
      <c r="T42" s="698"/>
      <c r="U42" s="698"/>
      <c r="V42" s="698"/>
      <c r="W42" s="709">
        <f>入力シート!W44</f>
        <v>0</v>
      </c>
      <c r="X42" s="710"/>
      <c r="Y42" s="710"/>
      <c r="Z42" s="710"/>
      <c r="AA42" s="710"/>
      <c r="AB42" s="710"/>
      <c r="AC42" s="710"/>
      <c r="AD42" s="710"/>
      <c r="AE42" s="711"/>
      <c r="AF42" s="697">
        <f>入力シート!AF44</f>
        <v>0</v>
      </c>
      <c r="AG42" s="698"/>
      <c r="AH42" s="698"/>
      <c r="AI42" s="698"/>
      <c r="AJ42" s="698"/>
      <c r="AK42" s="698"/>
      <c r="AL42" s="698"/>
      <c r="AM42" s="698"/>
      <c r="AN42" s="716"/>
      <c r="AO42" s="715">
        <f>入力シート!AO44</f>
        <v>0</v>
      </c>
      <c r="AP42" s="682"/>
      <c r="AQ42" s="629">
        <f>入力シート!AQ44</f>
        <v>0</v>
      </c>
      <c r="AR42" s="712"/>
      <c r="AS42" s="712"/>
      <c r="AT42" s="707">
        <f>入力シート!AT44</f>
        <v>0</v>
      </c>
      <c r="AU42" s="712"/>
      <c r="AV42" s="707">
        <f>入力シート!AV44</f>
        <v>0</v>
      </c>
      <c r="AW42" s="682"/>
      <c r="AX42" s="681">
        <f>入力シート!AX44</f>
        <v>0</v>
      </c>
      <c r="AY42" s="682"/>
      <c r="AZ42" s="681">
        <f>入力シート!AZ44</f>
        <v>0</v>
      </c>
      <c r="BA42" s="682"/>
      <c r="BB42" s="643">
        <f>入力シート!BB44</f>
        <v>0</v>
      </c>
      <c r="BC42" s="712"/>
      <c r="BD42" s="712">
        <f>入力シート!BD44</f>
        <v>0</v>
      </c>
      <c r="BE42" s="682"/>
      <c r="BF42" s="648" t="str">
        <f>入力シート!BF44</f>
        <v>A</v>
      </c>
      <c r="BG42" s="718"/>
      <c r="BH42" s="712">
        <f>入力シート!BH44</f>
        <v>0</v>
      </c>
      <c r="BI42" s="717"/>
      <c r="BJ42" s="686">
        <f>入力シート!BJ44</f>
        <v>0</v>
      </c>
      <c r="BK42" s="687"/>
      <c r="BL42" s="687"/>
      <c r="BM42" s="688"/>
      <c r="BN42" s="685">
        <f>入力シート!BN44</f>
        <v>0</v>
      </c>
      <c r="BO42" s="362"/>
      <c r="BP42" s="459">
        <f>入力シート!BP44</f>
        <v>0</v>
      </c>
      <c r="BQ42" s="460"/>
    </row>
    <row r="43" spans="1:69" x14ac:dyDescent="0.15">
      <c r="A43" s="625">
        <v>20</v>
      </c>
      <c r="B43" s="626"/>
      <c r="C43" s="629">
        <f>入力シート!C45</f>
        <v>0</v>
      </c>
      <c r="D43" s="712"/>
      <c r="E43" s="712"/>
      <c r="F43" s="712"/>
      <c r="G43" s="707">
        <f>入力シート!G45</f>
        <v>0</v>
      </c>
      <c r="H43" s="712"/>
      <c r="I43" s="712"/>
      <c r="J43" s="712"/>
      <c r="K43" s="707">
        <f>入力シート!K45</f>
        <v>0</v>
      </c>
      <c r="L43" s="712"/>
      <c r="M43" s="712"/>
      <c r="N43" s="712"/>
      <c r="O43" s="682"/>
      <c r="P43" s="697">
        <f>入力シート!P45</f>
        <v>0</v>
      </c>
      <c r="Q43" s="698"/>
      <c r="R43" s="698"/>
      <c r="S43" s="698"/>
      <c r="T43" s="698"/>
      <c r="U43" s="698"/>
      <c r="V43" s="698"/>
      <c r="W43" s="709">
        <f>入力シート!W45</f>
        <v>0</v>
      </c>
      <c r="X43" s="710"/>
      <c r="Y43" s="710"/>
      <c r="Z43" s="710"/>
      <c r="AA43" s="710"/>
      <c r="AB43" s="710"/>
      <c r="AC43" s="710"/>
      <c r="AD43" s="710"/>
      <c r="AE43" s="711"/>
      <c r="AF43" s="697">
        <f>入力シート!AF45</f>
        <v>0</v>
      </c>
      <c r="AG43" s="698"/>
      <c r="AH43" s="698"/>
      <c r="AI43" s="698"/>
      <c r="AJ43" s="698"/>
      <c r="AK43" s="698"/>
      <c r="AL43" s="698"/>
      <c r="AM43" s="698"/>
      <c r="AN43" s="716"/>
      <c r="AO43" s="715">
        <f>入力シート!AO45</f>
        <v>0</v>
      </c>
      <c r="AP43" s="682"/>
      <c r="AQ43" s="629">
        <f>入力シート!AQ45</f>
        <v>0</v>
      </c>
      <c r="AR43" s="712"/>
      <c r="AS43" s="712"/>
      <c r="AT43" s="707">
        <f>入力シート!AT45</f>
        <v>0</v>
      </c>
      <c r="AU43" s="712"/>
      <c r="AV43" s="707">
        <f>入力シート!AV45</f>
        <v>0</v>
      </c>
      <c r="AW43" s="682"/>
      <c r="AX43" s="681">
        <f>入力シート!AX45</f>
        <v>0</v>
      </c>
      <c r="AY43" s="682"/>
      <c r="AZ43" s="681">
        <f>入力シート!AZ45</f>
        <v>0</v>
      </c>
      <c r="BA43" s="682"/>
      <c r="BB43" s="643">
        <f>入力シート!BB45</f>
        <v>0</v>
      </c>
      <c r="BC43" s="712"/>
      <c r="BD43" s="712">
        <f>入力シート!BD45</f>
        <v>0</v>
      </c>
      <c r="BE43" s="682"/>
      <c r="BF43" s="648" t="str">
        <f>入力シート!BF45</f>
        <v>A</v>
      </c>
      <c r="BG43" s="718"/>
      <c r="BH43" s="712">
        <f>入力シート!BH45</f>
        <v>0</v>
      </c>
      <c r="BI43" s="717"/>
      <c r="BJ43" s="686">
        <f>入力シート!BJ45</f>
        <v>0</v>
      </c>
      <c r="BK43" s="687"/>
      <c r="BL43" s="687"/>
      <c r="BM43" s="688"/>
      <c r="BN43" s="685">
        <f>入力シート!BN45</f>
        <v>0</v>
      </c>
      <c r="BO43" s="362"/>
      <c r="BP43" s="459">
        <f>入力シート!BP45</f>
        <v>0</v>
      </c>
      <c r="BQ43" s="460"/>
    </row>
    <row r="44" spans="1:69" x14ac:dyDescent="0.15">
      <c r="A44" s="625">
        <v>21</v>
      </c>
      <c r="B44" s="626"/>
      <c r="C44" s="629">
        <f>入力シート!C46</f>
        <v>0</v>
      </c>
      <c r="D44" s="712"/>
      <c r="E44" s="712"/>
      <c r="F44" s="712"/>
      <c r="G44" s="707">
        <f>入力シート!G46</f>
        <v>0</v>
      </c>
      <c r="H44" s="712"/>
      <c r="I44" s="712"/>
      <c r="J44" s="712"/>
      <c r="K44" s="707">
        <f>入力シート!K46</f>
        <v>0</v>
      </c>
      <c r="L44" s="712"/>
      <c r="M44" s="712"/>
      <c r="N44" s="712"/>
      <c r="O44" s="682"/>
      <c r="P44" s="697">
        <f>入力シート!P46</f>
        <v>0</v>
      </c>
      <c r="Q44" s="698"/>
      <c r="R44" s="698"/>
      <c r="S44" s="698"/>
      <c r="T44" s="698"/>
      <c r="U44" s="698"/>
      <c r="V44" s="698"/>
      <c r="W44" s="709">
        <f>入力シート!W46</f>
        <v>0</v>
      </c>
      <c r="X44" s="710"/>
      <c r="Y44" s="710"/>
      <c r="Z44" s="710"/>
      <c r="AA44" s="710"/>
      <c r="AB44" s="710"/>
      <c r="AC44" s="710"/>
      <c r="AD44" s="710"/>
      <c r="AE44" s="711"/>
      <c r="AF44" s="697">
        <f>入力シート!AF46</f>
        <v>0</v>
      </c>
      <c r="AG44" s="698"/>
      <c r="AH44" s="698"/>
      <c r="AI44" s="698"/>
      <c r="AJ44" s="698"/>
      <c r="AK44" s="698"/>
      <c r="AL44" s="698"/>
      <c r="AM44" s="698"/>
      <c r="AN44" s="716"/>
      <c r="AO44" s="715">
        <f>入力シート!AO46</f>
        <v>0</v>
      </c>
      <c r="AP44" s="682"/>
      <c r="AQ44" s="629">
        <f>入力シート!AQ46</f>
        <v>0</v>
      </c>
      <c r="AR44" s="712"/>
      <c r="AS44" s="712"/>
      <c r="AT44" s="707">
        <f>入力シート!AT46</f>
        <v>0</v>
      </c>
      <c r="AU44" s="712"/>
      <c r="AV44" s="707">
        <f>入力シート!AV46</f>
        <v>0</v>
      </c>
      <c r="AW44" s="682"/>
      <c r="AX44" s="681">
        <f>入力シート!AX46</f>
        <v>0</v>
      </c>
      <c r="AY44" s="682"/>
      <c r="AZ44" s="681">
        <f>入力シート!AZ46</f>
        <v>0</v>
      </c>
      <c r="BA44" s="682"/>
      <c r="BB44" s="643">
        <f>入力シート!BB46</f>
        <v>0</v>
      </c>
      <c r="BC44" s="712"/>
      <c r="BD44" s="712">
        <f>入力シート!BD46</f>
        <v>0</v>
      </c>
      <c r="BE44" s="682"/>
      <c r="BF44" s="648" t="str">
        <f>入力シート!BF46</f>
        <v>A</v>
      </c>
      <c r="BG44" s="718"/>
      <c r="BH44" s="712">
        <f>入力シート!BH46</f>
        <v>0</v>
      </c>
      <c r="BI44" s="717"/>
      <c r="BJ44" s="686">
        <f>入力シート!BJ46</f>
        <v>0</v>
      </c>
      <c r="BK44" s="687"/>
      <c r="BL44" s="687"/>
      <c r="BM44" s="688"/>
      <c r="BN44" s="685">
        <f>入力シート!BN46</f>
        <v>0</v>
      </c>
      <c r="BO44" s="362"/>
      <c r="BP44" s="459">
        <f>入力シート!BP46</f>
        <v>0</v>
      </c>
      <c r="BQ44" s="460"/>
    </row>
    <row r="45" spans="1:69" x14ac:dyDescent="0.15">
      <c r="A45" s="625">
        <v>22</v>
      </c>
      <c r="B45" s="626"/>
      <c r="C45" s="629">
        <f>入力シート!C47</f>
        <v>0</v>
      </c>
      <c r="D45" s="712"/>
      <c r="E45" s="712"/>
      <c r="F45" s="712"/>
      <c r="G45" s="707">
        <f>入力シート!G47</f>
        <v>0</v>
      </c>
      <c r="H45" s="712"/>
      <c r="I45" s="712"/>
      <c r="J45" s="712"/>
      <c r="K45" s="707">
        <f>入力シート!K47</f>
        <v>0</v>
      </c>
      <c r="L45" s="712"/>
      <c r="M45" s="712"/>
      <c r="N45" s="712"/>
      <c r="O45" s="682"/>
      <c r="P45" s="697">
        <f>入力シート!P47</f>
        <v>0</v>
      </c>
      <c r="Q45" s="698"/>
      <c r="R45" s="698"/>
      <c r="S45" s="698"/>
      <c r="T45" s="698"/>
      <c r="U45" s="698"/>
      <c r="V45" s="698"/>
      <c r="W45" s="709">
        <f>入力シート!W47</f>
        <v>0</v>
      </c>
      <c r="X45" s="710"/>
      <c r="Y45" s="710"/>
      <c r="Z45" s="710"/>
      <c r="AA45" s="710"/>
      <c r="AB45" s="710"/>
      <c r="AC45" s="710"/>
      <c r="AD45" s="710"/>
      <c r="AE45" s="711"/>
      <c r="AF45" s="697">
        <f>入力シート!AF47</f>
        <v>0</v>
      </c>
      <c r="AG45" s="698"/>
      <c r="AH45" s="698"/>
      <c r="AI45" s="698"/>
      <c r="AJ45" s="698"/>
      <c r="AK45" s="698"/>
      <c r="AL45" s="698"/>
      <c r="AM45" s="698"/>
      <c r="AN45" s="716"/>
      <c r="AO45" s="715">
        <f>入力シート!AO47</f>
        <v>0</v>
      </c>
      <c r="AP45" s="682"/>
      <c r="AQ45" s="629">
        <f>入力シート!AQ47</f>
        <v>0</v>
      </c>
      <c r="AR45" s="712"/>
      <c r="AS45" s="712"/>
      <c r="AT45" s="707">
        <f>入力シート!AT47</f>
        <v>0</v>
      </c>
      <c r="AU45" s="712"/>
      <c r="AV45" s="707">
        <f>入力シート!AV47</f>
        <v>0</v>
      </c>
      <c r="AW45" s="682"/>
      <c r="AX45" s="681">
        <f>入力シート!AX47</f>
        <v>0</v>
      </c>
      <c r="AY45" s="682"/>
      <c r="AZ45" s="681">
        <f>入力シート!AZ47</f>
        <v>0</v>
      </c>
      <c r="BA45" s="682"/>
      <c r="BB45" s="643">
        <f>入力シート!BB47</f>
        <v>0</v>
      </c>
      <c r="BC45" s="712"/>
      <c r="BD45" s="712">
        <f>入力シート!BD47</f>
        <v>0</v>
      </c>
      <c r="BE45" s="682"/>
      <c r="BF45" s="648" t="str">
        <f>入力シート!BF47</f>
        <v>A</v>
      </c>
      <c r="BG45" s="718"/>
      <c r="BH45" s="712">
        <f>入力シート!BH47</f>
        <v>0</v>
      </c>
      <c r="BI45" s="717"/>
      <c r="BJ45" s="686">
        <f>入力シート!BJ47</f>
        <v>0</v>
      </c>
      <c r="BK45" s="687"/>
      <c r="BL45" s="687"/>
      <c r="BM45" s="688"/>
      <c r="BN45" s="685">
        <f>入力シート!BN47</f>
        <v>0</v>
      </c>
      <c r="BO45" s="362"/>
      <c r="BP45" s="459">
        <f>入力シート!BP47</f>
        <v>0</v>
      </c>
      <c r="BQ45" s="460"/>
    </row>
    <row r="46" spans="1:69" x14ac:dyDescent="0.15">
      <c r="A46" s="625">
        <v>23</v>
      </c>
      <c r="B46" s="626"/>
      <c r="C46" s="629">
        <f>入力シート!C48</f>
        <v>0</v>
      </c>
      <c r="D46" s="712"/>
      <c r="E46" s="712"/>
      <c r="F46" s="712"/>
      <c r="G46" s="707">
        <f>入力シート!G48</f>
        <v>0</v>
      </c>
      <c r="H46" s="712"/>
      <c r="I46" s="712"/>
      <c r="J46" s="712"/>
      <c r="K46" s="707">
        <f>入力シート!K48</f>
        <v>0</v>
      </c>
      <c r="L46" s="712"/>
      <c r="M46" s="712"/>
      <c r="N46" s="712"/>
      <c r="O46" s="682"/>
      <c r="P46" s="697">
        <f>入力シート!P48</f>
        <v>0</v>
      </c>
      <c r="Q46" s="698"/>
      <c r="R46" s="698"/>
      <c r="S46" s="698"/>
      <c r="T46" s="698"/>
      <c r="U46" s="698"/>
      <c r="V46" s="698"/>
      <c r="W46" s="709">
        <f>入力シート!W48</f>
        <v>0</v>
      </c>
      <c r="X46" s="710"/>
      <c r="Y46" s="710"/>
      <c r="Z46" s="710"/>
      <c r="AA46" s="710"/>
      <c r="AB46" s="710"/>
      <c r="AC46" s="710"/>
      <c r="AD46" s="710"/>
      <c r="AE46" s="711"/>
      <c r="AF46" s="697">
        <f>入力シート!AF48</f>
        <v>0</v>
      </c>
      <c r="AG46" s="698"/>
      <c r="AH46" s="698"/>
      <c r="AI46" s="698"/>
      <c r="AJ46" s="698"/>
      <c r="AK46" s="698"/>
      <c r="AL46" s="698"/>
      <c r="AM46" s="698"/>
      <c r="AN46" s="716"/>
      <c r="AO46" s="715">
        <f>入力シート!AO48</f>
        <v>0</v>
      </c>
      <c r="AP46" s="682"/>
      <c r="AQ46" s="629">
        <f>入力シート!AQ48</f>
        <v>0</v>
      </c>
      <c r="AR46" s="712"/>
      <c r="AS46" s="712"/>
      <c r="AT46" s="707">
        <f>入力シート!AT48</f>
        <v>0</v>
      </c>
      <c r="AU46" s="712"/>
      <c r="AV46" s="707">
        <f>入力シート!AV48</f>
        <v>0</v>
      </c>
      <c r="AW46" s="682"/>
      <c r="AX46" s="681">
        <f>入力シート!AX48</f>
        <v>0</v>
      </c>
      <c r="AY46" s="682"/>
      <c r="AZ46" s="681">
        <f>入力シート!AZ48</f>
        <v>0</v>
      </c>
      <c r="BA46" s="682"/>
      <c r="BB46" s="643">
        <f>入力シート!BB48</f>
        <v>0</v>
      </c>
      <c r="BC46" s="712"/>
      <c r="BD46" s="712">
        <f>入力シート!BD48</f>
        <v>0</v>
      </c>
      <c r="BE46" s="682"/>
      <c r="BF46" s="648" t="str">
        <f>入力シート!BF48</f>
        <v>A</v>
      </c>
      <c r="BG46" s="718"/>
      <c r="BH46" s="712">
        <f>入力シート!BH48</f>
        <v>0</v>
      </c>
      <c r="BI46" s="717"/>
      <c r="BJ46" s="686">
        <f>入力シート!BJ48</f>
        <v>0</v>
      </c>
      <c r="BK46" s="687"/>
      <c r="BL46" s="687"/>
      <c r="BM46" s="688"/>
      <c r="BN46" s="685">
        <f>入力シート!BN48</f>
        <v>0</v>
      </c>
      <c r="BO46" s="362"/>
      <c r="BP46" s="459">
        <f>入力シート!BP48</f>
        <v>0</v>
      </c>
      <c r="BQ46" s="460"/>
    </row>
    <row r="47" spans="1:69" x14ac:dyDescent="0.15">
      <c r="A47" s="625">
        <v>24</v>
      </c>
      <c r="B47" s="626"/>
      <c r="C47" s="629">
        <f>入力シート!C49</f>
        <v>0</v>
      </c>
      <c r="D47" s="712"/>
      <c r="E47" s="712"/>
      <c r="F47" s="712"/>
      <c r="G47" s="707">
        <f>入力シート!G49</f>
        <v>0</v>
      </c>
      <c r="H47" s="712"/>
      <c r="I47" s="712"/>
      <c r="J47" s="712"/>
      <c r="K47" s="707">
        <f>入力シート!K49</f>
        <v>0</v>
      </c>
      <c r="L47" s="712"/>
      <c r="M47" s="712"/>
      <c r="N47" s="712"/>
      <c r="O47" s="682"/>
      <c r="P47" s="697">
        <f>入力シート!P49</f>
        <v>0</v>
      </c>
      <c r="Q47" s="698"/>
      <c r="R47" s="698"/>
      <c r="S47" s="698"/>
      <c r="T47" s="698"/>
      <c r="U47" s="698"/>
      <c r="V47" s="698"/>
      <c r="W47" s="709">
        <f>入力シート!W49</f>
        <v>0</v>
      </c>
      <c r="X47" s="710"/>
      <c r="Y47" s="710"/>
      <c r="Z47" s="710"/>
      <c r="AA47" s="710"/>
      <c r="AB47" s="710"/>
      <c r="AC47" s="710"/>
      <c r="AD47" s="710"/>
      <c r="AE47" s="711"/>
      <c r="AF47" s="697">
        <f>入力シート!AF49</f>
        <v>0</v>
      </c>
      <c r="AG47" s="698"/>
      <c r="AH47" s="698"/>
      <c r="AI47" s="698"/>
      <c r="AJ47" s="698"/>
      <c r="AK47" s="698"/>
      <c r="AL47" s="698"/>
      <c r="AM47" s="698"/>
      <c r="AN47" s="716"/>
      <c r="AO47" s="715">
        <f>入力シート!AO49</f>
        <v>0</v>
      </c>
      <c r="AP47" s="682"/>
      <c r="AQ47" s="629">
        <f>入力シート!AQ49</f>
        <v>0</v>
      </c>
      <c r="AR47" s="712"/>
      <c r="AS47" s="712"/>
      <c r="AT47" s="707">
        <f>入力シート!AT49</f>
        <v>0</v>
      </c>
      <c r="AU47" s="712"/>
      <c r="AV47" s="707">
        <f>入力シート!AV49</f>
        <v>0</v>
      </c>
      <c r="AW47" s="682"/>
      <c r="AX47" s="681">
        <f>入力シート!AX49</f>
        <v>0</v>
      </c>
      <c r="AY47" s="682"/>
      <c r="AZ47" s="681">
        <f>入力シート!AZ49</f>
        <v>0</v>
      </c>
      <c r="BA47" s="682"/>
      <c r="BB47" s="643">
        <f>入力シート!BB49</f>
        <v>0</v>
      </c>
      <c r="BC47" s="712"/>
      <c r="BD47" s="712">
        <f>入力シート!BD49</f>
        <v>0</v>
      </c>
      <c r="BE47" s="682"/>
      <c r="BF47" s="648" t="str">
        <f>入力シート!BF49</f>
        <v>A</v>
      </c>
      <c r="BG47" s="718"/>
      <c r="BH47" s="712">
        <f>入力シート!BH49</f>
        <v>0</v>
      </c>
      <c r="BI47" s="717"/>
      <c r="BJ47" s="686">
        <f>入力シート!BJ49</f>
        <v>0</v>
      </c>
      <c r="BK47" s="687"/>
      <c r="BL47" s="687"/>
      <c r="BM47" s="688"/>
      <c r="BN47" s="685">
        <f>入力シート!BN49</f>
        <v>0</v>
      </c>
      <c r="BO47" s="362"/>
      <c r="BP47" s="459">
        <f>入力シート!BP49</f>
        <v>0</v>
      </c>
      <c r="BQ47" s="460"/>
    </row>
    <row r="48" spans="1:69" x14ac:dyDescent="0.15">
      <c r="A48" s="625">
        <v>25</v>
      </c>
      <c r="B48" s="626"/>
      <c r="C48" s="629">
        <f>入力シート!C50</f>
        <v>0</v>
      </c>
      <c r="D48" s="712"/>
      <c r="E48" s="712"/>
      <c r="F48" s="712"/>
      <c r="G48" s="707">
        <f>入力シート!G50</f>
        <v>0</v>
      </c>
      <c r="H48" s="712"/>
      <c r="I48" s="712"/>
      <c r="J48" s="712"/>
      <c r="K48" s="707">
        <f>入力シート!K50</f>
        <v>0</v>
      </c>
      <c r="L48" s="712"/>
      <c r="M48" s="712"/>
      <c r="N48" s="712"/>
      <c r="O48" s="682"/>
      <c r="P48" s="697">
        <f>入力シート!P50</f>
        <v>0</v>
      </c>
      <c r="Q48" s="698"/>
      <c r="R48" s="698"/>
      <c r="S48" s="698"/>
      <c r="T48" s="698"/>
      <c r="U48" s="698"/>
      <c r="V48" s="698"/>
      <c r="W48" s="709">
        <f>入力シート!W50</f>
        <v>0</v>
      </c>
      <c r="X48" s="710"/>
      <c r="Y48" s="710"/>
      <c r="Z48" s="710"/>
      <c r="AA48" s="710"/>
      <c r="AB48" s="710"/>
      <c r="AC48" s="710"/>
      <c r="AD48" s="710"/>
      <c r="AE48" s="711"/>
      <c r="AF48" s="697">
        <f>入力シート!AF50</f>
        <v>0</v>
      </c>
      <c r="AG48" s="698"/>
      <c r="AH48" s="698"/>
      <c r="AI48" s="698"/>
      <c r="AJ48" s="698"/>
      <c r="AK48" s="698"/>
      <c r="AL48" s="698"/>
      <c r="AM48" s="698"/>
      <c r="AN48" s="716"/>
      <c r="AO48" s="715">
        <f>入力シート!AO50</f>
        <v>0</v>
      </c>
      <c r="AP48" s="682"/>
      <c r="AQ48" s="629">
        <f>入力シート!AQ50</f>
        <v>0</v>
      </c>
      <c r="AR48" s="712"/>
      <c r="AS48" s="712"/>
      <c r="AT48" s="707">
        <f>入力シート!AT50</f>
        <v>0</v>
      </c>
      <c r="AU48" s="712"/>
      <c r="AV48" s="707">
        <f>入力シート!AV50</f>
        <v>0</v>
      </c>
      <c r="AW48" s="682"/>
      <c r="AX48" s="681">
        <f>入力シート!AX50</f>
        <v>0</v>
      </c>
      <c r="AY48" s="682"/>
      <c r="AZ48" s="681">
        <f>入力シート!AZ50</f>
        <v>0</v>
      </c>
      <c r="BA48" s="682"/>
      <c r="BB48" s="643">
        <f>入力シート!BB50</f>
        <v>0</v>
      </c>
      <c r="BC48" s="712"/>
      <c r="BD48" s="712">
        <f>入力シート!BD50</f>
        <v>0</v>
      </c>
      <c r="BE48" s="682"/>
      <c r="BF48" s="648" t="str">
        <f>入力シート!BF50</f>
        <v>A</v>
      </c>
      <c r="BG48" s="718"/>
      <c r="BH48" s="712">
        <f>入力シート!BH50</f>
        <v>0</v>
      </c>
      <c r="BI48" s="717"/>
      <c r="BJ48" s="686">
        <f>入力シート!BJ50</f>
        <v>0</v>
      </c>
      <c r="BK48" s="687"/>
      <c r="BL48" s="687"/>
      <c r="BM48" s="688"/>
      <c r="BN48" s="685">
        <f>入力シート!BN50</f>
        <v>0</v>
      </c>
      <c r="BO48" s="362"/>
      <c r="BP48" s="459">
        <f>入力シート!BP50</f>
        <v>0</v>
      </c>
      <c r="BQ48" s="460"/>
    </row>
    <row r="49" spans="1:69" x14ac:dyDescent="0.15">
      <c r="A49" s="625">
        <v>26</v>
      </c>
      <c r="B49" s="626"/>
      <c r="C49" s="629">
        <f>入力シート!C51</f>
        <v>0</v>
      </c>
      <c r="D49" s="712"/>
      <c r="E49" s="712"/>
      <c r="F49" s="712"/>
      <c r="G49" s="707">
        <f>入力シート!G51</f>
        <v>0</v>
      </c>
      <c r="H49" s="712"/>
      <c r="I49" s="712"/>
      <c r="J49" s="712"/>
      <c r="K49" s="707">
        <f>入力シート!K51</f>
        <v>0</v>
      </c>
      <c r="L49" s="712"/>
      <c r="M49" s="712"/>
      <c r="N49" s="712"/>
      <c r="O49" s="682"/>
      <c r="P49" s="697">
        <f>入力シート!P51</f>
        <v>0</v>
      </c>
      <c r="Q49" s="698"/>
      <c r="R49" s="698"/>
      <c r="S49" s="698"/>
      <c r="T49" s="698"/>
      <c r="U49" s="698"/>
      <c r="V49" s="698"/>
      <c r="W49" s="709">
        <f>入力シート!W51</f>
        <v>0</v>
      </c>
      <c r="X49" s="710"/>
      <c r="Y49" s="710"/>
      <c r="Z49" s="710"/>
      <c r="AA49" s="710"/>
      <c r="AB49" s="710"/>
      <c r="AC49" s="710"/>
      <c r="AD49" s="710"/>
      <c r="AE49" s="711"/>
      <c r="AF49" s="697">
        <f>入力シート!AF51</f>
        <v>0</v>
      </c>
      <c r="AG49" s="698"/>
      <c r="AH49" s="698"/>
      <c r="AI49" s="698"/>
      <c r="AJ49" s="698"/>
      <c r="AK49" s="698"/>
      <c r="AL49" s="698"/>
      <c r="AM49" s="698"/>
      <c r="AN49" s="716"/>
      <c r="AO49" s="715">
        <f>入力シート!AO51</f>
        <v>0</v>
      </c>
      <c r="AP49" s="682"/>
      <c r="AQ49" s="629">
        <f>入力シート!AQ51</f>
        <v>0</v>
      </c>
      <c r="AR49" s="712"/>
      <c r="AS49" s="712"/>
      <c r="AT49" s="707">
        <f>入力シート!AT51</f>
        <v>0</v>
      </c>
      <c r="AU49" s="712"/>
      <c r="AV49" s="707">
        <f>入力シート!AV51</f>
        <v>0</v>
      </c>
      <c r="AW49" s="682"/>
      <c r="AX49" s="681">
        <f>入力シート!AX51</f>
        <v>0</v>
      </c>
      <c r="AY49" s="682"/>
      <c r="AZ49" s="681">
        <f>入力シート!AZ51</f>
        <v>0</v>
      </c>
      <c r="BA49" s="682"/>
      <c r="BB49" s="643">
        <f>入力シート!BB51</f>
        <v>0</v>
      </c>
      <c r="BC49" s="712"/>
      <c r="BD49" s="712">
        <f>入力シート!BD51</f>
        <v>0</v>
      </c>
      <c r="BE49" s="682"/>
      <c r="BF49" s="648" t="str">
        <f>入力シート!BF51</f>
        <v>A</v>
      </c>
      <c r="BG49" s="718"/>
      <c r="BH49" s="712">
        <f>入力シート!BH51</f>
        <v>0</v>
      </c>
      <c r="BI49" s="717"/>
      <c r="BJ49" s="686">
        <f>入力シート!BJ51</f>
        <v>0</v>
      </c>
      <c r="BK49" s="687"/>
      <c r="BL49" s="687"/>
      <c r="BM49" s="688"/>
      <c r="BN49" s="685">
        <f>入力シート!BN51</f>
        <v>0</v>
      </c>
      <c r="BO49" s="362"/>
      <c r="BP49" s="459">
        <f>入力シート!BP51</f>
        <v>0</v>
      </c>
      <c r="BQ49" s="460"/>
    </row>
    <row r="50" spans="1:69" x14ac:dyDescent="0.15">
      <c r="A50" s="625">
        <v>27</v>
      </c>
      <c r="B50" s="626"/>
      <c r="C50" s="629">
        <f>入力シート!C52</f>
        <v>0</v>
      </c>
      <c r="D50" s="712"/>
      <c r="E50" s="712"/>
      <c r="F50" s="712"/>
      <c r="G50" s="707">
        <f>入力シート!G52</f>
        <v>0</v>
      </c>
      <c r="H50" s="712"/>
      <c r="I50" s="712"/>
      <c r="J50" s="712"/>
      <c r="K50" s="707">
        <f>入力シート!K52</f>
        <v>0</v>
      </c>
      <c r="L50" s="712"/>
      <c r="M50" s="712"/>
      <c r="N50" s="712"/>
      <c r="O50" s="682"/>
      <c r="P50" s="697">
        <f>入力シート!P52</f>
        <v>0</v>
      </c>
      <c r="Q50" s="698"/>
      <c r="R50" s="698"/>
      <c r="S50" s="698"/>
      <c r="T50" s="698"/>
      <c r="U50" s="698"/>
      <c r="V50" s="698"/>
      <c r="W50" s="709">
        <f>入力シート!W52</f>
        <v>0</v>
      </c>
      <c r="X50" s="710"/>
      <c r="Y50" s="710"/>
      <c r="Z50" s="710"/>
      <c r="AA50" s="710"/>
      <c r="AB50" s="710"/>
      <c r="AC50" s="710"/>
      <c r="AD50" s="710"/>
      <c r="AE50" s="711"/>
      <c r="AF50" s="697">
        <f>入力シート!AF52</f>
        <v>0</v>
      </c>
      <c r="AG50" s="698"/>
      <c r="AH50" s="698"/>
      <c r="AI50" s="698"/>
      <c r="AJ50" s="698"/>
      <c r="AK50" s="698"/>
      <c r="AL50" s="698"/>
      <c r="AM50" s="698"/>
      <c r="AN50" s="716"/>
      <c r="AO50" s="715">
        <f>入力シート!AO52</f>
        <v>0</v>
      </c>
      <c r="AP50" s="682"/>
      <c r="AQ50" s="629">
        <f>入力シート!AQ52</f>
        <v>0</v>
      </c>
      <c r="AR50" s="712"/>
      <c r="AS50" s="712"/>
      <c r="AT50" s="707">
        <f>入力シート!AT52</f>
        <v>0</v>
      </c>
      <c r="AU50" s="712"/>
      <c r="AV50" s="707">
        <f>入力シート!AV52</f>
        <v>0</v>
      </c>
      <c r="AW50" s="682"/>
      <c r="AX50" s="681">
        <f>入力シート!AX52</f>
        <v>0</v>
      </c>
      <c r="AY50" s="682"/>
      <c r="AZ50" s="681">
        <f>入力シート!AZ52</f>
        <v>0</v>
      </c>
      <c r="BA50" s="682"/>
      <c r="BB50" s="643">
        <f>入力シート!BB52</f>
        <v>0</v>
      </c>
      <c r="BC50" s="712"/>
      <c r="BD50" s="712">
        <f>入力シート!BD52</f>
        <v>0</v>
      </c>
      <c r="BE50" s="682"/>
      <c r="BF50" s="648" t="str">
        <f>入力シート!BF52</f>
        <v>A</v>
      </c>
      <c r="BG50" s="718"/>
      <c r="BH50" s="712">
        <f>入力シート!BH52</f>
        <v>0</v>
      </c>
      <c r="BI50" s="717"/>
      <c r="BJ50" s="686">
        <f>入力シート!BJ52</f>
        <v>0</v>
      </c>
      <c r="BK50" s="687"/>
      <c r="BL50" s="687"/>
      <c r="BM50" s="688"/>
      <c r="BN50" s="685">
        <f>入力シート!BN52</f>
        <v>0</v>
      </c>
      <c r="BO50" s="362"/>
      <c r="BP50" s="459">
        <f>入力シート!BP52</f>
        <v>0</v>
      </c>
      <c r="BQ50" s="460"/>
    </row>
    <row r="51" spans="1:69" x14ac:dyDescent="0.15">
      <c r="A51" s="625">
        <v>28</v>
      </c>
      <c r="B51" s="626"/>
      <c r="C51" s="629">
        <f>入力シート!C53</f>
        <v>0</v>
      </c>
      <c r="D51" s="712"/>
      <c r="E51" s="712"/>
      <c r="F51" s="712"/>
      <c r="G51" s="707">
        <f>入力シート!G53</f>
        <v>0</v>
      </c>
      <c r="H51" s="712"/>
      <c r="I51" s="712"/>
      <c r="J51" s="712"/>
      <c r="K51" s="707">
        <f>入力シート!K53</f>
        <v>0</v>
      </c>
      <c r="L51" s="712"/>
      <c r="M51" s="712"/>
      <c r="N51" s="712"/>
      <c r="O51" s="682"/>
      <c r="P51" s="697">
        <f>入力シート!P53</f>
        <v>0</v>
      </c>
      <c r="Q51" s="698"/>
      <c r="R51" s="698"/>
      <c r="S51" s="698"/>
      <c r="T51" s="698"/>
      <c r="U51" s="698"/>
      <c r="V51" s="698"/>
      <c r="W51" s="709">
        <f>入力シート!W53</f>
        <v>0</v>
      </c>
      <c r="X51" s="710"/>
      <c r="Y51" s="710"/>
      <c r="Z51" s="710"/>
      <c r="AA51" s="710"/>
      <c r="AB51" s="710"/>
      <c r="AC51" s="710"/>
      <c r="AD51" s="710"/>
      <c r="AE51" s="711"/>
      <c r="AF51" s="697">
        <f>入力シート!AF53</f>
        <v>0</v>
      </c>
      <c r="AG51" s="698"/>
      <c r="AH51" s="698"/>
      <c r="AI51" s="698"/>
      <c r="AJ51" s="698"/>
      <c r="AK51" s="698"/>
      <c r="AL51" s="698"/>
      <c r="AM51" s="698"/>
      <c r="AN51" s="716"/>
      <c r="AO51" s="715">
        <f>入力シート!AO53</f>
        <v>0</v>
      </c>
      <c r="AP51" s="682"/>
      <c r="AQ51" s="629">
        <f>入力シート!AQ53</f>
        <v>0</v>
      </c>
      <c r="AR51" s="712"/>
      <c r="AS51" s="712"/>
      <c r="AT51" s="707">
        <f>入力シート!AT53</f>
        <v>0</v>
      </c>
      <c r="AU51" s="712"/>
      <c r="AV51" s="707">
        <f>入力シート!AV53</f>
        <v>0</v>
      </c>
      <c r="AW51" s="682"/>
      <c r="AX51" s="681">
        <f>入力シート!AX53</f>
        <v>0</v>
      </c>
      <c r="AY51" s="682"/>
      <c r="AZ51" s="681">
        <f>入力シート!AZ53</f>
        <v>0</v>
      </c>
      <c r="BA51" s="682"/>
      <c r="BB51" s="643">
        <f>入力シート!BB53</f>
        <v>0</v>
      </c>
      <c r="BC51" s="712"/>
      <c r="BD51" s="712">
        <f>入力シート!BD53</f>
        <v>0</v>
      </c>
      <c r="BE51" s="682"/>
      <c r="BF51" s="648" t="str">
        <f>入力シート!BF53</f>
        <v>A</v>
      </c>
      <c r="BG51" s="718"/>
      <c r="BH51" s="712">
        <f>入力シート!BH53</f>
        <v>0</v>
      </c>
      <c r="BI51" s="717"/>
      <c r="BJ51" s="686">
        <f>入力シート!BJ53</f>
        <v>0</v>
      </c>
      <c r="BK51" s="687"/>
      <c r="BL51" s="687"/>
      <c r="BM51" s="688"/>
      <c r="BN51" s="685">
        <f>入力シート!BN53</f>
        <v>0</v>
      </c>
      <c r="BO51" s="362"/>
      <c r="BP51" s="459">
        <f>入力シート!BP53</f>
        <v>0</v>
      </c>
      <c r="BQ51" s="460"/>
    </row>
    <row r="52" spans="1:69" x14ac:dyDescent="0.15">
      <c r="A52" s="625">
        <v>29</v>
      </c>
      <c r="B52" s="626"/>
      <c r="C52" s="629">
        <f>入力シート!C54</f>
        <v>0</v>
      </c>
      <c r="D52" s="712"/>
      <c r="E52" s="712"/>
      <c r="F52" s="712"/>
      <c r="G52" s="707">
        <f>入力シート!G54</f>
        <v>0</v>
      </c>
      <c r="H52" s="712"/>
      <c r="I52" s="712"/>
      <c r="J52" s="712"/>
      <c r="K52" s="707">
        <f>入力シート!K54</f>
        <v>0</v>
      </c>
      <c r="L52" s="712"/>
      <c r="M52" s="712"/>
      <c r="N52" s="712"/>
      <c r="O52" s="682"/>
      <c r="P52" s="697">
        <f>入力シート!P54</f>
        <v>0</v>
      </c>
      <c r="Q52" s="698"/>
      <c r="R52" s="698"/>
      <c r="S52" s="698"/>
      <c r="T52" s="698"/>
      <c r="U52" s="698"/>
      <c r="V52" s="698"/>
      <c r="W52" s="709">
        <f>入力シート!W54</f>
        <v>0</v>
      </c>
      <c r="X52" s="710"/>
      <c r="Y52" s="710"/>
      <c r="Z52" s="710"/>
      <c r="AA52" s="710"/>
      <c r="AB52" s="710"/>
      <c r="AC52" s="710"/>
      <c r="AD52" s="710"/>
      <c r="AE52" s="711"/>
      <c r="AF52" s="697">
        <f>入力シート!AF54</f>
        <v>0</v>
      </c>
      <c r="AG52" s="698"/>
      <c r="AH52" s="698"/>
      <c r="AI52" s="698"/>
      <c r="AJ52" s="698"/>
      <c r="AK52" s="698"/>
      <c r="AL52" s="698"/>
      <c r="AM52" s="698"/>
      <c r="AN52" s="716"/>
      <c r="AO52" s="715">
        <f>入力シート!AO54</f>
        <v>0</v>
      </c>
      <c r="AP52" s="682"/>
      <c r="AQ52" s="629">
        <f>入力シート!AQ54</f>
        <v>0</v>
      </c>
      <c r="AR52" s="712"/>
      <c r="AS52" s="712"/>
      <c r="AT52" s="707">
        <f>入力シート!AT54</f>
        <v>0</v>
      </c>
      <c r="AU52" s="712"/>
      <c r="AV52" s="707">
        <f>入力シート!AV54</f>
        <v>0</v>
      </c>
      <c r="AW52" s="682"/>
      <c r="AX52" s="681">
        <f>入力シート!AX54</f>
        <v>0</v>
      </c>
      <c r="AY52" s="682"/>
      <c r="AZ52" s="681">
        <f>入力シート!AZ54</f>
        <v>0</v>
      </c>
      <c r="BA52" s="682"/>
      <c r="BB52" s="643">
        <f>入力シート!BB54</f>
        <v>0</v>
      </c>
      <c r="BC52" s="712"/>
      <c r="BD52" s="712">
        <f>入力シート!BD54</f>
        <v>0</v>
      </c>
      <c r="BE52" s="682"/>
      <c r="BF52" s="648" t="str">
        <f>入力シート!BF54</f>
        <v>A</v>
      </c>
      <c r="BG52" s="718"/>
      <c r="BH52" s="712">
        <f>入力シート!BH54</f>
        <v>0</v>
      </c>
      <c r="BI52" s="717"/>
      <c r="BJ52" s="686">
        <f>入力シート!BJ54</f>
        <v>0</v>
      </c>
      <c r="BK52" s="687"/>
      <c r="BL52" s="687"/>
      <c r="BM52" s="688"/>
      <c r="BN52" s="685">
        <f>入力シート!BN54</f>
        <v>0</v>
      </c>
      <c r="BO52" s="362"/>
      <c r="BP52" s="459">
        <f>入力シート!BP54</f>
        <v>0</v>
      </c>
      <c r="BQ52" s="460"/>
    </row>
    <row r="53" spans="1:69" ht="14.25" thickBot="1" x14ac:dyDescent="0.2">
      <c r="A53" s="676">
        <v>30</v>
      </c>
      <c r="B53" s="677"/>
      <c r="C53" s="667">
        <f>入力シート!C55</f>
        <v>0</v>
      </c>
      <c r="D53" s="699"/>
      <c r="E53" s="699"/>
      <c r="F53" s="699"/>
      <c r="G53" s="700">
        <f>入力シート!G55</f>
        <v>0</v>
      </c>
      <c r="H53" s="699"/>
      <c r="I53" s="699"/>
      <c r="J53" s="699"/>
      <c r="K53" s="700">
        <f>入力シート!K55</f>
        <v>0</v>
      </c>
      <c r="L53" s="699"/>
      <c r="M53" s="699"/>
      <c r="N53" s="699"/>
      <c r="O53" s="684"/>
      <c r="P53" s="701">
        <f>入力シート!P55</f>
        <v>0</v>
      </c>
      <c r="Q53" s="702"/>
      <c r="R53" s="702"/>
      <c r="S53" s="702"/>
      <c r="T53" s="702"/>
      <c r="U53" s="702"/>
      <c r="V53" s="702"/>
      <c r="W53" s="703">
        <f>入力シート!W55</f>
        <v>0</v>
      </c>
      <c r="X53" s="704"/>
      <c r="Y53" s="704"/>
      <c r="Z53" s="704"/>
      <c r="AA53" s="704"/>
      <c r="AB53" s="704"/>
      <c r="AC53" s="704"/>
      <c r="AD53" s="704"/>
      <c r="AE53" s="705"/>
      <c r="AF53" s="701">
        <f>入力シート!AF55</f>
        <v>0</v>
      </c>
      <c r="AG53" s="702"/>
      <c r="AH53" s="702"/>
      <c r="AI53" s="702"/>
      <c r="AJ53" s="702"/>
      <c r="AK53" s="702"/>
      <c r="AL53" s="702"/>
      <c r="AM53" s="702"/>
      <c r="AN53" s="706"/>
      <c r="AO53" s="708">
        <f>入力シート!AO55</f>
        <v>0</v>
      </c>
      <c r="AP53" s="684"/>
      <c r="AQ53" s="667">
        <f>入力シート!AQ55</f>
        <v>0</v>
      </c>
      <c r="AR53" s="699"/>
      <c r="AS53" s="699"/>
      <c r="AT53" s="700">
        <f>入力シート!AT55</f>
        <v>0</v>
      </c>
      <c r="AU53" s="699"/>
      <c r="AV53" s="700">
        <f>入力シート!AV55</f>
        <v>0</v>
      </c>
      <c r="AW53" s="684"/>
      <c r="AX53" s="683">
        <f>入力シート!AX55</f>
        <v>0</v>
      </c>
      <c r="AY53" s="684"/>
      <c r="AZ53" s="683">
        <f>入力シート!AZ55</f>
        <v>0</v>
      </c>
      <c r="BA53" s="684"/>
      <c r="BB53" s="680">
        <f>入力シート!BB55</f>
        <v>0</v>
      </c>
      <c r="BC53" s="699"/>
      <c r="BD53" s="699">
        <f>入力シート!BD55</f>
        <v>0</v>
      </c>
      <c r="BE53" s="684"/>
      <c r="BF53" s="675" t="str">
        <f>入力シート!BF55</f>
        <v>A</v>
      </c>
      <c r="BG53" s="713"/>
      <c r="BH53" s="699">
        <f>入力シート!BH55</f>
        <v>0</v>
      </c>
      <c r="BI53" s="714"/>
      <c r="BJ53" s="689">
        <f>入力シート!BJ55</f>
        <v>0</v>
      </c>
      <c r="BK53" s="690"/>
      <c r="BL53" s="690"/>
      <c r="BM53" s="691"/>
      <c r="BN53" s="692">
        <f>入力シート!BN55</f>
        <v>0</v>
      </c>
      <c r="BO53" s="407"/>
      <c r="BP53" s="468">
        <f>入力シート!BP55</f>
        <v>0</v>
      </c>
      <c r="BQ53" s="469"/>
    </row>
  </sheetData>
  <sheetProtection sheet="1" objects="1" scenarios="1"/>
  <protectedRanges>
    <protectedRange sqref="BJ24:BQ53" name="範囲1"/>
    <protectedRange sqref="F9:W9" name="範囲1_3"/>
  </protectedRanges>
  <mergeCells count="662">
    <mergeCell ref="A11:E11"/>
    <mergeCell ref="F11:W11"/>
    <mergeCell ref="A12:E12"/>
    <mergeCell ref="F12:W12"/>
    <mergeCell ref="A10:E10"/>
    <mergeCell ref="F10:W10"/>
    <mergeCell ref="F9:N9"/>
    <mergeCell ref="O9:Q9"/>
    <mergeCell ref="R9:W9"/>
    <mergeCell ref="A3:E3"/>
    <mergeCell ref="F3:W3"/>
    <mergeCell ref="A4:E4"/>
    <mergeCell ref="F4:W4"/>
    <mergeCell ref="A8:E8"/>
    <mergeCell ref="F8:W8"/>
    <mergeCell ref="A9:E9"/>
    <mergeCell ref="A6:E6"/>
    <mergeCell ref="A5:E5"/>
    <mergeCell ref="A7:E7"/>
    <mergeCell ref="F7:W7"/>
    <mergeCell ref="F6:W6"/>
    <mergeCell ref="F5:W5"/>
    <mergeCell ref="BJ21:BQ21"/>
    <mergeCell ref="A21:B23"/>
    <mergeCell ref="C21:F23"/>
    <mergeCell ref="G21:J23"/>
    <mergeCell ref="K21:O23"/>
    <mergeCell ref="AT22:AU23"/>
    <mergeCell ref="AV22:AW23"/>
    <mergeCell ref="AZ22:BA22"/>
    <mergeCell ref="W21:AE23"/>
    <mergeCell ref="BJ22:BM22"/>
    <mergeCell ref="BN22:BQ22"/>
    <mergeCell ref="BJ23:BM23"/>
    <mergeCell ref="BN23:BO23"/>
    <mergeCell ref="BP23:BQ23"/>
    <mergeCell ref="BD23:BE23"/>
    <mergeCell ref="AO21:AP23"/>
    <mergeCell ref="AQ21:AW21"/>
    <mergeCell ref="AZ21:BI21"/>
    <mergeCell ref="BF23:BG23"/>
    <mergeCell ref="BF22:BI22"/>
    <mergeCell ref="BH23:BI23"/>
    <mergeCell ref="A15:E15"/>
    <mergeCell ref="F15:W15"/>
    <mergeCell ref="A14:E14"/>
    <mergeCell ref="F14:W14"/>
    <mergeCell ref="A13:E13"/>
    <mergeCell ref="F13:W13"/>
    <mergeCell ref="AF21:AN23"/>
    <mergeCell ref="A18:E18"/>
    <mergeCell ref="F18:W18"/>
    <mergeCell ref="A17:E17"/>
    <mergeCell ref="F17:W17"/>
    <mergeCell ref="A16:E16"/>
    <mergeCell ref="F16:W16"/>
    <mergeCell ref="AZ23:BA23"/>
    <mergeCell ref="BB23:BC23"/>
    <mergeCell ref="P21:V23"/>
    <mergeCell ref="AV24:AW24"/>
    <mergeCell ref="AZ24:BA24"/>
    <mergeCell ref="BB24:BC24"/>
    <mergeCell ref="AQ22:AS23"/>
    <mergeCell ref="BB22:BE22"/>
    <mergeCell ref="AX21:AY23"/>
    <mergeCell ref="AF24:AN24"/>
    <mergeCell ref="AO24:AP24"/>
    <mergeCell ref="AQ24:AS24"/>
    <mergeCell ref="AT24:AU24"/>
    <mergeCell ref="A26:B26"/>
    <mergeCell ref="C26:F26"/>
    <mergeCell ref="G26:J26"/>
    <mergeCell ref="K26:O26"/>
    <mergeCell ref="P26:V26"/>
    <mergeCell ref="W26:AE26"/>
    <mergeCell ref="A24:B24"/>
    <mergeCell ref="C24:F24"/>
    <mergeCell ref="G24:J24"/>
    <mergeCell ref="K24:O24"/>
    <mergeCell ref="A25:B25"/>
    <mergeCell ref="C25:F25"/>
    <mergeCell ref="G25:J25"/>
    <mergeCell ref="K25:O25"/>
    <mergeCell ref="W24:AE24"/>
    <mergeCell ref="AV25:AW25"/>
    <mergeCell ref="AZ25:BA25"/>
    <mergeCell ref="P25:V25"/>
    <mergeCell ref="P24:V24"/>
    <mergeCell ref="AQ25:AS25"/>
    <mergeCell ref="AT25:AU25"/>
    <mergeCell ref="AX24:AY24"/>
    <mergeCell ref="AX25:AY25"/>
    <mergeCell ref="BH24:BI24"/>
    <mergeCell ref="BH25:BI25"/>
    <mergeCell ref="BF25:BG25"/>
    <mergeCell ref="BD24:BE24"/>
    <mergeCell ref="BF24:BG24"/>
    <mergeCell ref="AF26:AN26"/>
    <mergeCell ref="BD26:BE26"/>
    <mergeCell ref="BD25:BE25"/>
    <mergeCell ref="BB25:BC25"/>
    <mergeCell ref="AO26:AP26"/>
    <mergeCell ref="AQ26:AS26"/>
    <mergeCell ref="AT26:AU26"/>
    <mergeCell ref="AV26:AW26"/>
    <mergeCell ref="A27:B27"/>
    <mergeCell ref="C27:F27"/>
    <mergeCell ref="G27:J27"/>
    <mergeCell ref="K27:O27"/>
    <mergeCell ref="AQ27:AS27"/>
    <mergeCell ref="AX27:AY27"/>
    <mergeCell ref="AV27:AW27"/>
    <mergeCell ref="AZ27:BA27"/>
    <mergeCell ref="AF27:AN27"/>
    <mergeCell ref="AO27:AP27"/>
    <mergeCell ref="P27:V27"/>
    <mergeCell ref="W27:AE27"/>
    <mergeCell ref="AT27:AU27"/>
    <mergeCell ref="W25:AE25"/>
    <mergeCell ref="AF25:AN25"/>
    <mergeCell ref="AO25:AP25"/>
    <mergeCell ref="BB28:BC28"/>
    <mergeCell ref="BD28:BE28"/>
    <mergeCell ref="BF32:BG32"/>
    <mergeCell ref="BH32:BI32"/>
    <mergeCell ref="AX26:AY26"/>
    <mergeCell ref="BF26:BG26"/>
    <mergeCell ref="BH26:BI26"/>
    <mergeCell ref="AZ26:BA26"/>
    <mergeCell ref="BB26:BC26"/>
    <mergeCell ref="BF27:BG27"/>
    <mergeCell ref="BH27:BI27"/>
    <mergeCell ref="BB27:BC27"/>
    <mergeCell ref="BD27:BE27"/>
    <mergeCell ref="BB29:BC29"/>
    <mergeCell ref="BD29:BE29"/>
    <mergeCell ref="BB30:BC30"/>
    <mergeCell ref="BD30:BE30"/>
    <mergeCell ref="AZ28:BA28"/>
    <mergeCell ref="BF28:BG28"/>
    <mergeCell ref="BH28:BI28"/>
    <mergeCell ref="BJ29:BM29"/>
    <mergeCell ref="BN29:BO29"/>
    <mergeCell ref="BF30:BG30"/>
    <mergeCell ref="BH30:BI30"/>
    <mergeCell ref="BN31:BO31"/>
    <mergeCell ref="BP31:BQ31"/>
    <mergeCell ref="BF29:BG29"/>
    <mergeCell ref="BH29:BI29"/>
    <mergeCell ref="BF31:BG31"/>
    <mergeCell ref="BH31:BI31"/>
    <mergeCell ref="BJ31:BM31"/>
    <mergeCell ref="BP29:BQ29"/>
    <mergeCell ref="BN30:BO30"/>
    <mergeCell ref="BP30:BQ30"/>
    <mergeCell ref="AV29:AW29"/>
    <mergeCell ref="AZ29:BA29"/>
    <mergeCell ref="A28:B28"/>
    <mergeCell ref="C28:F28"/>
    <mergeCell ref="A29:B29"/>
    <mergeCell ref="C29:F29"/>
    <mergeCell ref="G29:J29"/>
    <mergeCell ref="K29:O29"/>
    <mergeCell ref="P28:V28"/>
    <mergeCell ref="W28:AE28"/>
    <mergeCell ref="AV28:AW28"/>
    <mergeCell ref="G28:J28"/>
    <mergeCell ref="K28:O28"/>
    <mergeCell ref="P29:V29"/>
    <mergeCell ref="W29:AE29"/>
    <mergeCell ref="AF28:AN28"/>
    <mergeCell ref="AO28:AP28"/>
    <mergeCell ref="AQ28:AS28"/>
    <mergeCell ref="AT28:AU28"/>
    <mergeCell ref="AF29:AN29"/>
    <mergeCell ref="AO29:AP29"/>
    <mergeCell ref="AQ29:AS29"/>
    <mergeCell ref="AT29:AU29"/>
    <mergeCell ref="AQ32:AS32"/>
    <mergeCell ref="BB31:BC31"/>
    <mergeCell ref="BD31:BE31"/>
    <mergeCell ref="AQ31:AS31"/>
    <mergeCell ref="AT31:AU31"/>
    <mergeCell ref="AV31:AW31"/>
    <mergeCell ref="AZ31:BA31"/>
    <mergeCell ref="A32:B32"/>
    <mergeCell ref="C32:F32"/>
    <mergeCell ref="G32:J32"/>
    <mergeCell ref="P31:V31"/>
    <mergeCell ref="W31:AE31"/>
    <mergeCell ref="AF31:AN31"/>
    <mergeCell ref="AO31:AP31"/>
    <mergeCell ref="A31:B31"/>
    <mergeCell ref="C31:F31"/>
    <mergeCell ref="G31:J31"/>
    <mergeCell ref="K31:O31"/>
    <mergeCell ref="AF32:AN32"/>
    <mergeCell ref="AO32:AP32"/>
    <mergeCell ref="K32:O32"/>
    <mergeCell ref="A34:B34"/>
    <mergeCell ref="C34:F34"/>
    <mergeCell ref="G34:J34"/>
    <mergeCell ref="K34:O34"/>
    <mergeCell ref="BF33:BG33"/>
    <mergeCell ref="A30:B30"/>
    <mergeCell ref="C30:F30"/>
    <mergeCell ref="G30:J30"/>
    <mergeCell ref="K30:O30"/>
    <mergeCell ref="P30:V30"/>
    <mergeCell ref="W30:AE30"/>
    <mergeCell ref="AF30:AN30"/>
    <mergeCell ref="AO30:AP30"/>
    <mergeCell ref="AQ30:AS30"/>
    <mergeCell ref="AT30:AU30"/>
    <mergeCell ref="AV30:AW30"/>
    <mergeCell ref="AZ30:BA30"/>
    <mergeCell ref="AZ32:BA32"/>
    <mergeCell ref="BB32:BC32"/>
    <mergeCell ref="BD32:BE32"/>
    <mergeCell ref="P32:V32"/>
    <mergeCell ref="W32:AE32"/>
    <mergeCell ref="AT32:AU32"/>
    <mergeCell ref="AV32:AW32"/>
    <mergeCell ref="AO34:AP34"/>
    <mergeCell ref="BF34:BG34"/>
    <mergeCell ref="AO33:AP33"/>
    <mergeCell ref="AQ33:AS33"/>
    <mergeCell ref="AT33:AU33"/>
    <mergeCell ref="AV33:AW33"/>
    <mergeCell ref="AQ34:AS34"/>
    <mergeCell ref="AT34:AU34"/>
    <mergeCell ref="BB34:BC34"/>
    <mergeCell ref="P35:V35"/>
    <mergeCell ref="A36:B36"/>
    <mergeCell ref="BD35:BE35"/>
    <mergeCell ref="BH33:BI33"/>
    <mergeCell ref="AV34:AW34"/>
    <mergeCell ref="AZ34:BA34"/>
    <mergeCell ref="AZ33:BA33"/>
    <mergeCell ref="BB33:BC33"/>
    <mergeCell ref="P33:V33"/>
    <mergeCell ref="W33:AE33"/>
    <mergeCell ref="AF33:AN33"/>
    <mergeCell ref="BB35:BC35"/>
    <mergeCell ref="BH35:BI35"/>
    <mergeCell ref="BF35:BG35"/>
    <mergeCell ref="A33:B33"/>
    <mergeCell ref="C33:F33"/>
    <mergeCell ref="G33:J33"/>
    <mergeCell ref="K33:O33"/>
    <mergeCell ref="BD33:BE33"/>
    <mergeCell ref="BH34:BI34"/>
    <mergeCell ref="BD34:BE34"/>
    <mergeCell ref="P34:V34"/>
    <mergeCell ref="W34:AE34"/>
    <mergeCell ref="AF34:AN34"/>
    <mergeCell ref="A38:B38"/>
    <mergeCell ref="C38:F38"/>
    <mergeCell ref="G38:J38"/>
    <mergeCell ref="K38:O38"/>
    <mergeCell ref="AZ36:BA36"/>
    <mergeCell ref="AV35:AW35"/>
    <mergeCell ref="AO36:AP36"/>
    <mergeCell ref="AQ36:AS36"/>
    <mergeCell ref="AT36:AU36"/>
    <mergeCell ref="AV36:AW36"/>
    <mergeCell ref="AQ35:AS35"/>
    <mergeCell ref="AF35:AN35"/>
    <mergeCell ref="AO35:AP35"/>
    <mergeCell ref="AT35:AU35"/>
    <mergeCell ref="AZ35:BA35"/>
    <mergeCell ref="A35:B35"/>
    <mergeCell ref="C35:F35"/>
    <mergeCell ref="G35:J35"/>
    <mergeCell ref="K35:O35"/>
    <mergeCell ref="W35:AE35"/>
    <mergeCell ref="C36:F36"/>
    <mergeCell ref="G36:J36"/>
    <mergeCell ref="K36:O36"/>
    <mergeCell ref="P36:V36"/>
    <mergeCell ref="A37:B37"/>
    <mergeCell ref="C37:F37"/>
    <mergeCell ref="G37:J37"/>
    <mergeCell ref="K37:O37"/>
    <mergeCell ref="AZ37:BA37"/>
    <mergeCell ref="BB37:BC37"/>
    <mergeCell ref="BD37:BE37"/>
    <mergeCell ref="AF37:AN37"/>
    <mergeCell ref="AO37:AP37"/>
    <mergeCell ref="BD36:BE36"/>
    <mergeCell ref="BB36:BC36"/>
    <mergeCell ref="AQ37:AS37"/>
    <mergeCell ref="AF36:AN36"/>
    <mergeCell ref="P37:V37"/>
    <mergeCell ref="W37:AE37"/>
    <mergeCell ref="AT37:AU37"/>
    <mergeCell ref="AQ38:AS38"/>
    <mergeCell ref="AT38:AU38"/>
    <mergeCell ref="P38:V38"/>
    <mergeCell ref="W38:AE38"/>
    <mergeCell ref="AO38:AP38"/>
    <mergeCell ref="AF38:AN38"/>
    <mergeCell ref="BB38:BC38"/>
    <mergeCell ref="BD38:BE38"/>
    <mergeCell ref="AV37:AW37"/>
    <mergeCell ref="AV38:AW38"/>
    <mergeCell ref="AZ38:BA38"/>
    <mergeCell ref="W36:AE36"/>
    <mergeCell ref="BF38:BG38"/>
    <mergeCell ref="BH38:BI38"/>
    <mergeCell ref="BF40:BG40"/>
    <mergeCell ref="BH40:BI40"/>
    <mergeCell ref="BF36:BG36"/>
    <mergeCell ref="BH36:BI36"/>
    <mergeCell ref="BF39:BG39"/>
    <mergeCell ref="BH39:BI39"/>
    <mergeCell ref="BH37:BI37"/>
    <mergeCell ref="BF37:BG37"/>
    <mergeCell ref="BH43:BI43"/>
    <mergeCell ref="AF40:AN40"/>
    <mergeCell ref="AO40:AP40"/>
    <mergeCell ref="AQ40:AS40"/>
    <mergeCell ref="AT40:AU40"/>
    <mergeCell ref="AV40:AW40"/>
    <mergeCell ref="AZ40:BA40"/>
    <mergeCell ref="BB40:BC40"/>
    <mergeCell ref="BF41:BG41"/>
    <mergeCell ref="BH41:BI41"/>
    <mergeCell ref="AO41:AP41"/>
    <mergeCell ref="AV41:AW41"/>
    <mergeCell ref="AZ41:BA41"/>
    <mergeCell ref="BB41:BC41"/>
    <mergeCell ref="BD41:BE41"/>
    <mergeCell ref="AQ41:AS41"/>
    <mergeCell ref="AT41:AU41"/>
    <mergeCell ref="BD40:BE40"/>
    <mergeCell ref="BD42:BE42"/>
    <mergeCell ref="AT42:AU42"/>
    <mergeCell ref="AV42:AW42"/>
    <mergeCell ref="AZ42:BA42"/>
    <mergeCell ref="BB42:BC42"/>
    <mergeCell ref="BF43:BG43"/>
    <mergeCell ref="BH42:BI42"/>
    <mergeCell ref="A41:B41"/>
    <mergeCell ref="C41:F41"/>
    <mergeCell ref="G41:J41"/>
    <mergeCell ref="K41:O41"/>
    <mergeCell ref="P41:V41"/>
    <mergeCell ref="W41:AE41"/>
    <mergeCell ref="A39:B39"/>
    <mergeCell ref="C39:F39"/>
    <mergeCell ref="G39:J39"/>
    <mergeCell ref="K39:O39"/>
    <mergeCell ref="P39:V39"/>
    <mergeCell ref="W39:AE39"/>
    <mergeCell ref="BB39:BC39"/>
    <mergeCell ref="BD39:BE39"/>
    <mergeCell ref="AF39:AN39"/>
    <mergeCell ref="AO39:AP39"/>
    <mergeCell ref="AQ39:AS39"/>
    <mergeCell ref="AT39:AU39"/>
    <mergeCell ref="AQ43:AS43"/>
    <mergeCell ref="AV39:AW39"/>
    <mergeCell ref="AZ39:BA39"/>
    <mergeCell ref="A40:B40"/>
    <mergeCell ref="C40:F40"/>
    <mergeCell ref="G40:J40"/>
    <mergeCell ref="K40:O40"/>
    <mergeCell ref="P40:V40"/>
    <mergeCell ref="W40:AE40"/>
    <mergeCell ref="BB43:BC43"/>
    <mergeCell ref="BD43:BE43"/>
    <mergeCell ref="BF42:BG42"/>
    <mergeCell ref="AT43:AU43"/>
    <mergeCell ref="AV43:AW43"/>
    <mergeCell ref="AZ43:BA43"/>
    <mergeCell ref="AF41:AN41"/>
    <mergeCell ref="AQ42:AS42"/>
    <mergeCell ref="A42:B42"/>
    <mergeCell ref="C42:F42"/>
    <mergeCell ref="G42:J42"/>
    <mergeCell ref="K42:O42"/>
    <mergeCell ref="AF42:AN42"/>
    <mergeCell ref="AO42:AP42"/>
    <mergeCell ref="W42:AE42"/>
    <mergeCell ref="P42:V42"/>
    <mergeCell ref="P43:V43"/>
    <mergeCell ref="W43:AE43"/>
    <mergeCell ref="AF43:AN43"/>
    <mergeCell ref="AO43:AP43"/>
    <mergeCell ref="A43:B43"/>
    <mergeCell ref="C43:F43"/>
    <mergeCell ref="G43:J43"/>
    <mergeCell ref="K43:O43"/>
    <mergeCell ref="AQ44:AS44"/>
    <mergeCell ref="AT44:AU44"/>
    <mergeCell ref="AZ44:BA44"/>
    <mergeCell ref="BB45:BC45"/>
    <mergeCell ref="A44:B44"/>
    <mergeCell ref="C44:F44"/>
    <mergeCell ref="G44:J44"/>
    <mergeCell ref="K44:O44"/>
    <mergeCell ref="P44:V44"/>
    <mergeCell ref="W44:AE44"/>
    <mergeCell ref="AF44:AN44"/>
    <mergeCell ref="AO44:AP44"/>
    <mergeCell ref="P45:V45"/>
    <mergeCell ref="W45:AE45"/>
    <mergeCell ref="AF45:AN45"/>
    <mergeCell ref="AO45:AP45"/>
    <mergeCell ref="K45:O45"/>
    <mergeCell ref="AX44:AY44"/>
    <mergeCell ref="A45:B45"/>
    <mergeCell ref="C45:F45"/>
    <mergeCell ref="G45:J45"/>
    <mergeCell ref="G48:J48"/>
    <mergeCell ref="K48:O48"/>
    <mergeCell ref="AQ48:AS48"/>
    <mergeCell ref="BD48:BE48"/>
    <mergeCell ref="A48:B48"/>
    <mergeCell ref="C48:F48"/>
    <mergeCell ref="AX45:AY45"/>
    <mergeCell ref="AX47:AY47"/>
    <mergeCell ref="AX48:AY48"/>
    <mergeCell ref="C46:F46"/>
    <mergeCell ref="G46:J46"/>
    <mergeCell ref="P46:V46"/>
    <mergeCell ref="AO46:AP46"/>
    <mergeCell ref="A47:B47"/>
    <mergeCell ref="C47:F47"/>
    <mergeCell ref="G47:J47"/>
    <mergeCell ref="K47:O47"/>
    <mergeCell ref="AV46:AW46"/>
    <mergeCell ref="AZ46:BA46"/>
    <mergeCell ref="AF47:AN47"/>
    <mergeCell ref="A46:B46"/>
    <mergeCell ref="AX46:AY46"/>
    <mergeCell ref="BH48:BI48"/>
    <mergeCell ref="BH46:BI46"/>
    <mergeCell ref="BH45:BI45"/>
    <mergeCell ref="BF45:BG45"/>
    <mergeCell ref="K46:O46"/>
    <mergeCell ref="BF48:BG48"/>
    <mergeCell ref="W46:AE46"/>
    <mergeCell ref="AF46:AN46"/>
    <mergeCell ref="AT46:AU46"/>
    <mergeCell ref="AQ45:AS45"/>
    <mergeCell ref="AZ47:BA47"/>
    <mergeCell ref="BD44:BE44"/>
    <mergeCell ref="AV44:AW44"/>
    <mergeCell ref="BD45:BE45"/>
    <mergeCell ref="AZ45:BA45"/>
    <mergeCell ref="BD46:BE46"/>
    <mergeCell ref="AV45:AW45"/>
    <mergeCell ref="AV48:AW48"/>
    <mergeCell ref="AZ48:BA48"/>
    <mergeCell ref="BB48:BC48"/>
    <mergeCell ref="BB47:BC47"/>
    <mergeCell ref="AV49:AW49"/>
    <mergeCell ref="AZ49:BA49"/>
    <mergeCell ref="A52:B52"/>
    <mergeCell ref="BH44:BI44"/>
    <mergeCell ref="BF47:BG47"/>
    <mergeCell ref="BH47:BI47"/>
    <mergeCell ref="BF46:BG46"/>
    <mergeCell ref="AQ46:AS46"/>
    <mergeCell ref="BF44:BG44"/>
    <mergeCell ref="BB44:BC44"/>
    <mergeCell ref="AQ47:AS47"/>
    <mergeCell ref="AT47:AU47"/>
    <mergeCell ref="AT45:AU45"/>
    <mergeCell ref="AT48:AU48"/>
    <mergeCell ref="W48:AE48"/>
    <mergeCell ref="P48:V48"/>
    <mergeCell ref="AF48:AN48"/>
    <mergeCell ref="AO48:AP48"/>
    <mergeCell ref="AO47:AP47"/>
    <mergeCell ref="P47:V47"/>
    <mergeCell ref="W47:AE47"/>
    <mergeCell ref="BD47:BE47"/>
    <mergeCell ref="BB46:BC46"/>
    <mergeCell ref="AV47:AW47"/>
    <mergeCell ref="A49:B49"/>
    <mergeCell ref="C49:F49"/>
    <mergeCell ref="G49:J49"/>
    <mergeCell ref="K49:O49"/>
    <mergeCell ref="A50:B50"/>
    <mergeCell ref="BF49:BG49"/>
    <mergeCell ref="BH49:BI49"/>
    <mergeCell ref="P50:V50"/>
    <mergeCell ref="W50:AE50"/>
    <mergeCell ref="BB49:BC49"/>
    <mergeCell ref="BD49:BE49"/>
    <mergeCell ref="AF49:AN49"/>
    <mergeCell ref="AO49:AP49"/>
    <mergeCell ref="AQ49:AS49"/>
    <mergeCell ref="AT49:AU49"/>
    <mergeCell ref="C50:F50"/>
    <mergeCell ref="G50:J50"/>
    <mergeCell ref="K50:O50"/>
    <mergeCell ref="P49:V49"/>
    <mergeCell ref="W49:AE49"/>
    <mergeCell ref="AV50:AW50"/>
    <mergeCell ref="AZ50:BA50"/>
    <mergeCell ref="AF50:AN50"/>
    <mergeCell ref="AO50:AP50"/>
    <mergeCell ref="BF50:BG50"/>
    <mergeCell ref="BH50:BI50"/>
    <mergeCell ref="BF51:BG51"/>
    <mergeCell ref="BH51:BI51"/>
    <mergeCell ref="BB50:BC50"/>
    <mergeCell ref="BD50:BE50"/>
    <mergeCell ref="C51:F51"/>
    <mergeCell ref="G51:J51"/>
    <mergeCell ref="K51:O51"/>
    <mergeCell ref="W51:AE51"/>
    <mergeCell ref="AQ51:AS51"/>
    <mergeCell ref="AT51:AU51"/>
    <mergeCell ref="AF51:AN51"/>
    <mergeCell ref="BB51:BC51"/>
    <mergeCell ref="BD51:BE51"/>
    <mergeCell ref="AV51:AW51"/>
    <mergeCell ref="AZ51:BA51"/>
    <mergeCell ref="AQ50:AS50"/>
    <mergeCell ref="AT50:AU50"/>
    <mergeCell ref="BF53:BG53"/>
    <mergeCell ref="BH53:BI53"/>
    <mergeCell ref="AZ53:BA53"/>
    <mergeCell ref="BB53:BC53"/>
    <mergeCell ref="AO51:AP51"/>
    <mergeCell ref="AF52:AN52"/>
    <mergeCell ref="AO52:AP52"/>
    <mergeCell ref="AQ52:AS52"/>
    <mergeCell ref="BH52:BI52"/>
    <mergeCell ref="BF52:BG52"/>
    <mergeCell ref="AT52:AU52"/>
    <mergeCell ref="BD52:BE52"/>
    <mergeCell ref="AZ52:BA52"/>
    <mergeCell ref="BB52:BC52"/>
    <mergeCell ref="A51:B51"/>
    <mergeCell ref="P51:V51"/>
    <mergeCell ref="A53:B53"/>
    <mergeCell ref="C53:F53"/>
    <mergeCell ref="G53:J53"/>
    <mergeCell ref="K53:O53"/>
    <mergeCell ref="BD53:BE53"/>
    <mergeCell ref="P53:V53"/>
    <mergeCell ref="W53:AE53"/>
    <mergeCell ref="AF53:AN53"/>
    <mergeCell ref="AV52:AW52"/>
    <mergeCell ref="AO53:AP53"/>
    <mergeCell ref="AQ53:AS53"/>
    <mergeCell ref="AT53:AU53"/>
    <mergeCell ref="AV53:AW53"/>
    <mergeCell ref="P52:V52"/>
    <mergeCell ref="W52:AE52"/>
    <mergeCell ref="G52:J52"/>
    <mergeCell ref="C52:F52"/>
    <mergeCell ref="K52:O52"/>
    <mergeCell ref="BN38:BO38"/>
    <mergeCell ref="BP38:BQ38"/>
    <mergeCell ref="BN41:BO41"/>
    <mergeCell ref="BP41:BQ41"/>
    <mergeCell ref="BN42:BO42"/>
    <mergeCell ref="BP42:BQ42"/>
    <mergeCell ref="BJ41:BM41"/>
    <mergeCell ref="BJ39:BM39"/>
    <mergeCell ref="BN47:BO47"/>
    <mergeCell ref="BP47:BQ47"/>
    <mergeCell ref="BJ47:BM47"/>
    <mergeCell ref="BN45:BO45"/>
    <mergeCell ref="BP45:BQ45"/>
    <mergeCell ref="BJ46:BM46"/>
    <mergeCell ref="BJ43:BM43"/>
    <mergeCell ref="BJ42:BM42"/>
    <mergeCell ref="BJ24:BM24"/>
    <mergeCell ref="BN24:BO24"/>
    <mergeCell ref="BP24:BQ24"/>
    <mergeCell ref="BJ25:BM25"/>
    <mergeCell ref="BN25:BO25"/>
    <mergeCell ref="BP25:BQ25"/>
    <mergeCell ref="BN33:BO33"/>
    <mergeCell ref="BP33:BQ33"/>
    <mergeCell ref="BJ34:BM34"/>
    <mergeCell ref="BN34:BO34"/>
    <mergeCell ref="BP34:BQ34"/>
    <mergeCell ref="BP26:BQ26"/>
    <mergeCell ref="BJ27:BM27"/>
    <mergeCell ref="BN27:BO27"/>
    <mergeCell ref="BP27:BQ27"/>
    <mergeCell ref="BN26:BO26"/>
    <mergeCell ref="BJ28:BM28"/>
    <mergeCell ref="BJ30:BM30"/>
    <mergeCell ref="BJ32:BM32"/>
    <mergeCell ref="BJ33:BM33"/>
    <mergeCell ref="BN32:BO32"/>
    <mergeCell ref="BP32:BQ32"/>
    <mergeCell ref="BN28:BO28"/>
    <mergeCell ref="BP28:BQ28"/>
    <mergeCell ref="BN49:BO49"/>
    <mergeCell ref="BP49:BQ49"/>
    <mergeCell ref="BJ49:BM49"/>
    <mergeCell ref="BJ48:BM48"/>
    <mergeCell ref="BN48:BO48"/>
    <mergeCell ref="BP48:BQ48"/>
    <mergeCell ref="BJ53:BM53"/>
    <mergeCell ref="BP51:BQ51"/>
    <mergeCell ref="BJ50:BM50"/>
    <mergeCell ref="BN50:BO50"/>
    <mergeCell ref="BP50:BQ50"/>
    <mergeCell ref="BJ52:BM52"/>
    <mergeCell ref="BN52:BO52"/>
    <mergeCell ref="BP52:BQ52"/>
    <mergeCell ref="BN53:BO53"/>
    <mergeCell ref="BP53:BQ53"/>
    <mergeCell ref="BJ51:BM51"/>
    <mergeCell ref="BN51:BO51"/>
    <mergeCell ref="BN35:BO35"/>
    <mergeCell ref="BP35:BQ35"/>
    <mergeCell ref="BJ36:BM36"/>
    <mergeCell ref="BN36:BO36"/>
    <mergeCell ref="BP36:BQ36"/>
    <mergeCell ref="BJ26:BM26"/>
    <mergeCell ref="BN46:BO46"/>
    <mergeCell ref="BP46:BQ46"/>
    <mergeCell ref="BJ45:BM45"/>
    <mergeCell ref="BN37:BO37"/>
    <mergeCell ref="BP37:BQ37"/>
    <mergeCell ref="BJ37:BM37"/>
    <mergeCell ref="BN39:BO39"/>
    <mergeCell ref="BP39:BQ39"/>
    <mergeCell ref="BJ40:BM40"/>
    <mergeCell ref="BN40:BO40"/>
    <mergeCell ref="BP40:BQ40"/>
    <mergeCell ref="BJ35:BM35"/>
    <mergeCell ref="BN43:BO43"/>
    <mergeCell ref="BP43:BQ43"/>
    <mergeCell ref="BJ44:BM44"/>
    <mergeCell ref="BN44:BO44"/>
    <mergeCell ref="BP44:BQ44"/>
    <mergeCell ref="BJ38:BM38"/>
    <mergeCell ref="AX49:AY49"/>
    <mergeCell ref="AX50:AY50"/>
    <mergeCell ref="AX51:AY51"/>
    <mergeCell ref="AX52:AY52"/>
    <mergeCell ref="AX53:AY53"/>
    <mergeCell ref="AX28:AY28"/>
    <mergeCell ref="AX29:AY29"/>
    <mergeCell ref="AX30:AY30"/>
    <mergeCell ref="AX31:AY31"/>
    <mergeCell ref="AX32:AY32"/>
    <mergeCell ref="AX33:AY33"/>
    <mergeCell ref="AX34:AY34"/>
    <mergeCell ref="AX35:AY35"/>
    <mergeCell ref="AX36:AY36"/>
    <mergeCell ref="AX37:AY37"/>
    <mergeCell ref="AX38:AY38"/>
    <mergeCell ref="AX39:AY39"/>
    <mergeCell ref="AX40:AY40"/>
    <mergeCell ref="AX41:AY41"/>
    <mergeCell ref="AX42:AY42"/>
    <mergeCell ref="AX43:AY43"/>
  </mergeCells>
  <phoneticPr fontId="3"/>
  <pageMargins left="0.61" right="0.59" top="0.36" bottom="0.42" header="0.14000000000000001" footer="0.37"/>
  <pageSetup paperSize="9" scale="81" orientation="landscape"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3"/>
  <sheetViews>
    <sheetView zoomScale="85" zoomScaleNormal="85" workbookViewId="0"/>
  </sheetViews>
  <sheetFormatPr defaultColWidth="12" defaultRowHeight="15" x14ac:dyDescent="0.25"/>
  <cols>
    <col min="1" max="1" width="14" style="91" customWidth="1"/>
    <col min="2" max="12" width="7.375" style="91" customWidth="1"/>
    <col min="13" max="14" width="8.5" style="91" customWidth="1"/>
    <col min="15" max="16384" width="12" style="91"/>
  </cols>
  <sheetData>
    <row r="1" spans="1:15" ht="21" customHeight="1" x14ac:dyDescent="0.3">
      <c r="A1" s="90" t="s">
        <v>267</v>
      </c>
      <c r="K1" s="726" t="s">
        <v>324</v>
      </c>
      <c r="L1" s="727"/>
      <c r="M1" s="727"/>
      <c r="N1" s="728"/>
    </row>
    <row r="2" spans="1:15" ht="21" customHeight="1" x14ac:dyDescent="0.25">
      <c r="A2" s="92" t="s">
        <v>358</v>
      </c>
      <c r="B2" s="93"/>
      <c r="C2" s="93"/>
      <c r="D2" s="93"/>
      <c r="E2" s="93"/>
      <c r="F2" s="93"/>
      <c r="G2" s="93"/>
      <c r="H2" s="93"/>
      <c r="I2" s="93"/>
      <c r="K2" s="729"/>
      <c r="L2" s="730"/>
      <c r="M2" s="730"/>
      <c r="N2" s="731"/>
    </row>
    <row r="3" spans="1:15" ht="21" customHeight="1" x14ac:dyDescent="0.25">
      <c r="A3" s="94" t="s">
        <v>269</v>
      </c>
      <c r="B3" s="732" t="s">
        <v>447</v>
      </c>
      <c r="C3" s="732"/>
      <c r="D3" s="732"/>
      <c r="E3" s="732"/>
      <c r="F3" s="732"/>
      <c r="G3" s="732"/>
      <c r="H3" s="732"/>
      <c r="I3" s="732"/>
      <c r="K3" s="733" t="s">
        <v>268</v>
      </c>
      <c r="L3" s="733"/>
      <c r="M3" s="734"/>
      <c r="N3" s="734"/>
    </row>
    <row r="4" spans="1:15" ht="21" customHeight="1" x14ac:dyDescent="0.25">
      <c r="A4" s="94" t="s">
        <v>270</v>
      </c>
      <c r="B4" s="735" t="s">
        <v>466</v>
      </c>
      <c r="C4" s="735"/>
      <c r="D4" s="735"/>
      <c r="E4" s="735"/>
      <c r="F4" s="735"/>
      <c r="G4" s="735"/>
      <c r="H4" s="735"/>
      <c r="I4" s="735"/>
      <c r="K4" s="733"/>
      <c r="L4" s="733"/>
      <c r="M4" s="734"/>
      <c r="N4" s="734"/>
    </row>
    <row r="5" spans="1:15" ht="21" customHeight="1" x14ac:dyDescent="0.25">
      <c r="A5" s="94" t="s">
        <v>271</v>
      </c>
      <c r="B5" s="735" t="s">
        <v>448</v>
      </c>
      <c r="C5" s="735"/>
      <c r="D5" s="735"/>
      <c r="E5" s="735"/>
      <c r="F5" s="735"/>
      <c r="G5" s="735"/>
      <c r="H5" s="735"/>
      <c r="I5" s="735"/>
      <c r="K5" s="733"/>
      <c r="L5" s="733"/>
      <c r="M5" s="734"/>
      <c r="N5" s="734"/>
    </row>
    <row r="6" spans="1:15" ht="21" customHeight="1" x14ac:dyDescent="0.25">
      <c r="A6" s="94" t="s">
        <v>339</v>
      </c>
      <c r="B6" s="746"/>
      <c r="C6" s="746"/>
      <c r="D6" s="746"/>
      <c r="E6" s="746"/>
      <c r="F6" s="746"/>
      <c r="G6" s="746"/>
      <c r="H6" s="746"/>
      <c r="I6" s="746"/>
      <c r="J6" s="95"/>
      <c r="K6" s="94"/>
      <c r="L6" s="94"/>
      <c r="M6" s="756" t="s">
        <v>359</v>
      </c>
      <c r="N6" s="757"/>
    </row>
    <row r="7" spans="1:15" ht="21" customHeight="1" x14ac:dyDescent="0.25">
      <c r="A7" s="94"/>
      <c r="B7" s="96"/>
      <c r="C7" s="96"/>
      <c r="D7" s="96"/>
      <c r="E7" s="96"/>
      <c r="F7" s="96"/>
      <c r="G7" s="97"/>
      <c r="H7" s="97"/>
      <c r="I7" s="97"/>
      <c r="J7" s="95"/>
      <c r="K7" s="747" t="s">
        <v>272</v>
      </c>
      <c r="L7" s="747"/>
      <c r="M7" s="758"/>
      <c r="N7" s="759"/>
    </row>
    <row r="8" spans="1:15" ht="21" customHeight="1" x14ac:dyDescent="0.25">
      <c r="A8" s="94" t="s">
        <v>274</v>
      </c>
      <c r="B8" s="748"/>
      <c r="C8" s="748"/>
      <c r="D8" s="748"/>
      <c r="E8" s="748"/>
      <c r="F8" s="748"/>
      <c r="G8" s="748"/>
      <c r="H8" s="748"/>
      <c r="I8" s="748"/>
      <c r="J8" s="95"/>
      <c r="K8" s="747" t="s">
        <v>273</v>
      </c>
      <c r="L8" s="747"/>
      <c r="M8" s="758"/>
      <c r="N8" s="759"/>
    </row>
    <row r="9" spans="1:15" ht="21" customHeight="1" x14ac:dyDescent="0.25">
      <c r="A9" s="94"/>
      <c r="B9" s="96"/>
      <c r="C9" s="96"/>
      <c r="D9" s="96"/>
      <c r="E9" s="96"/>
      <c r="F9" s="96"/>
      <c r="G9" s="96"/>
      <c r="H9" s="96"/>
      <c r="I9" s="96"/>
      <c r="J9" s="96"/>
      <c r="K9" s="98"/>
      <c r="L9" s="98"/>
      <c r="M9" s="99"/>
      <c r="N9" s="99"/>
      <c r="O9" s="94"/>
    </row>
    <row r="10" spans="1:15" ht="5.25" customHeight="1" thickBot="1" x14ac:dyDescent="0.3">
      <c r="A10" s="100"/>
      <c r="B10" s="95"/>
      <c r="C10" s="95"/>
      <c r="D10" s="95"/>
      <c r="E10" s="95"/>
      <c r="F10" s="43"/>
      <c r="G10" s="43"/>
      <c r="H10" s="43"/>
      <c r="I10" s="43"/>
      <c r="J10" s="95"/>
      <c r="K10" s="101"/>
      <c r="L10" s="101"/>
      <c r="M10" s="749"/>
      <c r="N10" s="749"/>
    </row>
    <row r="11" spans="1:15" ht="21" customHeight="1" x14ac:dyDescent="0.25">
      <c r="A11" s="736" t="s">
        <v>340</v>
      </c>
      <c r="B11" s="760" t="s">
        <v>275</v>
      </c>
      <c r="C11" s="761"/>
      <c r="D11" s="762"/>
      <c r="E11" s="761" t="s">
        <v>412</v>
      </c>
      <c r="F11" s="761"/>
      <c r="G11" s="761"/>
      <c r="H11" s="766"/>
      <c r="I11" s="750" t="s">
        <v>341</v>
      </c>
      <c r="J11" s="751"/>
      <c r="K11" s="737" t="s">
        <v>276</v>
      </c>
      <c r="L11" s="738"/>
      <c r="M11" s="738"/>
      <c r="N11" s="739"/>
    </row>
    <row r="12" spans="1:15" ht="21" customHeight="1" x14ac:dyDescent="0.25">
      <c r="A12" s="736"/>
      <c r="B12" s="763"/>
      <c r="C12" s="764"/>
      <c r="D12" s="765"/>
      <c r="E12" s="764"/>
      <c r="F12" s="764"/>
      <c r="G12" s="764"/>
      <c r="H12" s="767"/>
      <c r="I12" s="752"/>
      <c r="J12" s="753"/>
      <c r="K12" s="740"/>
      <c r="L12" s="741"/>
      <c r="M12" s="741"/>
      <c r="N12" s="742"/>
    </row>
    <row r="13" spans="1:15" ht="21" customHeight="1" x14ac:dyDescent="0.3">
      <c r="A13" s="105" t="s">
        <v>277</v>
      </c>
      <c r="B13" s="826"/>
      <c r="C13" s="746"/>
      <c r="D13" s="827"/>
      <c r="E13" s="746"/>
      <c r="F13" s="746"/>
      <c r="G13" s="746"/>
      <c r="H13" s="755"/>
      <c r="I13" s="754"/>
      <c r="J13" s="755"/>
      <c r="K13" s="743"/>
      <c r="L13" s="744"/>
      <c r="M13" s="744"/>
      <c r="N13" s="745"/>
    </row>
    <row r="14" spans="1:15" ht="21" customHeight="1" x14ac:dyDescent="0.3">
      <c r="A14" s="105" t="s">
        <v>278</v>
      </c>
      <c r="B14" s="826"/>
      <c r="C14" s="746"/>
      <c r="D14" s="827"/>
      <c r="E14" s="746"/>
      <c r="F14" s="746"/>
      <c r="G14" s="746"/>
      <c r="H14" s="755"/>
      <c r="I14" s="754"/>
      <c r="J14" s="755"/>
      <c r="K14" s="743"/>
      <c r="L14" s="744"/>
      <c r="M14" s="744"/>
      <c r="N14" s="745"/>
    </row>
    <row r="15" spans="1:15" ht="21" customHeight="1" x14ac:dyDescent="0.3">
      <c r="A15" s="105" t="s">
        <v>279</v>
      </c>
      <c r="B15" s="826"/>
      <c r="C15" s="746"/>
      <c r="D15" s="827"/>
      <c r="E15" s="746"/>
      <c r="F15" s="746"/>
      <c r="G15" s="746"/>
      <c r="H15" s="755"/>
      <c r="I15" s="754"/>
      <c r="J15" s="755"/>
      <c r="K15" s="743"/>
      <c r="L15" s="744"/>
      <c r="M15" s="744"/>
      <c r="N15" s="745"/>
    </row>
    <row r="16" spans="1:15" ht="21" customHeight="1" x14ac:dyDescent="0.3">
      <c r="A16" s="105" t="s">
        <v>280</v>
      </c>
      <c r="B16" s="826"/>
      <c r="C16" s="746"/>
      <c r="D16" s="827"/>
      <c r="E16" s="746"/>
      <c r="F16" s="746"/>
      <c r="G16" s="746"/>
      <c r="H16" s="755"/>
      <c r="I16" s="754"/>
      <c r="J16" s="755"/>
      <c r="K16" s="743"/>
      <c r="L16" s="744"/>
      <c r="M16" s="744"/>
      <c r="N16" s="745"/>
    </row>
    <row r="17" spans="1:17" ht="21" customHeight="1" x14ac:dyDescent="0.3">
      <c r="A17" s="105" t="s">
        <v>281</v>
      </c>
      <c r="B17" s="826"/>
      <c r="C17" s="746"/>
      <c r="D17" s="827"/>
      <c r="E17" s="746"/>
      <c r="F17" s="746"/>
      <c r="G17" s="746"/>
      <c r="H17" s="755"/>
      <c r="I17" s="754"/>
      <c r="J17" s="755"/>
      <c r="K17" s="743"/>
      <c r="L17" s="744"/>
      <c r="M17" s="744"/>
      <c r="N17" s="745"/>
    </row>
    <row r="18" spans="1:17" ht="21" customHeight="1" x14ac:dyDescent="0.3">
      <c r="A18" s="105" t="s">
        <v>282</v>
      </c>
      <c r="B18" s="826"/>
      <c r="C18" s="746"/>
      <c r="D18" s="827"/>
      <c r="E18" s="746"/>
      <c r="F18" s="746"/>
      <c r="G18" s="746"/>
      <c r="H18" s="755"/>
      <c r="I18" s="754"/>
      <c r="J18" s="755"/>
      <c r="K18" s="743"/>
      <c r="L18" s="744"/>
      <c r="M18" s="744"/>
      <c r="N18" s="745"/>
    </row>
    <row r="19" spans="1:17" ht="21" customHeight="1" x14ac:dyDescent="0.3">
      <c r="A19" s="105" t="s">
        <v>283</v>
      </c>
      <c r="B19" s="826"/>
      <c r="C19" s="746"/>
      <c r="D19" s="827"/>
      <c r="E19" s="746"/>
      <c r="F19" s="746"/>
      <c r="G19" s="746"/>
      <c r="H19" s="755"/>
      <c r="I19" s="754"/>
      <c r="J19" s="755"/>
      <c r="K19" s="743"/>
      <c r="L19" s="744"/>
      <c r="M19" s="744"/>
      <c r="N19" s="745"/>
    </row>
    <row r="20" spans="1:17" ht="21" customHeight="1" x14ac:dyDescent="0.3">
      <c r="A20" s="105" t="s">
        <v>284</v>
      </c>
      <c r="B20" s="826"/>
      <c r="C20" s="746"/>
      <c r="D20" s="827"/>
      <c r="E20" s="746"/>
      <c r="F20" s="746"/>
      <c r="G20" s="746"/>
      <c r="H20" s="755"/>
      <c r="I20" s="754"/>
      <c r="J20" s="755"/>
      <c r="K20" s="743"/>
      <c r="L20" s="744"/>
      <c r="M20" s="744"/>
      <c r="N20" s="745"/>
      <c r="O20" s="102"/>
    </row>
    <row r="21" spans="1:17" ht="21" customHeight="1" x14ac:dyDescent="0.3">
      <c r="A21" s="105" t="s">
        <v>478</v>
      </c>
      <c r="B21" s="826"/>
      <c r="C21" s="746"/>
      <c r="D21" s="827"/>
      <c r="E21" s="746"/>
      <c r="F21" s="746"/>
      <c r="G21" s="746"/>
      <c r="H21" s="755"/>
      <c r="I21" s="754"/>
      <c r="J21" s="755"/>
      <c r="K21" s="743"/>
      <c r="L21" s="744"/>
      <c r="M21" s="744"/>
      <c r="N21" s="745"/>
    </row>
    <row r="22" spans="1:17" ht="21" customHeight="1" thickBot="1" x14ac:dyDescent="0.35">
      <c r="A22" s="105" t="s">
        <v>479</v>
      </c>
      <c r="B22" s="826"/>
      <c r="C22" s="746"/>
      <c r="D22" s="827"/>
      <c r="E22" s="746"/>
      <c r="F22" s="746"/>
      <c r="G22" s="746"/>
      <c r="H22" s="755"/>
      <c r="I22" s="754"/>
      <c r="J22" s="755"/>
      <c r="K22" s="768"/>
      <c r="L22" s="769"/>
      <c r="M22" s="769"/>
      <c r="N22" s="770"/>
    </row>
    <row r="23" spans="1:17" ht="33" customHeight="1" thickBot="1" x14ac:dyDescent="0.3">
      <c r="A23" s="106"/>
      <c r="B23" s="94"/>
      <c r="C23" s="94"/>
      <c r="D23" s="94"/>
      <c r="E23" s="94"/>
      <c r="F23" s="94"/>
      <c r="G23" s="94"/>
      <c r="H23" s="107" t="s">
        <v>343</v>
      </c>
      <c r="I23" s="824"/>
      <c r="J23" s="825"/>
      <c r="K23" s="771" t="s">
        <v>285</v>
      </c>
      <c r="L23" s="772"/>
      <c r="M23" s="816"/>
      <c r="N23" s="817"/>
      <c r="O23" s="749"/>
      <c r="P23" s="749"/>
    </row>
    <row r="24" spans="1:17" ht="33" customHeight="1" thickBot="1" x14ac:dyDescent="0.3">
      <c r="K24" s="777" t="s">
        <v>342</v>
      </c>
      <c r="L24" s="778"/>
      <c r="M24" s="779"/>
      <c r="N24" s="780"/>
    </row>
    <row r="25" spans="1:17" ht="37.5" customHeight="1" x14ac:dyDescent="0.35">
      <c r="A25" s="101"/>
      <c r="K25" s="108"/>
      <c r="L25" s="108"/>
      <c r="M25" s="109"/>
      <c r="N25" s="109"/>
    </row>
    <row r="26" spans="1:17" ht="16.5" customHeight="1" x14ac:dyDescent="0.25">
      <c r="A26" s="781" t="s">
        <v>344</v>
      </c>
      <c r="B26" s="783" t="s">
        <v>286</v>
      </c>
      <c r="C26" s="736" t="s">
        <v>345</v>
      </c>
      <c r="D26" s="736"/>
      <c r="E26" s="736"/>
      <c r="F26" s="736"/>
      <c r="G26" s="785"/>
      <c r="H26" s="786" t="s">
        <v>346</v>
      </c>
      <c r="I26" s="787"/>
      <c r="J26" s="788" t="s">
        <v>315</v>
      </c>
      <c r="K26" s="789"/>
      <c r="L26" s="820" t="s">
        <v>347</v>
      </c>
      <c r="M26" s="822" t="s">
        <v>348</v>
      </c>
      <c r="N26" s="823"/>
    </row>
    <row r="27" spans="1:17" s="112" customFormat="1" ht="16.5" customHeight="1" x14ac:dyDescent="0.25">
      <c r="A27" s="782"/>
      <c r="B27" s="784"/>
      <c r="C27" s="110">
        <v>1</v>
      </c>
      <c r="D27" s="110">
        <v>2</v>
      </c>
      <c r="E27" s="110">
        <v>3</v>
      </c>
      <c r="F27" s="110">
        <v>4</v>
      </c>
      <c r="G27" s="111">
        <v>5</v>
      </c>
      <c r="H27" s="773" t="s">
        <v>349</v>
      </c>
      <c r="I27" s="774"/>
      <c r="J27" s="775" t="s">
        <v>350</v>
      </c>
      <c r="K27" s="776"/>
      <c r="L27" s="821"/>
      <c r="M27" s="818" t="s">
        <v>351</v>
      </c>
      <c r="N27" s="819"/>
    </row>
    <row r="28" spans="1:17" s="117" customFormat="1" ht="33" customHeight="1" x14ac:dyDescent="0.15">
      <c r="A28" s="113" t="s">
        <v>352</v>
      </c>
      <c r="B28" s="114">
        <v>0.3</v>
      </c>
      <c r="C28" s="115"/>
      <c r="D28" s="115"/>
      <c r="E28" s="115"/>
      <c r="F28" s="115"/>
      <c r="G28" s="115"/>
      <c r="H28" s="793"/>
      <c r="I28" s="794"/>
      <c r="J28" s="796"/>
      <c r="K28" s="797"/>
      <c r="L28" s="116">
        <v>3</v>
      </c>
      <c r="M28" s="795"/>
      <c r="N28" s="795"/>
    </row>
    <row r="29" spans="1:17" s="117" customFormat="1" ht="33" customHeight="1" x14ac:dyDescent="0.15">
      <c r="A29" s="118" t="s">
        <v>353</v>
      </c>
      <c r="B29" s="114">
        <v>0.4</v>
      </c>
      <c r="C29" s="115"/>
      <c r="D29" s="115"/>
      <c r="E29" s="115"/>
      <c r="F29" s="115"/>
      <c r="G29" s="115"/>
      <c r="H29" s="793"/>
      <c r="I29" s="794"/>
      <c r="J29" s="793"/>
      <c r="K29" s="794"/>
      <c r="L29" s="119">
        <v>4</v>
      </c>
      <c r="M29" s="795"/>
      <c r="N29" s="795"/>
    </row>
    <row r="30" spans="1:17" s="117" customFormat="1" ht="33" customHeight="1" thickBot="1" x14ac:dyDescent="0.4">
      <c r="A30" s="113" t="s">
        <v>354</v>
      </c>
      <c r="B30" s="114">
        <v>0.3</v>
      </c>
      <c r="C30" s="115"/>
      <c r="D30" s="115"/>
      <c r="E30" s="115"/>
      <c r="F30" s="115"/>
      <c r="G30" s="115"/>
      <c r="H30" s="793"/>
      <c r="I30" s="794"/>
      <c r="J30" s="796"/>
      <c r="K30" s="797"/>
      <c r="L30" s="116">
        <v>3</v>
      </c>
      <c r="M30" s="798"/>
      <c r="N30" s="798"/>
      <c r="P30" s="120"/>
      <c r="Q30" s="120"/>
    </row>
    <row r="31" spans="1:17" s="117" customFormat="1" ht="33" customHeight="1" thickBot="1" x14ac:dyDescent="0.2">
      <c r="A31" s="121" t="s">
        <v>287</v>
      </c>
      <c r="H31" s="799" t="s">
        <v>288</v>
      </c>
      <c r="I31" s="799"/>
      <c r="J31" s="799"/>
      <c r="K31" s="799"/>
      <c r="L31" s="800"/>
      <c r="M31" s="801"/>
      <c r="N31" s="802"/>
    </row>
    <row r="32" spans="1:17" ht="9" customHeight="1" x14ac:dyDescent="0.25">
      <c r="A32" s="122"/>
      <c r="J32" s="123"/>
      <c r="K32" s="108"/>
      <c r="L32" s="108"/>
      <c r="M32" s="124"/>
      <c r="N32" s="124"/>
    </row>
    <row r="33" spans="1:14" s="117" customFormat="1" ht="18.75" customHeight="1" thickBot="1" x14ac:dyDescent="0.3">
      <c r="A33" s="803" t="s">
        <v>355</v>
      </c>
      <c r="B33" s="803"/>
      <c r="C33" s="803"/>
      <c r="G33" s="125" t="s">
        <v>289</v>
      </c>
      <c r="H33" s="103">
        <v>4</v>
      </c>
      <c r="I33" s="103">
        <v>5</v>
      </c>
      <c r="J33" s="103">
        <v>6</v>
      </c>
      <c r="K33" s="103">
        <v>7</v>
      </c>
      <c r="L33" s="103">
        <v>8</v>
      </c>
      <c r="M33" s="804"/>
      <c r="N33" s="804"/>
    </row>
    <row r="34" spans="1:14" s="117" customFormat="1" ht="30" customHeight="1" thickBot="1" x14ac:dyDescent="0.2">
      <c r="A34" s="121" t="s">
        <v>287</v>
      </c>
      <c r="G34" s="126" t="s">
        <v>316</v>
      </c>
      <c r="H34" s="103" t="s">
        <v>290</v>
      </c>
      <c r="I34" s="103" t="s">
        <v>291</v>
      </c>
      <c r="J34" s="103" t="s">
        <v>292</v>
      </c>
      <c r="K34" s="103" t="s">
        <v>293</v>
      </c>
      <c r="L34" s="127">
        <v>0</v>
      </c>
      <c r="M34" s="805"/>
      <c r="N34" s="806"/>
    </row>
    <row r="35" spans="1:14" s="117" customFormat="1" ht="33.75" customHeight="1" thickBot="1" x14ac:dyDescent="0.2">
      <c r="A35" s="128" t="s">
        <v>480</v>
      </c>
      <c r="B35" s="790" t="s">
        <v>294</v>
      </c>
      <c r="C35" s="790"/>
      <c r="D35" s="791" t="s">
        <v>295</v>
      </c>
      <c r="E35" s="792"/>
      <c r="F35" s="129" t="s">
        <v>481</v>
      </c>
      <c r="G35" s="129" t="s">
        <v>317</v>
      </c>
      <c r="H35" s="129" t="s">
        <v>318</v>
      </c>
      <c r="I35" s="129" t="s">
        <v>319</v>
      </c>
      <c r="J35" s="129" t="s">
        <v>320</v>
      </c>
      <c r="K35" s="130" t="s">
        <v>321</v>
      </c>
      <c r="L35" s="131" t="s">
        <v>482</v>
      </c>
      <c r="M35" s="132"/>
    </row>
    <row r="36" spans="1:14" s="117" customFormat="1" ht="30" customHeight="1" thickBot="1" x14ac:dyDescent="0.2">
      <c r="A36" s="104" t="s">
        <v>296</v>
      </c>
      <c r="B36" s="741" t="s">
        <v>296</v>
      </c>
      <c r="C36" s="741"/>
      <c r="D36" s="807" t="s">
        <v>297</v>
      </c>
      <c r="E36" s="808"/>
      <c r="F36" s="133"/>
      <c r="G36" s="134">
        <v>-1</v>
      </c>
      <c r="H36" s="134">
        <v>-2</v>
      </c>
      <c r="I36" s="134">
        <v>-2</v>
      </c>
      <c r="J36" s="127">
        <v>-2</v>
      </c>
      <c r="K36" s="127">
        <v>-2</v>
      </c>
      <c r="L36" s="134"/>
      <c r="M36" s="805"/>
      <c r="N36" s="806"/>
    </row>
    <row r="37" spans="1:14" s="117" customFormat="1" ht="3.75" customHeight="1" thickBot="1" x14ac:dyDescent="0.2">
      <c r="A37" s="135"/>
      <c r="B37" s="135"/>
      <c r="C37" s="135"/>
      <c r="D37" s="809" t="s">
        <v>483</v>
      </c>
      <c r="E37" s="789"/>
      <c r="G37" s="136"/>
      <c r="H37" s="137"/>
      <c r="I37" s="137"/>
      <c r="J37" s="137"/>
      <c r="K37" s="137"/>
      <c r="L37" s="137"/>
      <c r="M37" s="138"/>
      <c r="N37" s="138"/>
    </row>
    <row r="38" spans="1:14" ht="33" customHeight="1" thickBot="1" x14ac:dyDescent="0.4">
      <c r="A38" s="122"/>
      <c r="D38" s="810"/>
      <c r="E38" s="811"/>
      <c r="J38" s="139"/>
      <c r="L38" s="140" t="s">
        <v>322</v>
      </c>
      <c r="M38" s="814"/>
      <c r="N38" s="815"/>
    </row>
    <row r="39" spans="1:14" ht="33" customHeight="1" thickBot="1" x14ac:dyDescent="0.3">
      <c r="A39" s="122"/>
      <c r="D39" s="812"/>
      <c r="E39" s="813"/>
      <c r="J39" s="139"/>
      <c r="L39" s="140" t="s">
        <v>356</v>
      </c>
      <c r="M39" s="779"/>
      <c r="N39" s="780"/>
    </row>
    <row r="40" spans="1:14" ht="9" customHeight="1" thickBot="1" x14ac:dyDescent="0.4">
      <c r="A40" s="122"/>
      <c r="J40" s="139"/>
      <c r="K40" s="123"/>
      <c r="L40" s="140"/>
      <c r="M40" s="141"/>
      <c r="N40" s="141"/>
    </row>
    <row r="41" spans="1:14" ht="33" customHeight="1" thickBot="1" x14ac:dyDescent="0.4">
      <c r="I41" s="101"/>
      <c r="L41" s="140" t="s">
        <v>360</v>
      </c>
      <c r="M41" s="814"/>
      <c r="N41" s="815"/>
    </row>
    <row r="42" spans="1:14" ht="33" customHeight="1" thickBot="1" x14ac:dyDescent="0.3">
      <c r="A42" s="142" t="s">
        <v>323</v>
      </c>
      <c r="B42" s="101"/>
      <c r="C42" s="143"/>
      <c r="D42" s="144"/>
      <c r="E42" s="145" t="s">
        <v>357</v>
      </c>
      <c r="F42" s="144"/>
      <c r="G42" s="144"/>
      <c r="H42" s="101"/>
      <c r="I42" s="101"/>
      <c r="L42" s="140" t="s">
        <v>298</v>
      </c>
      <c r="M42" s="779"/>
      <c r="N42" s="780"/>
    </row>
    <row r="43" spans="1:14" x14ac:dyDescent="0.25">
      <c r="A43" s="122"/>
      <c r="J43" s="123"/>
      <c r="K43" s="108"/>
      <c r="L43" s="108"/>
    </row>
  </sheetData>
  <sheetProtection sheet="1" objects="1" scenarios="1"/>
  <mergeCells count="99">
    <mergeCell ref="B22:D22"/>
    <mergeCell ref="E22:H22"/>
    <mergeCell ref="B15:D15"/>
    <mergeCell ref="E15:H15"/>
    <mergeCell ref="B16:D16"/>
    <mergeCell ref="E16:H16"/>
    <mergeCell ref="B17:D17"/>
    <mergeCell ref="E17:H17"/>
    <mergeCell ref="B19:D19"/>
    <mergeCell ref="E19:H19"/>
    <mergeCell ref="B20:D20"/>
    <mergeCell ref="B18:D18"/>
    <mergeCell ref="E18:H18"/>
    <mergeCell ref="B13:D13"/>
    <mergeCell ref="B14:D14"/>
    <mergeCell ref="E14:H14"/>
    <mergeCell ref="B21:D21"/>
    <mergeCell ref="E21:H21"/>
    <mergeCell ref="E20:H20"/>
    <mergeCell ref="I14:J14"/>
    <mergeCell ref="I15:J15"/>
    <mergeCell ref="I16:J16"/>
    <mergeCell ref="M41:N41"/>
    <mergeCell ref="M42:N42"/>
    <mergeCell ref="M23:N23"/>
    <mergeCell ref="K14:N14"/>
    <mergeCell ref="K15:N15"/>
    <mergeCell ref="K16:N16"/>
    <mergeCell ref="M27:N27"/>
    <mergeCell ref="H28:I28"/>
    <mergeCell ref="J28:K28"/>
    <mergeCell ref="M28:N28"/>
    <mergeCell ref="L26:L27"/>
    <mergeCell ref="M26:N26"/>
    <mergeCell ref="I23:J23"/>
    <mergeCell ref="B36:C36"/>
    <mergeCell ref="D36:E36"/>
    <mergeCell ref="M36:N36"/>
    <mergeCell ref="D37:E39"/>
    <mergeCell ref="M38:N38"/>
    <mergeCell ref="M39:N39"/>
    <mergeCell ref="B35:C35"/>
    <mergeCell ref="D35:E35"/>
    <mergeCell ref="H29:I29"/>
    <mergeCell ref="J29:K29"/>
    <mergeCell ref="M29:N29"/>
    <mergeCell ref="H30:I30"/>
    <mergeCell ref="J30:K30"/>
    <mergeCell ref="M30:N30"/>
    <mergeCell ref="H31:L31"/>
    <mergeCell ref="M31:N31"/>
    <mergeCell ref="A33:C33"/>
    <mergeCell ref="M33:N33"/>
    <mergeCell ref="M34:N34"/>
    <mergeCell ref="A26:A27"/>
    <mergeCell ref="B26:B27"/>
    <mergeCell ref="C26:G26"/>
    <mergeCell ref="H26:I26"/>
    <mergeCell ref="J26:K26"/>
    <mergeCell ref="K23:L23"/>
    <mergeCell ref="H27:I27"/>
    <mergeCell ref="J27:K27"/>
    <mergeCell ref="O23:P23"/>
    <mergeCell ref="K24:L24"/>
    <mergeCell ref="M24:N24"/>
    <mergeCell ref="K20:N20"/>
    <mergeCell ref="K21:N21"/>
    <mergeCell ref="K22:N22"/>
    <mergeCell ref="I20:J20"/>
    <mergeCell ref="I21:J21"/>
    <mergeCell ref="I22:J22"/>
    <mergeCell ref="K17:N17"/>
    <mergeCell ref="K18:N18"/>
    <mergeCell ref="K19:N19"/>
    <mergeCell ref="I17:J17"/>
    <mergeCell ref="I18:J18"/>
    <mergeCell ref="I19:J19"/>
    <mergeCell ref="A11:A12"/>
    <mergeCell ref="K11:N12"/>
    <mergeCell ref="K13:N13"/>
    <mergeCell ref="B6:I6"/>
    <mergeCell ref="K7:L7"/>
    <mergeCell ref="B8:I8"/>
    <mergeCell ref="K8:L8"/>
    <mergeCell ref="M10:N10"/>
    <mergeCell ref="I11:J12"/>
    <mergeCell ref="I13:J13"/>
    <mergeCell ref="M6:N6"/>
    <mergeCell ref="M7:N7"/>
    <mergeCell ref="M8:N8"/>
    <mergeCell ref="B11:D12"/>
    <mergeCell ref="E11:H12"/>
    <mergeCell ref="E13:H13"/>
    <mergeCell ref="K1:N2"/>
    <mergeCell ref="B3:I3"/>
    <mergeCell ref="K3:L5"/>
    <mergeCell ref="M3:N5"/>
    <mergeCell ref="B4:I4"/>
    <mergeCell ref="B5:I5"/>
  </mergeCells>
  <phoneticPr fontId="3"/>
  <pageMargins left="0.23622047244094488" right="0.23622047244094488" top="0.39370078740157483" bottom="0.3543307086614173" header="0.31496062992125984" footer="0.31496062992125984"/>
  <pageSetup paperSize="9" scale="88"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20141-2601-45FA-B3F5-7C63F541B27B}">
  <sheetPr>
    <pageSetUpPr fitToPage="1"/>
  </sheetPr>
  <dimension ref="A1:Y23"/>
  <sheetViews>
    <sheetView zoomScale="90" zoomScaleNormal="90" workbookViewId="0">
      <selection sqref="A1:D1"/>
    </sheetView>
  </sheetViews>
  <sheetFormatPr defaultColWidth="7.375" defaultRowHeight="14.25" x14ac:dyDescent="0.15"/>
  <cols>
    <col min="1" max="16" width="7.375" style="46"/>
    <col min="17" max="17" width="9.625" style="46" customWidth="1"/>
    <col min="18" max="23" width="7.375" style="46"/>
    <col min="24" max="24" width="9.875" style="46" customWidth="1"/>
    <col min="25" max="16384" width="7.375" style="46"/>
  </cols>
  <sheetData>
    <row r="1" spans="1:25" ht="63" customHeight="1" x14ac:dyDescent="0.15">
      <c r="A1" s="828" t="s">
        <v>324</v>
      </c>
      <c r="B1" s="829"/>
      <c r="C1" s="829"/>
      <c r="D1" s="830"/>
      <c r="E1" s="44"/>
      <c r="F1" s="44"/>
      <c r="G1" s="44"/>
      <c r="H1" s="44"/>
      <c r="I1" s="831" t="s">
        <v>325</v>
      </c>
      <c r="J1" s="831"/>
      <c r="K1" s="831"/>
      <c r="L1" s="831"/>
      <c r="M1" s="831"/>
      <c r="N1" s="831"/>
      <c r="O1" s="831"/>
      <c r="P1" s="831"/>
      <c r="Q1" s="44"/>
      <c r="R1" s="44"/>
      <c r="S1" s="44"/>
      <c r="T1" s="44"/>
      <c r="U1" s="44"/>
      <c r="V1" s="44"/>
      <c r="W1" s="44"/>
      <c r="X1" s="45"/>
      <c r="Y1" s="45"/>
    </row>
    <row r="2" spans="1:25" ht="25.5" customHeight="1" x14ac:dyDescent="0.15">
      <c r="B2" s="45"/>
      <c r="C2" s="44"/>
      <c r="D2" s="44"/>
      <c r="E2" s="44"/>
      <c r="F2" s="44"/>
      <c r="G2" s="44"/>
      <c r="H2" s="44"/>
      <c r="I2" s="47"/>
      <c r="J2" s="47"/>
      <c r="K2" s="47"/>
      <c r="L2" s="47"/>
      <c r="M2" s="47"/>
      <c r="N2" s="47"/>
      <c r="O2" s="47"/>
      <c r="P2" s="47"/>
      <c r="Q2" s="44"/>
      <c r="R2" s="44"/>
      <c r="S2" s="44"/>
      <c r="T2" s="44"/>
      <c r="U2" s="44"/>
      <c r="V2" s="44"/>
      <c r="W2" s="44"/>
      <c r="X2" s="45"/>
      <c r="Y2" s="45"/>
    </row>
    <row r="3" spans="1:25" ht="33.75" customHeight="1" x14ac:dyDescent="0.15">
      <c r="A3" s="48" t="s">
        <v>193</v>
      </c>
      <c r="C3" s="832" t="s">
        <v>447</v>
      </c>
      <c r="D3" s="832"/>
      <c r="E3" s="832"/>
      <c r="F3" s="832"/>
      <c r="G3" s="832"/>
      <c r="H3" s="832"/>
      <c r="I3" s="45"/>
      <c r="J3" s="49" t="s">
        <v>405</v>
      </c>
      <c r="K3" s="833"/>
      <c r="L3" s="834"/>
      <c r="M3" s="834"/>
      <c r="N3" s="834"/>
      <c r="O3" s="834"/>
      <c r="P3" s="835"/>
      <c r="Q3" s="836" t="s">
        <v>243</v>
      </c>
      <c r="R3" s="836"/>
      <c r="S3" s="860" t="s">
        <v>244</v>
      </c>
      <c r="T3" s="861"/>
      <c r="U3" s="842" t="s">
        <v>192</v>
      </c>
      <c r="V3" s="842"/>
      <c r="W3" s="843"/>
      <c r="X3" s="843"/>
      <c r="Y3" s="45"/>
    </row>
    <row r="4" spans="1:25" ht="33.75" customHeight="1" x14ac:dyDescent="0.15">
      <c r="A4" s="48"/>
      <c r="C4" s="50"/>
      <c r="D4" s="48"/>
      <c r="E4" s="45"/>
      <c r="F4" s="45"/>
      <c r="G4" s="45"/>
      <c r="H4" s="45"/>
      <c r="I4" s="45"/>
      <c r="J4" s="844" t="s">
        <v>195</v>
      </c>
      <c r="K4" s="845"/>
      <c r="L4" s="846"/>
      <c r="M4" s="846"/>
      <c r="N4" s="846"/>
      <c r="O4" s="846"/>
      <c r="P4" s="847"/>
      <c r="Q4" s="851"/>
      <c r="R4" s="851"/>
      <c r="S4" s="852" t="s">
        <v>242</v>
      </c>
      <c r="T4" s="854"/>
      <c r="U4" s="842"/>
      <c r="V4" s="842"/>
      <c r="W4" s="843"/>
      <c r="X4" s="843"/>
      <c r="Y4" s="45"/>
    </row>
    <row r="5" spans="1:25" ht="33.75" customHeight="1" x14ac:dyDescent="0.15">
      <c r="A5" s="48" t="s">
        <v>65</v>
      </c>
      <c r="C5" s="832" t="s">
        <v>452</v>
      </c>
      <c r="D5" s="832"/>
      <c r="E5" s="832"/>
      <c r="F5" s="832"/>
      <c r="G5" s="832"/>
      <c r="H5" s="832"/>
      <c r="I5" s="50"/>
      <c r="J5" s="844"/>
      <c r="K5" s="848"/>
      <c r="L5" s="849"/>
      <c r="M5" s="849"/>
      <c r="N5" s="849"/>
      <c r="O5" s="849"/>
      <c r="P5" s="850"/>
      <c r="Q5" s="851"/>
      <c r="R5" s="851"/>
      <c r="S5" s="853"/>
      <c r="T5" s="855"/>
      <c r="U5" s="842"/>
      <c r="V5" s="842"/>
      <c r="W5" s="843"/>
      <c r="X5" s="843"/>
      <c r="Y5" s="45"/>
    </row>
    <row r="6" spans="1:25" ht="33.75" customHeight="1" x14ac:dyDescent="0.15">
      <c r="A6" s="48"/>
      <c r="C6" s="45"/>
      <c r="D6" s="45"/>
      <c r="E6" s="45"/>
      <c r="F6" s="45"/>
      <c r="G6" s="45"/>
      <c r="H6" s="45"/>
      <c r="I6" s="45"/>
      <c r="J6" s="844" t="s">
        <v>246</v>
      </c>
      <c r="K6" s="862"/>
      <c r="L6" s="863"/>
      <c r="M6" s="863"/>
      <c r="N6" s="863"/>
      <c r="O6" s="863"/>
      <c r="P6" s="864"/>
      <c r="Q6" s="851"/>
      <c r="R6" s="851"/>
      <c r="S6" s="852" t="s">
        <v>245</v>
      </c>
      <c r="T6" s="854"/>
      <c r="U6" s="837" t="s">
        <v>196</v>
      </c>
      <c r="V6" s="838"/>
      <c r="W6" s="856"/>
      <c r="X6" s="857"/>
      <c r="Y6" s="45"/>
    </row>
    <row r="7" spans="1:25" ht="33.75" customHeight="1" x14ac:dyDescent="0.15">
      <c r="A7" s="48" t="s">
        <v>194</v>
      </c>
      <c r="C7" s="841" t="s">
        <v>448</v>
      </c>
      <c r="D7" s="841"/>
      <c r="E7" s="841"/>
      <c r="F7" s="841"/>
      <c r="G7" s="841"/>
      <c r="H7" s="841"/>
      <c r="I7" s="45"/>
      <c r="J7" s="844"/>
      <c r="K7" s="865"/>
      <c r="L7" s="866"/>
      <c r="M7" s="866"/>
      <c r="N7" s="866"/>
      <c r="O7" s="866"/>
      <c r="P7" s="867"/>
      <c r="Q7" s="851"/>
      <c r="R7" s="851"/>
      <c r="S7" s="853"/>
      <c r="T7" s="855"/>
      <c r="U7" s="839"/>
      <c r="V7" s="840"/>
      <c r="W7" s="858"/>
      <c r="X7" s="859"/>
      <c r="Y7" s="45"/>
    </row>
    <row r="8" spans="1:25" ht="44.25" customHeight="1" x14ac:dyDescent="0.15">
      <c r="B8" s="45"/>
      <c r="C8" s="45"/>
      <c r="D8" s="51"/>
      <c r="E8" s="52"/>
      <c r="F8" s="52"/>
      <c r="G8" s="52"/>
      <c r="H8" s="51"/>
      <c r="I8" s="45"/>
      <c r="J8" s="53"/>
      <c r="K8" s="53"/>
      <c r="L8" s="53"/>
      <c r="M8" s="45"/>
      <c r="N8" s="45"/>
      <c r="O8" s="45"/>
      <c r="P8" s="45"/>
      <c r="Q8" s="45"/>
      <c r="R8" s="53"/>
      <c r="S8" s="53"/>
      <c r="T8" s="53"/>
      <c r="U8" s="53"/>
      <c r="V8" s="53"/>
      <c r="W8" s="53"/>
      <c r="X8" s="45"/>
      <c r="Y8" s="45"/>
    </row>
    <row r="9" spans="1:25" ht="27" customHeight="1" x14ac:dyDescent="0.15">
      <c r="A9" s="54" t="s">
        <v>326</v>
      </c>
      <c r="B9" s="54" t="s">
        <v>327</v>
      </c>
      <c r="C9" s="868" t="s">
        <v>247</v>
      </c>
      <c r="D9" s="869"/>
      <c r="E9" s="870"/>
      <c r="F9" s="54" t="s">
        <v>328</v>
      </c>
      <c r="G9" s="54" t="s">
        <v>329</v>
      </c>
      <c r="H9" s="54" t="s">
        <v>248</v>
      </c>
      <c r="I9" s="54" t="s">
        <v>249</v>
      </c>
      <c r="J9" s="54" t="s">
        <v>250</v>
      </c>
      <c r="K9" s="54" t="s">
        <v>251</v>
      </c>
      <c r="L9" s="54" t="s">
        <v>252</v>
      </c>
      <c r="M9" s="868" t="s">
        <v>228</v>
      </c>
      <c r="N9" s="869"/>
      <c r="O9" s="870"/>
      <c r="P9" s="899" t="s">
        <v>330</v>
      </c>
      <c r="Q9" s="56" t="s">
        <v>253</v>
      </c>
      <c r="R9" s="868" t="s">
        <v>254</v>
      </c>
      <c r="S9" s="869"/>
      <c r="T9" s="870"/>
      <c r="U9" s="868" t="s">
        <v>331</v>
      </c>
      <c r="V9" s="869"/>
      <c r="W9" s="870"/>
      <c r="X9" s="55" t="s">
        <v>338</v>
      </c>
      <c r="Y9" s="45"/>
    </row>
    <row r="10" spans="1:25" ht="52.5" customHeight="1" x14ac:dyDescent="0.15">
      <c r="A10" s="54">
        <v>1</v>
      </c>
      <c r="B10" s="54"/>
      <c r="C10" s="871"/>
      <c r="D10" s="872"/>
      <c r="E10" s="873"/>
      <c r="F10" s="57"/>
      <c r="G10" s="57"/>
      <c r="H10" s="57"/>
      <c r="I10" s="57"/>
      <c r="J10" s="57"/>
      <c r="K10" s="57"/>
      <c r="L10" s="57"/>
      <c r="M10" s="868"/>
      <c r="N10" s="869"/>
      <c r="O10" s="870"/>
      <c r="P10" s="57"/>
      <c r="Q10" s="58"/>
      <c r="R10" s="868"/>
      <c r="S10" s="869"/>
      <c r="T10" s="870"/>
      <c r="U10" s="868"/>
      <c r="V10" s="869"/>
      <c r="W10" s="870"/>
      <c r="X10" s="59"/>
      <c r="Y10" s="53"/>
    </row>
    <row r="11" spans="1:25" ht="52.5" customHeight="1" x14ac:dyDescent="0.15">
      <c r="A11" s="54">
        <v>2</v>
      </c>
      <c r="B11" s="54"/>
      <c r="C11" s="871"/>
      <c r="D11" s="869"/>
      <c r="E11" s="870"/>
      <c r="F11" s="57"/>
      <c r="G11" s="57"/>
      <c r="H11" s="57"/>
      <c r="I11" s="57"/>
      <c r="J11" s="57"/>
      <c r="K11" s="57"/>
      <c r="L11" s="57"/>
      <c r="M11" s="868"/>
      <c r="N11" s="869"/>
      <c r="O11" s="870"/>
      <c r="P11" s="57"/>
      <c r="Q11" s="58"/>
      <c r="R11" s="868"/>
      <c r="S11" s="869"/>
      <c r="T11" s="870"/>
      <c r="U11" s="868"/>
      <c r="V11" s="869"/>
      <c r="W11" s="870"/>
      <c r="X11" s="59"/>
      <c r="Y11" s="45"/>
    </row>
    <row r="12" spans="1:25" ht="52.5" customHeight="1" x14ac:dyDescent="0.15">
      <c r="A12" s="54">
        <v>3</v>
      </c>
      <c r="B12" s="59"/>
      <c r="C12" s="868"/>
      <c r="D12" s="869"/>
      <c r="E12" s="870"/>
      <c r="F12" s="57"/>
      <c r="G12" s="57"/>
      <c r="H12" s="57"/>
      <c r="I12" s="57"/>
      <c r="J12" s="57"/>
      <c r="K12" s="57"/>
      <c r="L12" s="57"/>
      <c r="M12" s="868"/>
      <c r="N12" s="869"/>
      <c r="O12" s="870"/>
      <c r="P12" s="57"/>
      <c r="Q12" s="60"/>
      <c r="R12" s="868"/>
      <c r="S12" s="869"/>
      <c r="T12" s="870"/>
      <c r="U12" s="868"/>
      <c r="V12" s="869"/>
      <c r="W12" s="870"/>
      <c r="X12" s="59"/>
      <c r="Y12" s="45"/>
    </row>
    <row r="13" spans="1:25" ht="52.5" customHeight="1" x14ac:dyDescent="0.15">
      <c r="A13" s="54">
        <v>4</v>
      </c>
      <c r="B13" s="59"/>
      <c r="C13" s="868"/>
      <c r="D13" s="869"/>
      <c r="E13" s="870"/>
      <c r="F13" s="57"/>
      <c r="G13" s="57"/>
      <c r="H13" s="57"/>
      <c r="I13" s="57"/>
      <c r="J13" s="57"/>
      <c r="K13" s="57"/>
      <c r="L13" s="57"/>
      <c r="M13" s="868"/>
      <c r="N13" s="869"/>
      <c r="O13" s="870"/>
      <c r="P13" s="57"/>
      <c r="Q13" s="60"/>
      <c r="R13" s="868"/>
      <c r="S13" s="869"/>
      <c r="T13" s="870"/>
      <c r="U13" s="868"/>
      <c r="V13" s="869"/>
      <c r="W13" s="870"/>
      <c r="X13" s="59"/>
      <c r="Y13" s="45"/>
    </row>
    <row r="14" spans="1:25" ht="52.5" customHeight="1" x14ac:dyDescent="0.15">
      <c r="A14" s="86" t="s">
        <v>472</v>
      </c>
      <c r="B14" s="61"/>
      <c r="C14" s="61"/>
      <c r="D14" s="45"/>
      <c r="E14" s="45"/>
      <c r="F14" s="45"/>
      <c r="G14" s="45"/>
      <c r="H14" s="45"/>
      <c r="I14" s="45"/>
      <c r="J14" s="45"/>
      <c r="K14" s="45"/>
      <c r="L14" s="45"/>
      <c r="M14" s="868" t="s">
        <v>332</v>
      </c>
      <c r="N14" s="869"/>
      <c r="O14" s="869"/>
      <c r="P14" s="869"/>
      <c r="Q14" s="62" t="s">
        <v>333</v>
      </c>
      <c r="R14" s="868"/>
      <c r="S14" s="869"/>
      <c r="T14" s="869"/>
      <c r="U14" s="869"/>
      <c r="V14" s="869"/>
      <c r="W14" s="870"/>
      <c r="X14" s="62" t="s">
        <v>334</v>
      </c>
      <c r="Y14" s="45"/>
    </row>
    <row r="15" spans="1:25" ht="26.25" customHeight="1" x14ac:dyDescent="0.15">
      <c r="A15" s="874" t="s">
        <v>453</v>
      </c>
      <c r="B15" s="874"/>
      <c r="C15" s="87" t="s">
        <v>457</v>
      </c>
      <c r="D15" s="875" t="s">
        <v>463</v>
      </c>
      <c r="E15" s="875"/>
      <c r="F15" s="875"/>
      <c r="G15" s="875"/>
      <c r="H15" s="875"/>
      <c r="I15" s="875"/>
      <c r="J15" s="88" t="s">
        <v>456</v>
      </c>
      <c r="K15" s="85"/>
      <c r="L15" s="45"/>
      <c r="M15" s="886" t="s">
        <v>335</v>
      </c>
      <c r="N15" s="887"/>
      <c r="O15" s="887"/>
      <c r="P15" s="887"/>
      <c r="Q15" s="888"/>
      <c r="R15" s="880"/>
      <c r="S15" s="881"/>
      <c r="T15" s="881"/>
      <c r="U15" s="881"/>
      <c r="V15" s="881"/>
      <c r="W15" s="882"/>
      <c r="Y15" s="45"/>
    </row>
    <row r="16" spans="1:25" ht="26.25" customHeight="1" x14ac:dyDescent="0.15">
      <c r="A16" s="874"/>
      <c r="B16" s="874"/>
      <c r="C16" s="87" t="s">
        <v>458</v>
      </c>
      <c r="D16" s="875" t="s">
        <v>459</v>
      </c>
      <c r="E16" s="875"/>
      <c r="F16" s="875"/>
      <c r="G16" s="875"/>
      <c r="H16" s="875"/>
      <c r="I16" s="875"/>
      <c r="J16" s="89" t="s">
        <v>456</v>
      </c>
      <c r="K16" s="45"/>
      <c r="L16" s="45"/>
      <c r="M16" s="889"/>
      <c r="N16" s="890"/>
      <c r="O16" s="890"/>
      <c r="P16" s="890"/>
      <c r="Q16" s="891"/>
      <c r="R16" s="883"/>
      <c r="S16" s="884"/>
      <c r="T16" s="884"/>
      <c r="U16" s="884"/>
      <c r="V16" s="884"/>
      <c r="W16" s="885"/>
      <c r="Y16" s="45"/>
    </row>
    <row r="17" spans="1:25" ht="26.25" customHeight="1" x14ac:dyDescent="0.15">
      <c r="A17" s="874" t="s">
        <v>454</v>
      </c>
      <c r="B17" s="874"/>
      <c r="C17" s="87" t="s">
        <v>473</v>
      </c>
      <c r="D17" s="875" t="s">
        <v>460</v>
      </c>
      <c r="E17" s="875"/>
      <c r="F17" s="875"/>
      <c r="G17" s="875"/>
      <c r="H17" s="875"/>
      <c r="I17" s="875"/>
      <c r="J17" s="89" t="s">
        <v>464</v>
      </c>
      <c r="K17" s="45"/>
      <c r="L17" s="45"/>
      <c r="M17" s="876" t="s">
        <v>336</v>
      </c>
      <c r="N17" s="877"/>
      <c r="O17" s="877"/>
      <c r="P17" s="877"/>
      <c r="Q17" s="878"/>
      <c r="R17" s="880"/>
      <c r="S17" s="881"/>
      <c r="T17" s="881"/>
      <c r="U17" s="881"/>
      <c r="V17" s="881"/>
      <c r="W17" s="882"/>
      <c r="X17" s="45"/>
      <c r="Y17" s="45"/>
    </row>
    <row r="18" spans="1:25" ht="26.25" customHeight="1" x14ac:dyDescent="0.15">
      <c r="A18" s="874"/>
      <c r="B18" s="874"/>
      <c r="C18" s="87" t="s">
        <v>474</v>
      </c>
      <c r="D18" s="875" t="s">
        <v>462</v>
      </c>
      <c r="E18" s="875"/>
      <c r="F18" s="875"/>
      <c r="G18" s="875"/>
      <c r="H18" s="875"/>
      <c r="I18" s="875"/>
      <c r="J18" s="89" t="s">
        <v>464</v>
      </c>
      <c r="K18" s="45"/>
      <c r="L18" s="45"/>
      <c r="M18" s="839"/>
      <c r="N18" s="879"/>
      <c r="O18" s="879"/>
      <c r="P18" s="879"/>
      <c r="Q18" s="840"/>
      <c r="R18" s="883"/>
      <c r="S18" s="884"/>
      <c r="T18" s="884"/>
      <c r="U18" s="884"/>
      <c r="V18" s="884"/>
      <c r="W18" s="885"/>
      <c r="X18" s="45"/>
      <c r="Y18" s="45"/>
    </row>
    <row r="19" spans="1:25" ht="26.25" customHeight="1" x14ac:dyDescent="0.15">
      <c r="A19" s="874" t="s">
        <v>455</v>
      </c>
      <c r="B19" s="874"/>
      <c r="C19" s="87" t="s">
        <v>475</v>
      </c>
      <c r="D19" s="875" t="s">
        <v>476</v>
      </c>
      <c r="E19" s="875"/>
      <c r="F19" s="875"/>
      <c r="G19" s="875"/>
      <c r="H19" s="875"/>
      <c r="I19" s="875"/>
      <c r="J19" s="89" t="s">
        <v>465</v>
      </c>
      <c r="K19" s="45"/>
      <c r="L19" s="45"/>
      <c r="M19" s="892" t="s">
        <v>337</v>
      </c>
      <c r="N19" s="893"/>
      <c r="O19" s="893"/>
      <c r="P19" s="893"/>
      <c r="Q19" s="894"/>
      <c r="R19" s="880"/>
      <c r="S19" s="881"/>
      <c r="T19" s="881"/>
      <c r="U19" s="881"/>
      <c r="V19" s="881"/>
      <c r="W19" s="882"/>
      <c r="X19" s="45"/>
      <c r="Y19" s="45"/>
    </row>
    <row r="20" spans="1:25" ht="26.25" customHeight="1" x14ac:dyDescent="0.15">
      <c r="A20" s="874"/>
      <c r="B20" s="874"/>
      <c r="C20" s="87" t="s">
        <v>477</v>
      </c>
      <c r="D20" s="875" t="s">
        <v>461</v>
      </c>
      <c r="E20" s="875"/>
      <c r="F20" s="875"/>
      <c r="G20" s="875"/>
      <c r="H20" s="875"/>
      <c r="I20" s="875"/>
      <c r="J20" s="89" t="s">
        <v>465</v>
      </c>
      <c r="K20" s="45"/>
      <c r="L20" s="45"/>
      <c r="M20" s="858"/>
      <c r="N20" s="895"/>
      <c r="O20" s="895"/>
      <c r="P20" s="895"/>
      <c r="Q20" s="859"/>
      <c r="R20" s="883"/>
      <c r="S20" s="884"/>
      <c r="T20" s="884"/>
      <c r="U20" s="884"/>
      <c r="V20" s="884"/>
      <c r="W20" s="885"/>
      <c r="X20" s="45"/>
    </row>
    <row r="21" spans="1:25" ht="27" customHeight="1" x14ac:dyDescent="0.15">
      <c r="B21" s="45"/>
      <c r="C21" s="45"/>
      <c r="D21" s="45"/>
      <c r="E21" s="45"/>
      <c r="F21" s="45"/>
      <c r="G21" s="45"/>
      <c r="H21" s="45"/>
      <c r="I21" s="45"/>
      <c r="J21" s="45"/>
      <c r="K21" s="45"/>
      <c r="L21" s="45"/>
      <c r="M21" s="45"/>
      <c r="N21" s="45"/>
      <c r="O21" s="45"/>
      <c r="P21" s="45"/>
      <c r="Q21" s="45"/>
      <c r="R21" s="45"/>
      <c r="S21" s="45"/>
      <c r="T21" s="45"/>
      <c r="U21" s="45"/>
      <c r="V21" s="45"/>
      <c r="W21" s="45"/>
      <c r="X21" s="45"/>
    </row>
    <row r="22" spans="1:25" ht="27" customHeight="1" x14ac:dyDescent="0.15">
      <c r="B22" s="45"/>
      <c r="C22" s="45"/>
      <c r="D22" s="45"/>
      <c r="E22" s="45"/>
      <c r="F22" s="45"/>
      <c r="G22" s="45"/>
      <c r="H22" s="45"/>
      <c r="I22" s="45"/>
      <c r="J22" s="45"/>
      <c r="K22" s="45"/>
      <c r="L22" s="45"/>
      <c r="M22" s="45"/>
      <c r="N22" s="45"/>
      <c r="O22" s="45"/>
      <c r="P22" s="45"/>
      <c r="Q22" s="45"/>
      <c r="R22" s="45"/>
      <c r="S22" s="45"/>
      <c r="T22" s="45"/>
      <c r="U22" s="45"/>
      <c r="V22" s="45"/>
      <c r="W22" s="45"/>
      <c r="X22" s="45"/>
    </row>
    <row r="23" spans="1:25" ht="27" customHeight="1" x14ac:dyDescent="0.15">
      <c r="B23" s="45"/>
      <c r="C23" s="45"/>
      <c r="D23" s="45"/>
      <c r="E23" s="45"/>
      <c r="F23" s="45"/>
      <c r="G23" s="45"/>
      <c r="H23" s="45"/>
      <c r="I23" s="45"/>
      <c r="J23" s="45"/>
      <c r="K23" s="45"/>
      <c r="L23" s="45"/>
      <c r="M23" s="45"/>
      <c r="N23" s="45"/>
      <c r="O23" s="45"/>
      <c r="P23" s="45"/>
      <c r="Q23" s="45"/>
      <c r="R23" s="45"/>
      <c r="S23" s="45"/>
      <c r="T23" s="45"/>
      <c r="U23" s="45"/>
      <c r="V23" s="45"/>
      <c r="W23" s="45"/>
      <c r="X23" s="45"/>
    </row>
  </sheetData>
  <sheetProtection sheet="1" objects="1" scenarios="1"/>
  <protectedRanges>
    <protectedRange sqref="T6 T4" name="範囲3"/>
  </protectedRanges>
  <mergeCells count="58">
    <mergeCell ref="A19:B20"/>
    <mergeCell ref="D19:I19"/>
    <mergeCell ref="M19:Q20"/>
    <mergeCell ref="R19:W20"/>
    <mergeCell ref="D20:I20"/>
    <mergeCell ref="A15:B16"/>
    <mergeCell ref="D15:I15"/>
    <mergeCell ref="M15:Q16"/>
    <mergeCell ref="R15:W16"/>
    <mergeCell ref="D16:I16"/>
    <mergeCell ref="A17:B18"/>
    <mergeCell ref="D17:I17"/>
    <mergeCell ref="M17:Q18"/>
    <mergeCell ref="R17:W18"/>
    <mergeCell ref="D18:I18"/>
    <mergeCell ref="C13:E13"/>
    <mergeCell ref="M13:O13"/>
    <mergeCell ref="R13:T13"/>
    <mergeCell ref="U13:W13"/>
    <mergeCell ref="M14:P14"/>
    <mergeCell ref="R14:W14"/>
    <mergeCell ref="C11:E11"/>
    <mergeCell ref="M11:O11"/>
    <mergeCell ref="R11:T11"/>
    <mergeCell ref="U11:W11"/>
    <mergeCell ref="C12:E12"/>
    <mergeCell ref="M12:O12"/>
    <mergeCell ref="R12:T12"/>
    <mergeCell ref="U12:W12"/>
    <mergeCell ref="C9:E9"/>
    <mergeCell ref="M9:O9"/>
    <mergeCell ref="R9:T9"/>
    <mergeCell ref="U9:W9"/>
    <mergeCell ref="C10:E10"/>
    <mergeCell ref="M10:O10"/>
    <mergeCell ref="R10:T10"/>
    <mergeCell ref="U10:W10"/>
    <mergeCell ref="U6:V7"/>
    <mergeCell ref="C7:H7"/>
    <mergeCell ref="U3:V5"/>
    <mergeCell ref="W3:X5"/>
    <mergeCell ref="J4:J5"/>
    <mergeCell ref="K4:P5"/>
    <mergeCell ref="Q4:R7"/>
    <mergeCell ref="S4:S5"/>
    <mergeCell ref="T4:T5"/>
    <mergeCell ref="W6:X7"/>
    <mergeCell ref="S3:T3"/>
    <mergeCell ref="C5:H5"/>
    <mergeCell ref="J6:J7"/>
    <mergeCell ref="K6:P7"/>
    <mergeCell ref="S6:S7"/>
    <mergeCell ref="T6:T7"/>
    <mergeCell ref="A1:D1"/>
    <mergeCell ref="I1:P1"/>
    <mergeCell ref="C3:H3"/>
    <mergeCell ref="K3:P3"/>
    <mergeCell ref="Q3:R3"/>
  </mergeCells>
  <phoneticPr fontId="3"/>
  <printOptions horizontalCentered="1" verticalCentered="1"/>
  <pageMargins left="0.23622047244094491" right="0.23622047244094491" top="0.35433070866141736" bottom="0.35433070866141736" header="0.31496062992125984" footer="0.31496062992125984"/>
  <pageSetup paperSize="9" scale="8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2"/>
  <sheetViews>
    <sheetView workbookViewId="0">
      <selection activeCell="Q25" sqref="Q25"/>
    </sheetView>
  </sheetViews>
  <sheetFormatPr defaultColWidth="9" defaultRowHeight="13.5" x14ac:dyDescent="0.15"/>
  <sheetData>
    <row r="1" spans="1:17" x14ac:dyDescent="0.15">
      <c r="A1" t="s">
        <v>0</v>
      </c>
      <c r="D1" t="s">
        <v>1</v>
      </c>
      <c r="I1" t="s">
        <v>3</v>
      </c>
      <c r="N1" t="s">
        <v>411</v>
      </c>
    </row>
    <row r="2" spans="1:17" ht="14.25" thickBot="1" x14ac:dyDescent="0.2">
      <c r="A2" s="79" t="s">
        <v>17</v>
      </c>
      <c r="B2" s="79" t="s">
        <v>43</v>
      </c>
      <c r="D2" s="79" t="s">
        <v>20</v>
      </c>
      <c r="E2" s="79" t="s">
        <v>17</v>
      </c>
      <c r="F2" s="79" t="s">
        <v>2</v>
      </c>
      <c r="G2" s="79" t="s">
        <v>43</v>
      </c>
      <c r="I2" s="79" t="s">
        <v>20</v>
      </c>
      <c r="J2" s="79" t="s">
        <v>17</v>
      </c>
      <c r="K2" s="79" t="s">
        <v>2</v>
      </c>
      <c r="L2" s="79" t="s">
        <v>4</v>
      </c>
      <c r="N2" s="79" t="s">
        <v>20</v>
      </c>
      <c r="O2" s="79" t="s">
        <v>17</v>
      </c>
      <c r="P2" s="79" t="s">
        <v>2</v>
      </c>
      <c r="Q2" s="79" t="s">
        <v>43</v>
      </c>
    </row>
    <row r="3" spans="1:17" ht="14.25" thickTop="1" x14ac:dyDescent="0.15">
      <c r="A3">
        <f>入力シート!AZ26</f>
        <v>0</v>
      </c>
      <c r="B3">
        <f>入力シート!P26</f>
        <v>0</v>
      </c>
      <c r="D3">
        <f>入力シート!BB26</f>
        <v>0</v>
      </c>
      <c r="E3">
        <f>入力シート!BD26</f>
        <v>0</v>
      </c>
      <c r="F3" t="str">
        <f>D3&amp;E3</f>
        <v>00</v>
      </c>
      <c r="G3">
        <f>入力シート!P26</f>
        <v>0</v>
      </c>
      <c r="I3" t="e">
        <f>入力シート!#REF!</f>
        <v>#REF!</v>
      </c>
      <c r="J3" t="e">
        <f>入力シート!#REF!</f>
        <v>#REF!</v>
      </c>
      <c r="K3" t="e">
        <f>I3&amp;J3</f>
        <v>#REF!</v>
      </c>
      <c r="L3">
        <f>入力シート!P26</f>
        <v>0</v>
      </c>
      <c r="N3" t="str">
        <f>入力シート!BF26</f>
        <v>A</v>
      </c>
      <c r="O3">
        <f>入力シート!BH26</f>
        <v>0</v>
      </c>
      <c r="P3" t="str">
        <f>N3&amp;O3</f>
        <v>A0</v>
      </c>
      <c r="Q3" s="3">
        <f>入力シート!P26</f>
        <v>0</v>
      </c>
    </row>
    <row r="4" spans="1:17" x14ac:dyDescent="0.15">
      <c r="A4">
        <f>入力シート!AZ27</f>
        <v>0</v>
      </c>
      <c r="B4">
        <f>入力シート!P27</f>
        <v>0</v>
      </c>
      <c r="D4">
        <f>入力シート!BB27</f>
        <v>0</v>
      </c>
      <c r="E4">
        <f>入力シート!BD27</f>
        <v>0</v>
      </c>
      <c r="F4" t="str">
        <f>D4&amp;E4</f>
        <v>00</v>
      </c>
      <c r="G4">
        <f>入力シート!P27</f>
        <v>0</v>
      </c>
      <c r="I4" t="e">
        <f>入力シート!#REF!</f>
        <v>#REF!</v>
      </c>
      <c r="J4" t="e">
        <f>入力シート!#REF!</f>
        <v>#REF!</v>
      </c>
      <c r="K4" t="e">
        <f>I4&amp;J4</f>
        <v>#REF!</v>
      </c>
      <c r="L4">
        <f>入力シート!P27</f>
        <v>0</v>
      </c>
      <c r="N4" t="str">
        <f>入力シート!BF27</f>
        <v>A</v>
      </c>
      <c r="O4">
        <f>入力シート!BH27</f>
        <v>0</v>
      </c>
      <c r="P4" t="str">
        <f>N4&amp;O4</f>
        <v>A0</v>
      </c>
      <c r="Q4" s="3">
        <f>入力シート!P27</f>
        <v>0</v>
      </c>
    </row>
    <row r="5" spans="1:17" x14ac:dyDescent="0.15">
      <c r="A5">
        <f>入力シート!AZ28</f>
        <v>0</v>
      </c>
      <c r="B5">
        <f>入力シート!P28</f>
        <v>0</v>
      </c>
      <c r="D5">
        <f>入力シート!BB28</f>
        <v>0</v>
      </c>
      <c r="E5">
        <f>入力シート!BD28</f>
        <v>0</v>
      </c>
      <c r="F5" t="str">
        <f t="shared" ref="F5:F68" si="0">D5&amp;E5</f>
        <v>00</v>
      </c>
      <c r="G5">
        <f>入力シート!P28</f>
        <v>0</v>
      </c>
      <c r="I5" t="e">
        <f>入力シート!#REF!</f>
        <v>#REF!</v>
      </c>
      <c r="J5" t="e">
        <f>入力シート!#REF!</f>
        <v>#REF!</v>
      </c>
      <c r="K5" t="e">
        <f t="shared" ref="K5:K68" si="1">I5&amp;J5</f>
        <v>#REF!</v>
      </c>
      <c r="L5">
        <f>入力シート!P28</f>
        <v>0</v>
      </c>
      <c r="N5" t="str">
        <f>入力シート!BF28</f>
        <v>A</v>
      </c>
      <c r="O5">
        <f>入力シート!BH28</f>
        <v>0</v>
      </c>
      <c r="P5" t="str">
        <f t="shared" ref="P5:P68" si="2">N5&amp;O5</f>
        <v>A0</v>
      </c>
      <c r="Q5" s="3">
        <f>入力シート!P28</f>
        <v>0</v>
      </c>
    </row>
    <row r="6" spans="1:17" x14ac:dyDescent="0.15">
      <c r="A6">
        <f>入力シート!AZ29</f>
        <v>0</v>
      </c>
      <c r="B6">
        <f>入力シート!P29</f>
        <v>0</v>
      </c>
      <c r="D6">
        <f>入力シート!BB29</f>
        <v>0</v>
      </c>
      <c r="E6">
        <f>入力シート!BD29</f>
        <v>0</v>
      </c>
      <c r="F6" t="str">
        <f t="shared" si="0"/>
        <v>00</v>
      </c>
      <c r="G6">
        <f>入力シート!P29</f>
        <v>0</v>
      </c>
      <c r="I6" t="e">
        <f>入力シート!#REF!</f>
        <v>#REF!</v>
      </c>
      <c r="J6" t="e">
        <f>入力シート!#REF!</f>
        <v>#REF!</v>
      </c>
      <c r="K6" t="e">
        <f t="shared" si="1"/>
        <v>#REF!</v>
      </c>
      <c r="L6">
        <f>入力シート!P29</f>
        <v>0</v>
      </c>
      <c r="N6" t="str">
        <f>入力シート!BF29</f>
        <v>A</v>
      </c>
      <c r="O6">
        <f>入力シート!BH29</f>
        <v>0</v>
      </c>
      <c r="P6" t="str">
        <f t="shared" si="2"/>
        <v>A0</v>
      </c>
      <c r="Q6" s="3">
        <f>入力シート!P29</f>
        <v>0</v>
      </c>
    </row>
    <row r="7" spans="1:17" x14ac:dyDescent="0.15">
      <c r="A7">
        <f>入力シート!AZ30</f>
        <v>0</v>
      </c>
      <c r="B7">
        <f>入力シート!P30</f>
        <v>0</v>
      </c>
      <c r="D7">
        <f>入力シート!BB30</f>
        <v>0</v>
      </c>
      <c r="E7">
        <f>入力シート!BD30</f>
        <v>0</v>
      </c>
      <c r="F7" t="str">
        <f t="shared" si="0"/>
        <v>00</v>
      </c>
      <c r="G7">
        <f>入力シート!P30</f>
        <v>0</v>
      </c>
      <c r="I7" t="e">
        <f>入力シート!#REF!</f>
        <v>#REF!</v>
      </c>
      <c r="J7" t="e">
        <f>入力シート!#REF!</f>
        <v>#REF!</v>
      </c>
      <c r="K7" t="e">
        <f t="shared" si="1"/>
        <v>#REF!</v>
      </c>
      <c r="L7">
        <f>入力シート!P30</f>
        <v>0</v>
      </c>
      <c r="N7" t="str">
        <f>入力シート!BF30</f>
        <v>A</v>
      </c>
      <c r="O7">
        <f>入力シート!BH30</f>
        <v>0</v>
      </c>
      <c r="P7" t="str">
        <f t="shared" si="2"/>
        <v>A0</v>
      </c>
      <c r="Q7" s="3">
        <f>入力シート!P30</f>
        <v>0</v>
      </c>
    </row>
    <row r="8" spans="1:17" x14ac:dyDescent="0.15">
      <c r="A8">
        <f>入力シート!AZ31</f>
        <v>0</v>
      </c>
      <c r="B8">
        <f>入力シート!P31</f>
        <v>0</v>
      </c>
      <c r="D8">
        <f>入力シート!BB31</f>
        <v>0</v>
      </c>
      <c r="E8">
        <f>入力シート!BD31</f>
        <v>0</v>
      </c>
      <c r="F8" t="str">
        <f t="shared" si="0"/>
        <v>00</v>
      </c>
      <c r="G8">
        <f>入力シート!P31</f>
        <v>0</v>
      </c>
      <c r="I8" t="e">
        <f>入力シート!#REF!</f>
        <v>#REF!</v>
      </c>
      <c r="J8" t="e">
        <f>入力シート!#REF!</f>
        <v>#REF!</v>
      </c>
      <c r="K8" t="e">
        <f t="shared" si="1"/>
        <v>#REF!</v>
      </c>
      <c r="L8">
        <f>入力シート!P31</f>
        <v>0</v>
      </c>
      <c r="N8" t="str">
        <f>入力シート!BF31</f>
        <v>A</v>
      </c>
      <c r="O8">
        <f>入力シート!BH31</f>
        <v>0</v>
      </c>
      <c r="P8" t="str">
        <f t="shared" si="2"/>
        <v>A0</v>
      </c>
      <c r="Q8" s="3">
        <f>入力シート!P31</f>
        <v>0</v>
      </c>
    </row>
    <row r="9" spans="1:17" x14ac:dyDescent="0.15">
      <c r="A9">
        <f>入力シート!AZ32</f>
        <v>0</v>
      </c>
      <c r="B9">
        <f>入力シート!P32</f>
        <v>0</v>
      </c>
      <c r="D9">
        <f>入力シート!BB32</f>
        <v>0</v>
      </c>
      <c r="E9">
        <f>入力シート!BD32</f>
        <v>0</v>
      </c>
      <c r="F9" t="str">
        <f t="shared" si="0"/>
        <v>00</v>
      </c>
      <c r="G9">
        <f>入力シート!P32</f>
        <v>0</v>
      </c>
      <c r="I9" t="e">
        <f>入力シート!#REF!</f>
        <v>#REF!</v>
      </c>
      <c r="J9" t="e">
        <f>入力シート!#REF!</f>
        <v>#REF!</v>
      </c>
      <c r="K9" t="e">
        <f t="shared" si="1"/>
        <v>#REF!</v>
      </c>
      <c r="L9">
        <f>入力シート!P32</f>
        <v>0</v>
      </c>
      <c r="N9" t="str">
        <f>入力シート!BF32</f>
        <v>A</v>
      </c>
      <c r="O9">
        <f>入力シート!BH32</f>
        <v>0</v>
      </c>
      <c r="P9" t="str">
        <f t="shared" si="2"/>
        <v>A0</v>
      </c>
      <c r="Q9" s="3">
        <f>入力シート!P32</f>
        <v>0</v>
      </c>
    </row>
    <row r="10" spans="1:17" x14ac:dyDescent="0.15">
      <c r="A10">
        <f>入力シート!AZ33</f>
        <v>0</v>
      </c>
      <c r="B10">
        <f>入力シート!P33</f>
        <v>0</v>
      </c>
      <c r="D10">
        <f>入力シート!BB33</f>
        <v>0</v>
      </c>
      <c r="E10">
        <f>入力シート!BD33</f>
        <v>0</v>
      </c>
      <c r="F10" t="str">
        <f t="shared" si="0"/>
        <v>00</v>
      </c>
      <c r="G10">
        <f>入力シート!P33</f>
        <v>0</v>
      </c>
      <c r="I10" t="e">
        <f>入力シート!#REF!</f>
        <v>#REF!</v>
      </c>
      <c r="J10" t="e">
        <f>入力シート!#REF!</f>
        <v>#REF!</v>
      </c>
      <c r="K10" t="e">
        <f t="shared" si="1"/>
        <v>#REF!</v>
      </c>
      <c r="L10">
        <f>入力シート!P33</f>
        <v>0</v>
      </c>
      <c r="N10" t="str">
        <f>入力シート!BF33</f>
        <v>A</v>
      </c>
      <c r="O10">
        <f>入力シート!BH33</f>
        <v>0</v>
      </c>
      <c r="P10" t="str">
        <f t="shared" si="2"/>
        <v>A0</v>
      </c>
      <c r="Q10" s="3">
        <f>入力シート!P33</f>
        <v>0</v>
      </c>
    </row>
    <row r="11" spans="1:17" x14ac:dyDescent="0.15">
      <c r="A11">
        <f>入力シート!AZ34</f>
        <v>0</v>
      </c>
      <c r="B11">
        <f>入力シート!P34</f>
        <v>0</v>
      </c>
      <c r="D11">
        <f>入力シート!BB34</f>
        <v>0</v>
      </c>
      <c r="E11">
        <f>入力シート!BD34</f>
        <v>0</v>
      </c>
      <c r="F11" t="str">
        <f t="shared" si="0"/>
        <v>00</v>
      </c>
      <c r="G11">
        <f>入力シート!P34</f>
        <v>0</v>
      </c>
      <c r="I11" t="e">
        <f>入力シート!#REF!</f>
        <v>#REF!</v>
      </c>
      <c r="J11" t="e">
        <f>入力シート!#REF!</f>
        <v>#REF!</v>
      </c>
      <c r="K11" t="e">
        <f t="shared" si="1"/>
        <v>#REF!</v>
      </c>
      <c r="L11">
        <f>入力シート!P34</f>
        <v>0</v>
      </c>
      <c r="N11" t="str">
        <f>入力シート!BF34</f>
        <v>A</v>
      </c>
      <c r="O11">
        <f>入力シート!BH34</f>
        <v>0</v>
      </c>
      <c r="P11" t="str">
        <f t="shared" si="2"/>
        <v>A0</v>
      </c>
      <c r="Q11" s="3">
        <f>入力シート!P34</f>
        <v>0</v>
      </c>
    </row>
    <row r="12" spans="1:17" x14ac:dyDescent="0.15">
      <c r="A12">
        <f>入力シート!AZ35</f>
        <v>0</v>
      </c>
      <c r="B12">
        <f>入力シート!P35</f>
        <v>0</v>
      </c>
      <c r="D12">
        <f>入力シート!BB35</f>
        <v>0</v>
      </c>
      <c r="E12">
        <f>入力シート!BD35</f>
        <v>0</v>
      </c>
      <c r="F12" t="str">
        <f t="shared" si="0"/>
        <v>00</v>
      </c>
      <c r="G12">
        <f>入力シート!P35</f>
        <v>0</v>
      </c>
      <c r="I12" t="e">
        <f>入力シート!#REF!</f>
        <v>#REF!</v>
      </c>
      <c r="J12" t="e">
        <f>入力シート!#REF!</f>
        <v>#REF!</v>
      </c>
      <c r="K12" t="e">
        <f t="shared" si="1"/>
        <v>#REF!</v>
      </c>
      <c r="L12">
        <f>入力シート!P35</f>
        <v>0</v>
      </c>
      <c r="N12" t="str">
        <f>入力シート!BF35</f>
        <v>A</v>
      </c>
      <c r="O12">
        <f>入力シート!BH35</f>
        <v>0</v>
      </c>
      <c r="P12" t="str">
        <f t="shared" si="2"/>
        <v>A0</v>
      </c>
      <c r="Q12" s="3">
        <f>入力シート!P35</f>
        <v>0</v>
      </c>
    </row>
    <row r="13" spans="1:17" x14ac:dyDescent="0.15">
      <c r="A13">
        <f>入力シート!AZ36</f>
        <v>0</v>
      </c>
      <c r="B13">
        <f>入力シート!P36</f>
        <v>0</v>
      </c>
      <c r="D13">
        <f>入力シート!BB36</f>
        <v>0</v>
      </c>
      <c r="E13">
        <f>入力シート!BD36</f>
        <v>0</v>
      </c>
      <c r="F13" t="str">
        <f t="shared" si="0"/>
        <v>00</v>
      </c>
      <c r="G13">
        <f>入力シート!P36</f>
        <v>0</v>
      </c>
      <c r="I13" t="e">
        <f>入力シート!#REF!</f>
        <v>#REF!</v>
      </c>
      <c r="J13" t="e">
        <f>入力シート!#REF!</f>
        <v>#REF!</v>
      </c>
      <c r="K13" t="e">
        <f t="shared" si="1"/>
        <v>#REF!</v>
      </c>
      <c r="L13">
        <f>入力シート!P36</f>
        <v>0</v>
      </c>
      <c r="N13" t="str">
        <f>入力シート!BF36</f>
        <v>A</v>
      </c>
      <c r="O13">
        <f>入力シート!BH36</f>
        <v>0</v>
      </c>
      <c r="P13" t="str">
        <f t="shared" si="2"/>
        <v>A0</v>
      </c>
      <c r="Q13" s="3">
        <f>入力シート!P36</f>
        <v>0</v>
      </c>
    </row>
    <row r="14" spans="1:17" x14ac:dyDescent="0.15">
      <c r="A14">
        <f>入力シート!AZ37</f>
        <v>0</v>
      </c>
      <c r="B14">
        <f>入力シート!P37</f>
        <v>0</v>
      </c>
      <c r="D14">
        <f>入力シート!BB37</f>
        <v>0</v>
      </c>
      <c r="E14">
        <f>入力シート!BD37</f>
        <v>0</v>
      </c>
      <c r="F14" t="str">
        <f t="shared" si="0"/>
        <v>00</v>
      </c>
      <c r="G14">
        <f>入力シート!P37</f>
        <v>0</v>
      </c>
      <c r="I14" t="e">
        <f>入力シート!#REF!</f>
        <v>#REF!</v>
      </c>
      <c r="J14" t="e">
        <f>入力シート!#REF!</f>
        <v>#REF!</v>
      </c>
      <c r="K14" t="e">
        <f t="shared" si="1"/>
        <v>#REF!</v>
      </c>
      <c r="L14">
        <f>入力シート!P37</f>
        <v>0</v>
      </c>
      <c r="N14" t="str">
        <f>入力シート!BF37</f>
        <v>A</v>
      </c>
      <c r="O14">
        <f>入力シート!BH37</f>
        <v>0</v>
      </c>
      <c r="P14" t="str">
        <f t="shared" si="2"/>
        <v>A0</v>
      </c>
      <c r="Q14" s="3">
        <f>入力シート!P37</f>
        <v>0</v>
      </c>
    </row>
    <row r="15" spans="1:17" x14ac:dyDescent="0.15">
      <c r="A15">
        <f>入力シート!AZ38</f>
        <v>0</v>
      </c>
      <c r="B15">
        <f>入力シート!P38</f>
        <v>0</v>
      </c>
      <c r="D15">
        <f>入力シート!BB38</f>
        <v>0</v>
      </c>
      <c r="E15">
        <f>入力シート!BD38</f>
        <v>0</v>
      </c>
      <c r="F15" t="str">
        <f t="shared" si="0"/>
        <v>00</v>
      </c>
      <c r="G15">
        <f>入力シート!P38</f>
        <v>0</v>
      </c>
      <c r="I15" t="e">
        <f>入力シート!#REF!</f>
        <v>#REF!</v>
      </c>
      <c r="J15" t="e">
        <f>入力シート!#REF!</f>
        <v>#REF!</v>
      </c>
      <c r="K15" t="e">
        <f t="shared" si="1"/>
        <v>#REF!</v>
      </c>
      <c r="L15">
        <f>入力シート!P38</f>
        <v>0</v>
      </c>
      <c r="N15" t="str">
        <f>入力シート!BF38</f>
        <v>A</v>
      </c>
      <c r="O15">
        <f>入力シート!BH38</f>
        <v>0</v>
      </c>
      <c r="P15" t="str">
        <f t="shared" si="2"/>
        <v>A0</v>
      </c>
      <c r="Q15" s="3">
        <f>入力シート!P38</f>
        <v>0</v>
      </c>
    </row>
    <row r="16" spans="1:17" x14ac:dyDescent="0.15">
      <c r="A16">
        <f>入力シート!AZ39</f>
        <v>0</v>
      </c>
      <c r="B16">
        <f>入力シート!P39</f>
        <v>0</v>
      </c>
      <c r="D16">
        <f>入力シート!BB39</f>
        <v>0</v>
      </c>
      <c r="E16">
        <f>入力シート!BD39</f>
        <v>0</v>
      </c>
      <c r="F16" t="str">
        <f t="shared" si="0"/>
        <v>00</v>
      </c>
      <c r="G16">
        <f>入力シート!P39</f>
        <v>0</v>
      </c>
      <c r="I16" t="e">
        <f>入力シート!#REF!</f>
        <v>#REF!</v>
      </c>
      <c r="J16" t="e">
        <f>入力シート!#REF!</f>
        <v>#REF!</v>
      </c>
      <c r="K16" t="e">
        <f t="shared" si="1"/>
        <v>#REF!</v>
      </c>
      <c r="L16">
        <f>入力シート!P39</f>
        <v>0</v>
      </c>
      <c r="N16" t="str">
        <f>入力シート!BF39</f>
        <v>A</v>
      </c>
      <c r="O16">
        <f>入力シート!BH39</f>
        <v>0</v>
      </c>
      <c r="P16" t="str">
        <f t="shared" si="2"/>
        <v>A0</v>
      </c>
      <c r="Q16" s="3">
        <f>入力シート!P39</f>
        <v>0</v>
      </c>
    </row>
    <row r="17" spans="1:17" x14ac:dyDescent="0.15">
      <c r="A17">
        <f>入力シート!AZ40</f>
        <v>0</v>
      </c>
      <c r="B17">
        <f>入力シート!P40</f>
        <v>0</v>
      </c>
      <c r="D17">
        <f>入力シート!BB40</f>
        <v>0</v>
      </c>
      <c r="E17">
        <f>入力シート!BD40</f>
        <v>0</v>
      </c>
      <c r="F17" t="str">
        <f t="shared" si="0"/>
        <v>00</v>
      </c>
      <c r="G17">
        <f>入力シート!P40</f>
        <v>0</v>
      </c>
      <c r="I17" t="e">
        <f>入力シート!#REF!</f>
        <v>#REF!</v>
      </c>
      <c r="J17" t="e">
        <f>入力シート!#REF!</f>
        <v>#REF!</v>
      </c>
      <c r="K17" t="e">
        <f t="shared" si="1"/>
        <v>#REF!</v>
      </c>
      <c r="L17">
        <f>入力シート!P40</f>
        <v>0</v>
      </c>
      <c r="N17" t="str">
        <f>入力シート!BF40</f>
        <v>A</v>
      </c>
      <c r="O17">
        <f>入力シート!BH40</f>
        <v>0</v>
      </c>
      <c r="P17" t="str">
        <f t="shared" si="2"/>
        <v>A0</v>
      </c>
      <c r="Q17" s="3">
        <f>入力シート!P40</f>
        <v>0</v>
      </c>
    </row>
    <row r="18" spans="1:17" x14ac:dyDescent="0.15">
      <c r="A18">
        <f>入力シート!AZ41</f>
        <v>0</v>
      </c>
      <c r="B18">
        <f>入力シート!P41</f>
        <v>0</v>
      </c>
      <c r="D18">
        <f>入力シート!BB41</f>
        <v>0</v>
      </c>
      <c r="E18">
        <f>入力シート!BD41</f>
        <v>0</v>
      </c>
      <c r="F18" t="str">
        <f t="shared" si="0"/>
        <v>00</v>
      </c>
      <c r="G18">
        <f>入力シート!P41</f>
        <v>0</v>
      </c>
      <c r="I18" t="e">
        <f>入力シート!#REF!</f>
        <v>#REF!</v>
      </c>
      <c r="J18" t="e">
        <f>入力シート!#REF!</f>
        <v>#REF!</v>
      </c>
      <c r="K18" t="e">
        <f t="shared" si="1"/>
        <v>#REF!</v>
      </c>
      <c r="L18">
        <f>入力シート!P41</f>
        <v>0</v>
      </c>
      <c r="N18" t="str">
        <f>入力シート!BF41</f>
        <v>A</v>
      </c>
      <c r="O18">
        <f>入力シート!BH41</f>
        <v>0</v>
      </c>
      <c r="P18" t="str">
        <f t="shared" si="2"/>
        <v>A0</v>
      </c>
      <c r="Q18" s="3">
        <f>入力シート!P41</f>
        <v>0</v>
      </c>
    </row>
    <row r="19" spans="1:17" x14ac:dyDescent="0.15">
      <c r="A19">
        <f>入力シート!AZ42</f>
        <v>0</v>
      </c>
      <c r="B19">
        <f>入力シート!P42</f>
        <v>0</v>
      </c>
      <c r="D19">
        <f>入力シート!BB42</f>
        <v>0</v>
      </c>
      <c r="E19">
        <f>入力シート!BD42</f>
        <v>0</v>
      </c>
      <c r="F19" t="str">
        <f t="shared" si="0"/>
        <v>00</v>
      </c>
      <c r="G19">
        <f>入力シート!P42</f>
        <v>0</v>
      </c>
      <c r="I19" t="e">
        <f>入力シート!#REF!</f>
        <v>#REF!</v>
      </c>
      <c r="J19" t="e">
        <f>入力シート!#REF!</f>
        <v>#REF!</v>
      </c>
      <c r="K19" t="e">
        <f t="shared" si="1"/>
        <v>#REF!</v>
      </c>
      <c r="L19">
        <f>入力シート!P42</f>
        <v>0</v>
      </c>
      <c r="N19" t="str">
        <f>入力シート!BF42</f>
        <v>A</v>
      </c>
      <c r="O19">
        <f>入力シート!BH42</f>
        <v>0</v>
      </c>
      <c r="P19" t="str">
        <f t="shared" si="2"/>
        <v>A0</v>
      </c>
      <c r="Q19" s="3">
        <f>入力シート!P42</f>
        <v>0</v>
      </c>
    </row>
    <row r="20" spans="1:17" x14ac:dyDescent="0.15">
      <c r="A20">
        <f>入力シート!AZ43</f>
        <v>0</v>
      </c>
      <c r="B20">
        <f>入力シート!P43</f>
        <v>0</v>
      </c>
      <c r="D20">
        <f>入力シート!BB43</f>
        <v>0</v>
      </c>
      <c r="E20">
        <f>入力シート!BD43</f>
        <v>0</v>
      </c>
      <c r="F20" t="str">
        <f t="shared" si="0"/>
        <v>00</v>
      </c>
      <c r="G20">
        <f>入力シート!P43</f>
        <v>0</v>
      </c>
      <c r="I20" t="e">
        <f>入力シート!#REF!</f>
        <v>#REF!</v>
      </c>
      <c r="J20" t="e">
        <f>入力シート!#REF!</f>
        <v>#REF!</v>
      </c>
      <c r="K20" t="e">
        <f t="shared" si="1"/>
        <v>#REF!</v>
      </c>
      <c r="L20">
        <f>入力シート!P43</f>
        <v>0</v>
      </c>
      <c r="N20" t="str">
        <f>入力シート!BF43</f>
        <v>A</v>
      </c>
      <c r="O20">
        <f>入力シート!BH43</f>
        <v>0</v>
      </c>
      <c r="P20" t="str">
        <f t="shared" si="2"/>
        <v>A0</v>
      </c>
      <c r="Q20" s="3">
        <f>入力シート!P43</f>
        <v>0</v>
      </c>
    </row>
    <row r="21" spans="1:17" x14ac:dyDescent="0.15">
      <c r="A21">
        <f>入力シート!AZ44</f>
        <v>0</v>
      </c>
      <c r="B21">
        <f>入力シート!P44</f>
        <v>0</v>
      </c>
      <c r="D21">
        <f>入力シート!BB44</f>
        <v>0</v>
      </c>
      <c r="E21">
        <f>入力シート!BD44</f>
        <v>0</v>
      </c>
      <c r="F21" t="str">
        <f t="shared" si="0"/>
        <v>00</v>
      </c>
      <c r="G21">
        <f>入力シート!P44</f>
        <v>0</v>
      </c>
      <c r="I21" t="e">
        <f>入力シート!#REF!</f>
        <v>#REF!</v>
      </c>
      <c r="J21" t="e">
        <f>入力シート!#REF!</f>
        <v>#REF!</v>
      </c>
      <c r="K21" t="e">
        <f t="shared" si="1"/>
        <v>#REF!</v>
      </c>
      <c r="L21">
        <f>入力シート!P44</f>
        <v>0</v>
      </c>
      <c r="N21" t="str">
        <f>入力シート!BF44</f>
        <v>A</v>
      </c>
      <c r="O21">
        <f>入力シート!BH44</f>
        <v>0</v>
      </c>
      <c r="P21" t="str">
        <f t="shared" si="2"/>
        <v>A0</v>
      </c>
      <c r="Q21" s="3">
        <f>入力シート!P44</f>
        <v>0</v>
      </c>
    </row>
    <row r="22" spans="1:17" x14ac:dyDescent="0.15">
      <c r="A22">
        <f>入力シート!AZ45</f>
        <v>0</v>
      </c>
      <c r="B22">
        <f>入力シート!P45</f>
        <v>0</v>
      </c>
      <c r="D22">
        <f>入力シート!BB45</f>
        <v>0</v>
      </c>
      <c r="E22">
        <f>入力シート!BD45</f>
        <v>0</v>
      </c>
      <c r="F22" t="str">
        <f t="shared" si="0"/>
        <v>00</v>
      </c>
      <c r="G22">
        <f>入力シート!P45</f>
        <v>0</v>
      </c>
      <c r="I22" t="e">
        <f>入力シート!#REF!</f>
        <v>#REF!</v>
      </c>
      <c r="J22" t="e">
        <f>入力シート!#REF!</f>
        <v>#REF!</v>
      </c>
      <c r="K22" t="e">
        <f t="shared" si="1"/>
        <v>#REF!</v>
      </c>
      <c r="L22">
        <f>入力シート!P45</f>
        <v>0</v>
      </c>
      <c r="N22" t="str">
        <f>入力シート!BF45</f>
        <v>A</v>
      </c>
      <c r="O22">
        <f>入力シート!BH45</f>
        <v>0</v>
      </c>
      <c r="P22" t="str">
        <f t="shared" si="2"/>
        <v>A0</v>
      </c>
      <c r="Q22" s="3">
        <f>入力シート!P45</f>
        <v>0</v>
      </c>
    </row>
    <row r="23" spans="1:17" x14ac:dyDescent="0.15">
      <c r="A23">
        <f>入力シート!AZ46</f>
        <v>0</v>
      </c>
      <c r="B23">
        <f>入力シート!P46</f>
        <v>0</v>
      </c>
      <c r="D23">
        <f>入力シート!BB46</f>
        <v>0</v>
      </c>
      <c r="E23">
        <f>入力シート!BD46</f>
        <v>0</v>
      </c>
      <c r="F23" t="str">
        <f t="shared" si="0"/>
        <v>00</v>
      </c>
      <c r="G23">
        <f>入力シート!P46</f>
        <v>0</v>
      </c>
      <c r="I23" t="e">
        <f>入力シート!#REF!</f>
        <v>#REF!</v>
      </c>
      <c r="J23" t="e">
        <f>入力シート!#REF!</f>
        <v>#REF!</v>
      </c>
      <c r="K23" t="e">
        <f t="shared" si="1"/>
        <v>#REF!</v>
      </c>
      <c r="L23">
        <f>入力シート!P46</f>
        <v>0</v>
      </c>
      <c r="N23" t="str">
        <f>入力シート!BF46</f>
        <v>A</v>
      </c>
      <c r="O23">
        <f>入力シート!BH46</f>
        <v>0</v>
      </c>
      <c r="P23" t="str">
        <f t="shared" si="2"/>
        <v>A0</v>
      </c>
      <c r="Q23" s="3">
        <f>入力シート!P46</f>
        <v>0</v>
      </c>
    </row>
    <row r="24" spans="1:17" x14ac:dyDescent="0.15">
      <c r="A24">
        <f>入力シート!AZ47</f>
        <v>0</v>
      </c>
      <c r="B24">
        <f>入力シート!P47</f>
        <v>0</v>
      </c>
      <c r="D24">
        <f>入力シート!BB47</f>
        <v>0</v>
      </c>
      <c r="E24">
        <f>入力シート!BD47</f>
        <v>0</v>
      </c>
      <c r="F24" t="str">
        <f t="shared" si="0"/>
        <v>00</v>
      </c>
      <c r="G24">
        <f>入力シート!P47</f>
        <v>0</v>
      </c>
      <c r="I24" t="e">
        <f>入力シート!#REF!</f>
        <v>#REF!</v>
      </c>
      <c r="J24" t="e">
        <f>入力シート!#REF!</f>
        <v>#REF!</v>
      </c>
      <c r="K24" t="e">
        <f t="shared" si="1"/>
        <v>#REF!</v>
      </c>
      <c r="L24">
        <f>入力シート!P47</f>
        <v>0</v>
      </c>
      <c r="N24" t="str">
        <f>入力シート!BF47</f>
        <v>A</v>
      </c>
      <c r="O24">
        <f>入力シート!BH47</f>
        <v>0</v>
      </c>
      <c r="P24" t="str">
        <f t="shared" si="2"/>
        <v>A0</v>
      </c>
      <c r="Q24" s="3">
        <f>入力シート!P47</f>
        <v>0</v>
      </c>
    </row>
    <row r="25" spans="1:17" x14ac:dyDescent="0.15">
      <c r="A25">
        <f>入力シート!AZ48</f>
        <v>0</v>
      </c>
      <c r="B25">
        <f>入力シート!P48</f>
        <v>0</v>
      </c>
      <c r="D25">
        <f>入力シート!BB48</f>
        <v>0</v>
      </c>
      <c r="E25">
        <f>入力シート!BD48</f>
        <v>0</v>
      </c>
      <c r="F25" t="str">
        <f t="shared" si="0"/>
        <v>00</v>
      </c>
      <c r="G25">
        <f>入力シート!P48</f>
        <v>0</v>
      </c>
      <c r="I25" t="e">
        <f>入力シート!#REF!</f>
        <v>#REF!</v>
      </c>
      <c r="J25" t="e">
        <f>入力シート!#REF!</f>
        <v>#REF!</v>
      </c>
      <c r="K25" t="e">
        <f t="shared" si="1"/>
        <v>#REF!</v>
      </c>
      <c r="L25">
        <f>入力シート!P48</f>
        <v>0</v>
      </c>
      <c r="N25" t="str">
        <f>入力シート!BF48</f>
        <v>A</v>
      </c>
      <c r="O25">
        <f>入力シート!BH48</f>
        <v>0</v>
      </c>
      <c r="P25" t="str">
        <f t="shared" si="2"/>
        <v>A0</v>
      </c>
      <c r="Q25" s="3">
        <f>入力シート!P48</f>
        <v>0</v>
      </c>
    </row>
    <row r="26" spans="1:17" x14ac:dyDescent="0.15">
      <c r="A26">
        <f>入力シート!AZ49</f>
        <v>0</v>
      </c>
      <c r="B26">
        <f>入力シート!P49</f>
        <v>0</v>
      </c>
      <c r="D26">
        <f>入力シート!BB49</f>
        <v>0</v>
      </c>
      <c r="E26">
        <f>入力シート!BD49</f>
        <v>0</v>
      </c>
      <c r="F26" t="str">
        <f t="shared" si="0"/>
        <v>00</v>
      </c>
      <c r="G26">
        <f>入力シート!P49</f>
        <v>0</v>
      </c>
      <c r="I26" t="e">
        <f>入力シート!#REF!</f>
        <v>#REF!</v>
      </c>
      <c r="J26" t="e">
        <f>入力シート!#REF!</f>
        <v>#REF!</v>
      </c>
      <c r="K26" t="e">
        <f t="shared" si="1"/>
        <v>#REF!</v>
      </c>
      <c r="L26">
        <f>入力シート!P49</f>
        <v>0</v>
      </c>
      <c r="N26" t="str">
        <f>入力シート!BF49</f>
        <v>A</v>
      </c>
      <c r="O26">
        <f>入力シート!BH49</f>
        <v>0</v>
      </c>
      <c r="P26" t="str">
        <f t="shared" si="2"/>
        <v>A0</v>
      </c>
      <c r="Q26" s="3">
        <f>入力シート!P49</f>
        <v>0</v>
      </c>
    </row>
    <row r="27" spans="1:17" x14ac:dyDescent="0.15">
      <c r="A27">
        <f>入力シート!AZ50</f>
        <v>0</v>
      </c>
      <c r="B27">
        <f>入力シート!P50</f>
        <v>0</v>
      </c>
      <c r="D27">
        <f>入力シート!BB50</f>
        <v>0</v>
      </c>
      <c r="E27">
        <f>入力シート!BD50</f>
        <v>0</v>
      </c>
      <c r="F27" t="str">
        <f t="shared" si="0"/>
        <v>00</v>
      </c>
      <c r="G27">
        <f>入力シート!P50</f>
        <v>0</v>
      </c>
      <c r="I27" t="e">
        <f>入力シート!#REF!</f>
        <v>#REF!</v>
      </c>
      <c r="J27" t="e">
        <f>入力シート!#REF!</f>
        <v>#REF!</v>
      </c>
      <c r="K27" t="e">
        <f t="shared" si="1"/>
        <v>#REF!</v>
      </c>
      <c r="L27">
        <f>入力シート!P50</f>
        <v>0</v>
      </c>
      <c r="N27" t="str">
        <f>入力シート!BF50</f>
        <v>A</v>
      </c>
      <c r="O27">
        <f>入力シート!BH50</f>
        <v>0</v>
      </c>
      <c r="P27" t="str">
        <f t="shared" si="2"/>
        <v>A0</v>
      </c>
      <c r="Q27" s="3">
        <f>入力シート!P50</f>
        <v>0</v>
      </c>
    </row>
    <row r="28" spans="1:17" x14ac:dyDescent="0.15">
      <c r="A28">
        <f>入力シート!AZ51</f>
        <v>0</v>
      </c>
      <c r="B28">
        <f>入力シート!P51</f>
        <v>0</v>
      </c>
      <c r="D28">
        <f>入力シート!BB51</f>
        <v>0</v>
      </c>
      <c r="E28">
        <f>入力シート!BD51</f>
        <v>0</v>
      </c>
      <c r="F28" t="str">
        <f t="shared" si="0"/>
        <v>00</v>
      </c>
      <c r="G28">
        <f>入力シート!P51</f>
        <v>0</v>
      </c>
      <c r="I28" t="e">
        <f>入力シート!#REF!</f>
        <v>#REF!</v>
      </c>
      <c r="J28" t="e">
        <f>入力シート!#REF!</f>
        <v>#REF!</v>
      </c>
      <c r="K28" t="e">
        <f t="shared" si="1"/>
        <v>#REF!</v>
      </c>
      <c r="L28">
        <f>入力シート!P51</f>
        <v>0</v>
      </c>
      <c r="N28" t="str">
        <f>入力シート!BF51</f>
        <v>A</v>
      </c>
      <c r="O28">
        <f>入力シート!BH51</f>
        <v>0</v>
      </c>
      <c r="P28" t="str">
        <f t="shared" si="2"/>
        <v>A0</v>
      </c>
      <c r="Q28" s="3">
        <f>入力シート!P51</f>
        <v>0</v>
      </c>
    </row>
    <row r="29" spans="1:17" x14ac:dyDescent="0.15">
      <c r="A29">
        <f>入力シート!AZ52</f>
        <v>0</v>
      </c>
      <c r="B29">
        <f>入力シート!P52</f>
        <v>0</v>
      </c>
      <c r="D29">
        <f>入力シート!BB52</f>
        <v>0</v>
      </c>
      <c r="E29">
        <f>入力シート!BD52</f>
        <v>0</v>
      </c>
      <c r="F29" t="str">
        <f t="shared" si="0"/>
        <v>00</v>
      </c>
      <c r="G29">
        <f>入力シート!P52</f>
        <v>0</v>
      </c>
      <c r="I29" t="e">
        <f>入力シート!#REF!</f>
        <v>#REF!</v>
      </c>
      <c r="J29" t="e">
        <f>入力シート!#REF!</f>
        <v>#REF!</v>
      </c>
      <c r="K29" t="e">
        <f t="shared" si="1"/>
        <v>#REF!</v>
      </c>
      <c r="L29">
        <f>入力シート!P52</f>
        <v>0</v>
      </c>
      <c r="N29" t="str">
        <f>入力シート!BF52</f>
        <v>A</v>
      </c>
      <c r="O29">
        <f>入力シート!BH52</f>
        <v>0</v>
      </c>
      <c r="P29" t="str">
        <f t="shared" si="2"/>
        <v>A0</v>
      </c>
      <c r="Q29" s="3">
        <f>入力シート!P52</f>
        <v>0</v>
      </c>
    </row>
    <row r="30" spans="1:17" x14ac:dyDescent="0.15">
      <c r="A30">
        <f>入力シート!AZ53</f>
        <v>0</v>
      </c>
      <c r="B30">
        <f>入力シート!P53</f>
        <v>0</v>
      </c>
      <c r="D30">
        <f>入力シート!BB53</f>
        <v>0</v>
      </c>
      <c r="E30">
        <f>入力シート!BD53</f>
        <v>0</v>
      </c>
      <c r="F30" t="str">
        <f t="shared" si="0"/>
        <v>00</v>
      </c>
      <c r="G30">
        <f>入力シート!P53</f>
        <v>0</v>
      </c>
      <c r="I30" t="e">
        <f>入力シート!#REF!</f>
        <v>#REF!</v>
      </c>
      <c r="J30" t="e">
        <f>入力シート!#REF!</f>
        <v>#REF!</v>
      </c>
      <c r="K30" t="e">
        <f t="shared" si="1"/>
        <v>#REF!</v>
      </c>
      <c r="L30">
        <f>入力シート!P53</f>
        <v>0</v>
      </c>
      <c r="N30" t="str">
        <f>入力シート!BF53</f>
        <v>A</v>
      </c>
      <c r="O30">
        <f>入力シート!BH53</f>
        <v>0</v>
      </c>
      <c r="P30" t="str">
        <f t="shared" si="2"/>
        <v>A0</v>
      </c>
      <c r="Q30" s="3">
        <f>入力シート!P53</f>
        <v>0</v>
      </c>
    </row>
    <row r="31" spans="1:17" x14ac:dyDescent="0.15">
      <c r="A31">
        <f>入力シート!AZ54</f>
        <v>0</v>
      </c>
      <c r="B31">
        <f>入力シート!P54</f>
        <v>0</v>
      </c>
      <c r="D31">
        <f>入力シート!BB54</f>
        <v>0</v>
      </c>
      <c r="E31">
        <f>入力シート!BD54</f>
        <v>0</v>
      </c>
      <c r="F31" t="str">
        <f t="shared" si="0"/>
        <v>00</v>
      </c>
      <c r="G31">
        <f>入力シート!P54</f>
        <v>0</v>
      </c>
      <c r="I31" t="e">
        <f>入力シート!#REF!</f>
        <v>#REF!</v>
      </c>
      <c r="J31" t="e">
        <f>入力シート!#REF!</f>
        <v>#REF!</v>
      </c>
      <c r="K31" t="e">
        <f t="shared" si="1"/>
        <v>#REF!</v>
      </c>
      <c r="L31">
        <f>入力シート!P54</f>
        <v>0</v>
      </c>
      <c r="N31" t="str">
        <f>入力シート!BF54</f>
        <v>A</v>
      </c>
      <c r="O31">
        <f>入力シート!BH54</f>
        <v>0</v>
      </c>
      <c r="P31" t="str">
        <f t="shared" si="2"/>
        <v>A0</v>
      </c>
      <c r="Q31" s="3">
        <f>入力シート!P54</f>
        <v>0</v>
      </c>
    </row>
    <row r="32" spans="1:17" x14ac:dyDescent="0.15">
      <c r="A32">
        <f>入力シート!AZ55</f>
        <v>0</v>
      </c>
      <c r="B32">
        <f>入力シート!P55</f>
        <v>0</v>
      </c>
      <c r="D32">
        <f>入力シート!BB55</f>
        <v>0</v>
      </c>
      <c r="E32">
        <f>入力シート!BD55</f>
        <v>0</v>
      </c>
      <c r="F32" t="str">
        <f t="shared" si="0"/>
        <v>00</v>
      </c>
      <c r="G32">
        <f>入力シート!P55</f>
        <v>0</v>
      </c>
      <c r="I32" t="e">
        <f>入力シート!#REF!</f>
        <v>#REF!</v>
      </c>
      <c r="J32" t="e">
        <f>入力シート!#REF!</f>
        <v>#REF!</v>
      </c>
      <c r="K32" t="e">
        <f t="shared" si="1"/>
        <v>#REF!</v>
      </c>
      <c r="L32">
        <f>入力シート!P55</f>
        <v>0</v>
      </c>
      <c r="N32" t="str">
        <f>入力シート!BF55</f>
        <v>A</v>
      </c>
      <c r="O32">
        <f>入力シート!BH55</f>
        <v>0</v>
      </c>
      <c r="P32" t="str">
        <f t="shared" si="2"/>
        <v>A0</v>
      </c>
      <c r="Q32" s="3">
        <f>入力シート!P55</f>
        <v>0</v>
      </c>
    </row>
    <row r="33" spans="1:17" x14ac:dyDescent="0.15">
      <c r="A33" t="e">
        <f>入力シート!#REF!</f>
        <v>#REF!</v>
      </c>
      <c r="B33" t="e">
        <f>入力シート!#REF!</f>
        <v>#REF!</v>
      </c>
      <c r="D33" t="e">
        <f>入力シート!#REF!</f>
        <v>#REF!</v>
      </c>
      <c r="E33" t="e">
        <f>入力シート!#REF!</f>
        <v>#REF!</v>
      </c>
      <c r="F33" t="e">
        <f t="shared" si="0"/>
        <v>#REF!</v>
      </c>
      <c r="G33" t="e">
        <f>入力シート!#REF!</f>
        <v>#REF!</v>
      </c>
      <c r="I33" t="e">
        <f>入力シート!#REF!</f>
        <v>#REF!</v>
      </c>
      <c r="J33" t="e">
        <f>入力シート!#REF!</f>
        <v>#REF!</v>
      </c>
      <c r="K33" t="e">
        <f t="shared" si="1"/>
        <v>#REF!</v>
      </c>
      <c r="L33" t="e">
        <f>入力シート!#REF!</f>
        <v>#REF!</v>
      </c>
      <c r="N33" t="e">
        <f>入力シート!#REF!</f>
        <v>#REF!</v>
      </c>
      <c r="O33" t="e">
        <f>入力シート!#REF!</f>
        <v>#REF!</v>
      </c>
      <c r="P33" t="e">
        <f t="shared" si="2"/>
        <v>#REF!</v>
      </c>
      <c r="Q33" s="3" t="e">
        <f>入力シート!#REF!</f>
        <v>#REF!</v>
      </c>
    </row>
    <row r="34" spans="1:17" x14ac:dyDescent="0.15">
      <c r="A34" t="e">
        <f>入力シート!#REF!</f>
        <v>#REF!</v>
      </c>
      <c r="B34" t="e">
        <f>入力シート!#REF!</f>
        <v>#REF!</v>
      </c>
      <c r="D34" t="e">
        <f>入力シート!#REF!</f>
        <v>#REF!</v>
      </c>
      <c r="E34" t="e">
        <f>入力シート!#REF!</f>
        <v>#REF!</v>
      </c>
      <c r="F34" t="e">
        <f t="shared" si="0"/>
        <v>#REF!</v>
      </c>
      <c r="G34" t="e">
        <f>入力シート!#REF!</f>
        <v>#REF!</v>
      </c>
      <c r="I34" t="e">
        <f>入力シート!#REF!</f>
        <v>#REF!</v>
      </c>
      <c r="J34" t="e">
        <f>入力シート!#REF!</f>
        <v>#REF!</v>
      </c>
      <c r="K34" t="e">
        <f t="shared" si="1"/>
        <v>#REF!</v>
      </c>
      <c r="L34" t="e">
        <f>入力シート!#REF!</f>
        <v>#REF!</v>
      </c>
      <c r="N34" t="e">
        <f>入力シート!#REF!</f>
        <v>#REF!</v>
      </c>
      <c r="O34" t="e">
        <f>入力シート!#REF!</f>
        <v>#REF!</v>
      </c>
      <c r="P34" t="e">
        <f t="shared" si="2"/>
        <v>#REF!</v>
      </c>
      <c r="Q34" s="3" t="e">
        <f>入力シート!#REF!</f>
        <v>#REF!</v>
      </c>
    </row>
    <row r="35" spans="1:17" x14ac:dyDescent="0.15">
      <c r="A35" t="e">
        <f>入力シート!#REF!</f>
        <v>#REF!</v>
      </c>
      <c r="B35" t="e">
        <f>入力シート!#REF!</f>
        <v>#REF!</v>
      </c>
      <c r="D35" t="e">
        <f>入力シート!#REF!</f>
        <v>#REF!</v>
      </c>
      <c r="E35" t="e">
        <f>入力シート!#REF!</f>
        <v>#REF!</v>
      </c>
      <c r="F35" t="e">
        <f t="shared" si="0"/>
        <v>#REF!</v>
      </c>
      <c r="G35" t="e">
        <f>入力シート!#REF!</f>
        <v>#REF!</v>
      </c>
      <c r="I35" t="e">
        <f>入力シート!#REF!</f>
        <v>#REF!</v>
      </c>
      <c r="J35" t="e">
        <f>入力シート!#REF!</f>
        <v>#REF!</v>
      </c>
      <c r="K35" t="e">
        <f t="shared" si="1"/>
        <v>#REF!</v>
      </c>
      <c r="L35" t="e">
        <f>入力シート!#REF!</f>
        <v>#REF!</v>
      </c>
      <c r="N35" t="e">
        <f>入力シート!#REF!</f>
        <v>#REF!</v>
      </c>
      <c r="O35" t="e">
        <f>入力シート!#REF!</f>
        <v>#REF!</v>
      </c>
      <c r="P35" t="e">
        <f t="shared" si="2"/>
        <v>#REF!</v>
      </c>
      <c r="Q35" s="3" t="e">
        <f>入力シート!#REF!</f>
        <v>#REF!</v>
      </c>
    </row>
    <row r="36" spans="1:17" x14ac:dyDescent="0.15">
      <c r="A36" t="e">
        <f>入力シート!#REF!</f>
        <v>#REF!</v>
      </c>
      <c r="B36" t="e">
        <f>入力シート!#REF!</f>
        <v>#REF!</v>
      </c>
      <c r="D36" t="e">
        <f>入力シート!#REF!</f>
        <v>#REF!</v>
      </c>
      <c r="E36" t="e">
        <f>入力シート!#REF!</f>
        <v>#REF!</v>
      </c>
      <c r="F36" t="e">
        <f t="shared" si="0"/>
        <v>#REF!</v>
      </c>
      <c r="G36" t="e">
        <f>入力シート!#REF!</f>
        <v>#REF!</v>
      </c>
      <c r="I36" t="e">
        <f>入力シート!#REF!</f>
        <v>#REF!</v>
      </c>
      <c r="J36" t="e">
        <f>入力シート!#REF!</f>
        <v>#REF!</v>
      </c>
      <c r="K36" t="e">
        <f t="shared" si="1"/>
        <v>#REF!</v>
      </c>
      <c r="L36" t="e">
        <f>入力シート!#REF!</f>
        <v>#REF!</v>
      </c>
      <c r="N36" t="e">
        <f>入力シート!#REF!</f>
        <v>#REF!</v>
      </c>
      <c r="O36" t="e">
        <f>入力シート!#REF!</f>
        <v>#REF!</v>
      </c>
      <c r="P36" t="e">
        <f t="shared" si="2"/>
        <v>#REF!</v>
      </c>
      <c r="Q36" s="3" t="e">
        <f>入力シート!#REF!</f>
        <v>#REF!</v>
      </c>
    </row>
    <row r="37" spans="1:17" x14ac:dyDescent="0.15">
      <c r="A37" t="e">
        <f>入力シート!#REF!</f>
        <v>#REF!</v>
      </c>
      <c r="B37" t="e">
        <f>入力シート!#REF!</f>
        <v>#REF!</v>
      </c>
      <c r="D37" t="e">
        <f>入力シート!#REF!</f>
        <v>#REF!</v>
      </c>
      <c r="E37" t="e">
        <f>入力シート!#REF!</f>
        <v>#REF!</v>
      </c>
      <c r="F37" t="e">
        <f t="shared" si="0"/>
        <v>#REF!</v>
      </c>
      <c r="G37" t="e">
        <f>入力シート!#REF!</f>
        <v>#REF!</v>
      </c>
      <c r="I37" t="e">
        <f>入力シート!#REF!</f>
        <v>#REF!</v>
      </c>
      <c r="J37" t="e">
        <f>入力シート!#REF!</f>
        <v>#REF!</v>
      </c>
      <c r="K37" t="e">
        <f t="shared" si="1"/>
        <v>#REF!</v>
      </c>
      <c r="L37" t="e">
        <f>入力シート!#REF!</f>
        <v>#REF!</v>
      </c>
      <c r="N37" t="e">
        <f>入力シート!#REF!</f>
        <v>#REF!</v>
      </c>
      <c r="O37" t="e">
        <f>入力シート!#REF!</f>
        <v>#REF!</v>
      </c>
      <c r="P37" t="e">
        <f t="shared" si="2"/>
        <v>#REF!</v>
      </c>
      <c r="Q37" s="3" t="e">
        <f>入力シート!#REF!</f>
        <v>#REF!</v>
      </c>
    </row>
    <row r="38" spans="1:17" x14ac:dyDescent="0.15">
      <c r="A38" t="e">
        <f>入力シート!#REF!</f>
        <v>#REF!</v>
      </c>
      <c r="B38" t="e">
        <f>入力シート!#REF!</f>
        <v>#REF!</v>
      </c>
      <c r="D38" t="e">
        <f>入力シート!#REF!</f>
        <v>#REF!</v>
      </c>
      <c r="E38" t="e">
        <f>入力シート!#REF!</f>
        <v>#REF!</v>
      </c>
      <c r="F38" t="e">
        <f t="shared" si="0"/>
        <v>#REF!</v>
      </c>
      <c r="G38" t="e">
        <f>入力シート!#REF!</f>
        <v>#REF!</v>
      </c>
      <c r="I38" t="e">
        <f>入力シート!#REF!</f>
        <v>#REF!</v>
      </c>
      <c r="J38" t="e">
        <f>入力シート!#REF!</f>
        <v>#REF!</v>
      </c>
      <c r="K38" t="e">
        <f t="shared" si="1"/>
        <v>#REF!</v>
      </c>
      <c r="L38" t="e">
        <f>入力シート!#REF!</f>
        <v>#REF!</v>
      </c>
      <c r="N38" t="e">
        <f>入力シート!#REF!</f>
        <v>#REF!</v>
      </c>
      <c r="O38" t="e">
        <f>入力シート!#REF!</f>
        <v>#REF!</v>
      </c>
      <c r="P38" t="e">
        <f t="shared" si="2"/>
        <v>#REF!</v>
      </c>
      <c r="Q38" s="3" t="e">
        <f>入力シート!#REF!</f>
        <v>#REF!</v>
      </c>
    </row>
    <row r="39" spans="1:17" x14ac:dyDescent="0.15">
      <c r="A39" t="e">
        <f>入力シート!#REF!</f>
        <v>#REF!</v>
      </c>
      <c r="B39" t="e">
        <f>入力シート!#REF!</f>
        <v>#REF!</v>
      </c>
      <c r="D39" t="e">
        <f>入力シート!#REF!</f>
        <v>#REF!</v>
      </c>
      <c r="E39" t="e">
        <f>入力シート!#REF!</f>
        <v>#REF!</v>
      </c>
      <c r="F39" t="e">
        <f t="shared" si="0"/>
        <v>#REF!</v>
      </c>
      <c r="G39" t="e">
        <f>入力シート!#REF!</f>
        <v>#REF!</v>
      </c>
      <c r="I39" t="e">
        <f>入力シート!#REF!</f>
        <v>#REF!</v>
      </c>
      <c r="J39" t="e">
        <f>入力シート!#REF!</f>
        <v>#REF!</v>
      </c>
      <c r="K39" t="e">
        <f t="shared" si="1"/>
        <v>#REF!</v>
      </c>
      <c r="L39" t="e">
        <f>入力シート!#REF!</f>
        <v>#REF!</v>
      </c>
      <c r="N39" t="e">
        <f>入力シート!#REF!</f>
        <v>#REF!</v>
      </c>
      <c r="O39" t="e">
        <f>入力シート!#REF!</f>
        <v>#REF!</v>
      </c>
      <c r="P39" t="e">
        <f t="shared" si="2"/>
        <v>#REF!</v>
      </c>
      <c r="Q39" s="3" t="e">
        <f>入力シート!#REF!</f>
        <v>#REF!</v>
      </c>
    </row>
    <row r="40" spans="1:17" x14ac:dyDescent="0.15">
      <c r="A40" t="e">
        <f>入力シート!#REF!</f>
        <v>#REF!</v>
      </c>
      <c r="B40" t="e">
        <f>入力シート!#REF!</f>
        <v>#REF!</v>
      </c>
      <c r="D40" t="e">
        <f>入力シート!#REF!</f>
        <v>#REF!</v>
      </c>
      <c r="E40" t="e">
        <f>入力シート!#REF!</f>
        <v>#REF!</v>
      </c>
      <c r="F40" t="e">
        <f t="shared" si="0"/>
        <v>#REF!</v>
      </c>
      <c r="G40" t="e">
        <f>入力シート!#REF!</f>
        <v>#REF!</v>
      </c>
      <c r="I40" t="e">
        <f>入力シート!#REF!</f>
        <v>#REF!</v>
      </c>
      <c r="J40" t="e">
        <f>入力シート!#REF!</f>
        <v>#REF!</v>
      </c>
      <c r="K40" t="e">
        <f t="shared" si="1"/>
        <v>#REF!</v>
      </c>
      <c r="L40" t="e">
        <f>入力シート!#REF!</f>
        <v>#REF!</v>
      </c>
      <c r="N40" t="e">
        <f>入力シート!#REF!</f>
        <v>#REF!</v>
      </c>
      <c r="O40" t="e">
        <f>入力シート!#REF!</f>
        <v>#REF!</v>
      </c>
      <c r="P40" t="e">
        <f t="shared" si="2"/>
        <v>#REF!</v>
      </c>
      <c r="Q40" s="3" t="e">
        <f>入力シート!#REF!</f>
        <v>#REF!</v>
      </c>
    </row>
    <row r="41" spans="1:17" x14ac:dyDescent="0.15">
      <c r="A41" t="e">
        <f>入力シート!#REF!</f>
        <v>#REF!</v>
      </c>
      <c r="B41" t="e">
        <f>入力シート!#REF!</f>
        <v>#REF!</v>
      </c>
      <c r="D41" t="e">
        <f>入力シート!#REF!</f>
        <v>#REF!</v>
      </c>
      <c r="E41" t="e">
        <f>入力シート!#REF!</f>
        <v>#REF!</v>
      </c>
      <c r="F41" t="e">
        <f t="shared" si="0"/>
        <v>#REF!</v>
      </c>
      <c r="G41" t="e">
        <f>入力シート!#REF!</f>
        <v>#REF!</v>
      </c>
      <c r="I41" t="e">
        <f>入力シート!#REF!</f>
        <v>#REF!</v>
      </c>
      <c r="J41" t="e">
        <f>入力シート!#REF!</f>
        <v>#REF!</v>
      </c>
      <c r="K41" t="e">
        <f t="shared" si="1"/>
        <v>#REF!</v>
      </c>
      <c r="L41" t="e">
        <f>入力シート!#REF!</f>
        <v>#REF!</v>
      </c>
      <c r="N41" t="e">
        <f>入力シート!#REF!</f>
        <v>#REF!</v>
      </c>
      <c r="O41" t="e">
        <f>入力シート!#REF!</f>
        <v>#REF!</v>
      </c>
      <c r="P41" t="e">
        <f t="shared" si="2"/>
        <v>#REF!</v>
      </c>
      <c r="Q41" s="3" t="e">
        <f>入力シート!#REF!</f>
        <v>#REF!</v>
      </c>
    </row>
    <row r="42" spans="1:17" x14ac:dyDescent="0.15">
      <c r="A42" t="e">
        <f>入力シート!#REF!</f>
        <v>#REF!</v>
      </c>
      <c r="B42" t="e">
        <f>入力シート!#REF!</f>
        <v>#REF!</v>
      </c>
      <c r="D42" t="e">
        <f>入力シート!#REF!</f>
        <v>#REF!</v>
      </c>
      <c r="E42" t="e">
        <f>入力シート!#REF!</f>
        <v>#REF!</v>
      </c>
      <c r="F42" t="e">
        <f t="shared" si="0"/>
        <v>#REF!</v>
      </c>
      <c r="G42" t="e">
        <f>入力シート!#REF!</f>
        <v>#REF!</v>
      </c>
      <c r="I42" t="e">
        <f>入力シート!#REF!</f>
        <v>#REF!</v>
      </c>
      <c r="J42" t="e">
        <f>入力シート!#REF!</f>
        <v>#REF!</v>
      </c>
      <c r="K42" t="e">
        <f t="shared" si="1"/>
        <v>#REF!</v>
      </c>
      <c r="L42" t="e">
        <f>入力シート!#REF!</f>
        <v>#REF!</v>
      </c>
      <c r="N42" t="e">
        <f>入力シート!#REF!</f>
        <v>#REF!</v>
      </c>
      <c r="O42" t="e">
        <f>入力シート!#REF!</f>
        <v>#REF!</v>
      </c>
      <c r="P42" t="e">
        <f t="shared" si="2"/>
        <v>#REF!</v>
      </c>
      <c r="Q42" s="3" t="e">
        <f>入力シート!#REF!</f>
        <v>#REF!</v>
      </c>
    </row>
    <row r="43" spans="1:17" x14ac:dyDescent="0.15">
      <c r="A43" t="e">
        <f>入力シート!#REF!</f>
        <v>#REF!</v>
      </c>
      <c r="B43" t="e">
        <f>入力シート!#REF!</f>
        <v>#REF!</v>
      </c>
      <c r="D43" t="e">
        <f>入力シート!#REF!</f>
        <v>#REF!</v>
      </c>
      <c r="E43" t="e">
        <f>入力シート!#REF!</f>
        <v>#REF!</v>
      </c>
      <c r="F43" t="e">
        <f t="shared" si="0"/>
        <v>#REF!</v>
      </c>
      <c r="G43" t="e">
        <f>入力シート!#REF!</f>
        <v>#REF!</v>
      </c>
      <c r="I43" t="e">
        <f>入力シート!#REF!</f>
        <v>#REF!</v>
      </c>
      <c r="J43" t="e">
        <f>入力シート!#REF!</f>
        <v>#REF!</v>
      </c>
      <c r="K43" t="e">
        <f t="shared" si="1"/>
        <v>#REF!</v>
      </c>
      <c r="L43" t="e">
        <f>入力シート!#REF!</f>
        <v>#REF!</v>
      </c>
      <c r="N43" t="e">
        <f>入力シート!#REF!</f>
        <v>#REF!</v>
      </c>
      <c r="O43" t="e">
        <f>入力シート!#REF!</f>
        <v>#REF!</v>
      </c>
      <c r="P43" t="e">
        <f t="shared" si="2"/>
        <v>#REF!</v>
      </c>
      <c r="Q43" s="3" t="e">
        <f>入力シート!#REF!</f>
        <v>#REF!</v>
      </c>
    </row>
    <row r="44" spans="1:17" x14ac:dyDescent="0.15">
      <c r="A44" t="e">
        <f>入力シート!#REF!</f>
        <v>#REF!</v>
      </c>
      <c r="B44" t="e">
        <f>入力シート!#REF!</f>
        <v>#REF!</v>
      </c>
      <c r="D44" t="e">
        <f>入力シート!#REF!</f>
        <v>#REF!</v>
      </c>
      <c r="E44" t="e">
        <f>入力シート!#REF!</f>
        <v>#REF!</v>
      </c>
      <c r="F44" t="e">
        <f t="shared" si="0"/>
        <v>#REF!</v>
      </c>
      <c r="G44" t="e">
        <f>入力シート!#REF!</f>
        <v>#REF!</v>
      </c>
      <c r="I44" t="e">
        <f>入力シート!#REF!</f>
        <v>#REF!</v>
      </c>
      <c r="J44" t="e">
        <f>入力シート!#REF!</f>
        <v>#REF!</v>
      </c>
      <c r="K44" t="e">
        <f t="shared" si="1"/>
        <v>#REF!</v>
      </c>
      <c r="L44" t="e">
        <f>入力シート!#REF!</f>
        <v>#REF!</v>
      </c>
      <c r="N44" t="e">
        <f>入力シート!#REF!</f>
        <v>#REF!</v>
      </c>
      <c r="O44" t="e">
        <f>入力シート!#REF!</f>
        <v>#REF!</v>
      </c>
      <c r="P44" t="e">
        <f t="shared" si="2"/>
        <v>#REF!</v>
      </c>
      <c r="Q44" s="3" t="e">
        <f>入力シート!#REF!</f>
        <v>#REF!</v>
      </c>
    </row>
    <row r="45" spans="1:17" x14ac:dyDescent="0.15">
      <c r="A45" t="e">
        <f>入力シート!#REF!</f>
        <v>#REF!</v>
      </c>
      <c r="B45" t="e">
        <f>入力シート!#REF!</f>
        <v>#REF!</v>
      </c>
      <c r="D45" t="e">
        <f>入力シート!#REF!</f>
        <v>#REF!</v>
      </c>
      <c r="E45" t="e">
        <f>入力シート!#REF!</f>
        <v>#REF!</v>
      </c>
      <c r="F45" t="e">
        <f t="shared" si="0"/>
        <v>#REF!</v>
      </c>
      <c r="G45" t="e">
        <f>入力シート!#REF!</f>
        <v>#REF!</v>
      </c>
      <c r="I45" t="e">
        <f>入力シート!#REF!</f>
        <v>#REF!</v>
      </c>
      <c r="J45" t="e">
        <f>入力シート!#REF!</f>
        <v>#REF!</v>
      </c>
      <c r="K45" t="e">
        <f t="shared" si="1"/>
        <v>#REF!</v>
      </c>
      <c r="L45" t="e">
        <f>入力シート!#REF!</f>
        <v>#REF!</v>
      </c>
      <c r="N45" t="e">
        <f>入力シート!#REF!</f>
        <v>#REF!</v>
      </c>
      <c r="O45" t="e">
        <f>入力シート!#REF!</f>
        <v>#REF!</v>
      </c>
      <c r="P45" t="e">
        <f t="shared" si="2"/>
        <v>#REF!</v>
      </c>
      <c r="Q45" s="3" t="e">
        <f>入力シート!#REF!</f>
        <v>#REF!</v>
      </c>
    </row>
    <row r="46" spans="1:17" x14ac:dyDescent="0.15">
      <c r="A46" t="e">
        <f>入力シート!#REF!</f>
        <v>#REF!</v>
      </c>
      <c r="B46" t="e">
        <f>入力シート!#REF!</f>
        <v>#REF!</v>
      </c>
      <c r="D46" t="e">
        <f>入力シート!#REF!</f>
        <v>#REF!</v>
      </c>
      <c r="E46" t="e">
        <f>入力シート!#REF!</f>
        <v>#REF!</v>
      </c>
      <c r="F46" t="e">
        <f t="shared" si="0"/>
        <v>#REF!</v>
      </c>
      <c r="G46" t="e">
        <f>入力シート!#REF!</f>
        <v>#REF!</v>
      </c>
      <c r="I46" t="e">
        <f>入力シート!#REF!</f>
        <v>#REF!</v>
      </c>
      <c r="J46" t="e">
        <f>入力シート!#REF!</f>
        <v>#REF!</v>
      </c>
      <c r="K46" t="e">
        <f t="shared" si="1"/>
        <v>#REF!</v>
      </c>
      <c r="L46" t="e">
        <f>入力シート!#REF!</f>
        <v>#REF!</v>
      </c>
      <c r="N46" t="e">
        <f>入力シート!#REF!</f>
        <v>#REF!</v>
      </c>
      <c r="O46" t="e">
        <f>入力シート!#REF!</f>
        <v>#REF!</v>
      </c>
      <c r="P46" t="e">
        <f t="shared" si="2"/>
        <v>#REF!</v>
      </c>
      <c r="Q46" s="3" t="e">
        <f>入力シート!#REF!</f>
        <v>#REF!</v>
      </c>
    </row>
    <row r="47" spans="1:17" x14ac:dyDescent="0.15">
      <c r="A47" t="e">
        <f>入力シート!#REF!</f>
        <v>#REF!</v>
      </c>
      <c r="B47" t="e">
        <f>入力シート!#REF!</f>
        <v>#REF!</v>
      </c>
      <c r="D47" t="e">
        <f>入力シート!#REF!</f>
        <v>#REF!</v>
      </c>
      <c r="E47" t="e">
        <f>入力シート!#REF!</f>
        <v>#REF!</v>
      </c>
      <c r="F47" t="e">
        <f t="shared" si="0"/>
        <v>#REF!</v>
      </c>
      <c r="G47" t="e">
        <f>入力シート!#REF!</f>
        <v>#REF!</v>
      </c>
      <c r="I47" t="e">
        <f>入力シート!#REF!</f>
        <v>#REF!</v>
      </c>
      <c r="J47" t="e">
        <f>入力シート!#REF!</f>
        <v>#REF!</v>
      </c>
      <c r="K47" t="e">
        <f t="shared" si="1"/>
        <v>#REF!</v>
      </c>
      <c r="L47" t="e">
        <f>入力シート!#REF!</f>
        <v>#REF!</v>
      </c>
      <c r="N47" t="e">
        <f>入力シート!#REF!</f>
        <v>#REF!</v>
      </c>
      <c r="O47" t="e">
        <f>入力シート!#REF!</f>
        <v>#REF!</v>
      </c>
      <c r="P47" t="e">
        <f t="shared" si="2"/>
        <v>#REF!</v>
      </c>
      <c r="Q47" s="3" t="e">
        <f>入力シート!#REF!</f>
        <v>#REF!</v>
      </c>
    </row>
    <row r="48" spans="1:17" x14ac:dyDescent="0.15">
      <c r="A48" t="e">
        <f>入力シート!#REF!</f>
        <v>#REF!</v>
      </c>
      <c r="B48" t="e">
        <f>入力シート!#REF!</f>
        <v>#REF!</v>
      </c>
      <c r="D48" t="e">
        <f>入力シート!#REF!</f>
        <v>#REF!</v>
      </c>
      <c r="E48" t="e">
        <f>入力シート!#REF!</f>
        <v>#REF!</v>
      </c>
      <c r="F48" t="e">
        <f t="shared" si="0"/>
        <v>#REF!</v>
      </c>
      <c r="G48" t="e">
        <f>入力シート!#REF!</f>
        <v>#REF!</v>
      </c>
      <c r="I48" t="e">
        <f>入力シート!#REF!</f>
        <v>#REF!</v>
      </c>
      <c r="J48" t="e">
        <f>入力シート!#REF!</f>
        <v>#REF!</v>
      </c>
      <c r="K48" t="e">
        <f t="shared" si="1"/>
        <v>#REF!</v>
      </c>
      <c r="L48" t="e">
        <f>入力シート!#REF!</f>
        <v>#REF!</v>
      </c>
      <c r="N48" t="e">
        <f>入力シート!#REF!</f>
        <v>#REF!</v>
      </c>
      <c r="O48" t="e">
        <f>入力シート!#REF!</f>
        <v>#REF!</v>
      </c>
      <c r="P48" t="e">
        <f t="shared" si="2"/>
        <v>#REF!</v>
      </c>
      <c r="Q48" s="3" t="e">
        <f>入力シート!#REF!</f>
        <v>#REF!</v>
      </c>
    </row>
    <row r="49" spans="1:17" x14ac:dyDescent="0.15">
      <c r="A49" t="e">
        <f>入力シート!#REF!</f>
        <v>#REF!</v>
      </c>
      <c r="B49" t="e">
        <f>入力シート!#REF!</f>
        <v>#REF!</v>
      </c>
      <c r="D49" t="e">
        <f>入力シート!#REF!</f>
        <v>#REF!</v>
      </c>
      <c r="E49" t="e">
        <f>入力シート!#REF!</f>
        <v>#REF!</v>
      </c>
      <c r="F49" t="e">
        <f t="shared" si="0"/>
        <v>#REF!</v>
      </c>
      <c r="G49" t="e">
        <f>入力シート!#REF!</f>
        <v>#REF!</v>
      </c>
      <c r="I49" t="e">
        <f>入力シート!#REF!</f>
        <v>#REF!</v>
      </c>
      <c r="J49" t="e">
        <f>入力シート!#REF!</f>
        <v>#REF!</v>
      </c>
      <c r="K49" t="e">
        <f t="shared" si="1"/>
        <v>#REF!</v>
      </c>
      <c r="L49" t="e">
        <f>入力シート!#REF!</f>
        <v>#REF!</v>
      </c>
      <c r="N49" t="e">
        <f>入力シート!#REF!</f>
        <v>#REF!</v>
      </c>
      <c r="O49" t="e">
        <f>入力シート!#REF!</f>
        <v>#REF!</v>
      </c>
      <c r="P49" t="e">
        <f t="shared" si="2"/>
        <v>#REF!</v>
      </c>
      <c r="Q49" s="3" t="e">
        <f>入力シート!#REF!</f>
        <v>#REF!</v>
      </c>
    </row>
    <row r="50" spans="1:17" x14ac:dyDescent="0.15">
      <c r="A50" t="e">
        <f>入力シート!#REF!</f>
        <v>#REF!</v>
      </c>
      <c r="B50" t="e">
        <f>入力シート!#REF!</f>
        <v>#REF!</v>
      </c>
      <c r="D50" t="e">
        <f>入力シート!#REF!</f>
        <v>#REF!</v>
      </c>
      <c r="E50" t="e">
        <f>入力シート!#REF!</f>
        <v>#REF!</v>
      </c>
      <c r="F50" t="e">
        <f t="shared" si="0"/>
        <v>#REF!</v>
      </c>
      <c r="G50" t="e">
        <f>入力シート!#REF!</f>
        <v>#REF!</v>
      </c>
      <c r="I50" t="e">
        <f>入力シート!#REF!</f>
        <v>#REF!</v>
      </c>
      <c r="J50" t="e">
        <f>入力シート!#REF!</f>
        <v>#REF!</v>
      </c>
      <c r="K50" t="e">
        <f t="shared" si="1"/>
        <v>#REF!</v>
      </c>
      <c r="L50" t="e">
        <f>入力シート!#REF!</f>
        <v>#REF!</v>
      </c>
      <c r="N50" t="e">
        <f>入力シート!#REF!</f>
        <v>#REF!</v>
      </c>
      <c r="O50" t="e">
        <f>入力シート!#REF!</f>
        <v>#REF!</v>
      </c>
      <c r="P50" t="e">
        <f t="shared" si="2"/>
        <v>#REF!</v>
      </c>
      <c r="Q50" s="3" t="e">
        <f>入力シート!#REF!</f>
        <v>#REF!</v>
      </c>
    </row>
    <row r="51" spans="1:17" x14ac:dyDescent="0.15">
      <c r="A51" t="e">
        <f>入力シート!#REF!</f>
        <v>#REF!</v>
      </c>
      <c r="B51" t="e">
        <f>入力シート!#REF!</f>
        <v>#REF!</v>
      </c>
      <c r="D51" t="e">
        <f>入力シート!#REF!</f>
        <v>#REF!</v>
      </c>
      <c r="E51" t="e">
        <f>入力シート!#REF!</f>
        <v>#REF!</v>
      </c>
      <c r="F51" t="e">
        <f t="shared" si="0"/>
        <v>#REF!</v>
      </c>
      <c r="G51" t="e">
        <f>入力シート!#REF!</f>
        <v>#REF!</v>
      </c>
      <c r="I51" t="e">
        <f>入力シート!#REF!</f>
        <v>#REF!</v>
      </c>
      <c r="J51" t="e">
        <f>入力シート!#REF!</f>
        <v>#REF!</v>
      </c>
      <c r="K51" t="e">
        <f t="shared" si="1"/>
        <v>#REF!</v>
      </c>
      <c r="L51" t="e">
        <f>入力シート!#REF!</f>
        <v>#REF!</v>
      </c>
      <c r="N51" t="e">
        <f>入力シート!#REF!</f>
        <v>#REF!</v>
      </c>
      <c r="O51" t="e">
        <f>入力シート!#REF!</f>
        <v>#REF!</v>
      </c>
      <c r="P51" t="e">
        <f t="shared" si="2"/>
        <v>#REF!</v>
      </c>
      <c r="Q51" s="3" t="e">
        <f>入力シート!#REF!</f>
        <v>#REF!</v>
      </c>
    </row>
    <row r="52" spans="1:17" x14ac:dyDescent="0.15">
      <c r="A52" t="e">
        <f>入力シート!#REF!</f>
        <v>#REF!</v>
      </c>
      <c r="B52" t="e">
        <f>入力シート!#REF!</f>
        <v>#REF!</v>
      </c>
      <c r="D52" t="e">
        <f>入力シート!#REF!</f>
        <v>#REF!</v>
      </c>
      <c r="E52" t="e">
        <f>入力シート!#REF!</f>
        <v>#REF!</v>
      </c>
      <c r="F52" t="e">
        <f t="shared" si="0"/>
        <v>#REF!</v>
      </c>
      <c r="G52" t="e">
        <f>入力シート!#REF!</f>
        <v>#REF!</v>
      </c>
      <c r="I52" t="e">
        <f>入力シート!#REF!</f>
        <v>#REF!</v>
      </c>
      <c r="J52" t="e">
        <f>入力シート!#REF!</f>
        <v>#REF!</v>
      </c>
      <c r="K52" t="e">
        <f t="shared" si="1"/>
        <v>#REF!</v>
      </c>
      <c r="L52" t="e">
        <f>入力シート!#REF!</f>
        <v>#REF!</v>
      </c>
      <c r="N52" t="e">
        <f>入力シート!#REF!</f>
        <v>#REF!</v>
      </c>
      <c r="O52" t="e">
        <f>入力シート!#REF!</f>
        <v>#REF!</v>
      </c>
      <c r="P52" t="e">
        <f t="shared" si="2"/>
        <v>#REF!</v>
      </c>
      <c r="Q52" s="3" t="e">
        <f>入力シート!#REF!</f>
        <v>#REF!</v>
      </c>
    </row>
    <row r="53" spans="1:17" x14ac:dyDescent="0.15">
      <c r="A53" t="e">
        <f>入力シート!#REF!</f>
        <v>#REF!</v>
      </c>
      <c r="B53" t="e">
        <f>入力シート!#REF!</f>
        <v>#REF!</v>
      </c>
      <c r="D53" t="e">
        <f>入力シート!#REF!</f>
        <v>#REF!</v>
      </c>
      <c r="E53" t="e">
        <f>入力シート!#REF!</f>
        <v>#REF!</v>
      </c>
      <c r="F53" t="e">
        <f t="shared" si="0"/>
        <v>#REF!</v>
      </c>
      <c r="G53" t="e">
        <f>入力シート!#REF!</f>
        <v>#REF!</v>
      </c>
      <c r="I53" t="e">
        <f>入力シート!#REF!</f>
        <v>#REF!</v>
      </c>
      <c r="J53" t="e">
        <f>入力シート!#REF!</f>
        <v>#REF!</v>
      </c>
      <c r="K53" t="e">
        <f t="shared" si="1"/>
        <v>#REF!</v>
      </c>
      <c r="L53" t="e">
        <f>入力シート!#REF!</f>
        <v>#REF!</v>
      </c>
      <c r="N53" t="e">
        <f>入力シート!#REF!</f>
        <v>#REF!</v>
      </c>
      <c r="O53" t="e">
        <f>入力シート!#REF!</f>
        <v>#REF!</v>
      </c>
      <c r="P53" t="e">
        <f t="shared" si="2"/>
        <v>#REF!</v>
      </c>
      <c r="Q53" s="3" t="e">
        <f>入力シート!#REF!</f>
        <v>#REF!</v>
      </c>
    </row>
    <row r="54" spans="1:17" x14ac:dyDescent="0.15">
      <c r="A54" t="e">
        <f>入力シート!#REF!</f>
        <v>#REF!</v>
      </c>
      <c r="B54" t="e">
        <f>入力シート!#REF!</f>
        <v>#REF!</v>
      </c>
      <c r="D54" t="e">
        <f>入力シート!#REF!</f>
        <v>#REF!</v>
      </c>
      <c r="E54" t="e">
        <f>入力シート!#REF!</f>
        <v>#REF!</v>
      </c>
      <c r="F54" t="e">
        <f t="shared" si="0"/>
        <v>#REF!</v>
      </c>
      <c r="G54" t="e">
        <f>入力シート!#REF!</f>
        <v>#REF!</v>
      </c>
      <c r="I54" t="e">
        <f>入力シート!#REF!</f>
        <v>#REF!</v>
      </c>
      <c r="J54" t="e">
        <f>入力シート!#REF!</f>
        <v>#REF!</v>
      </c>
      <c r="K54" t="e">
        <f t="shared" si="1"/>
        <v>#REF!</v>
      </c>
      <c r="L54" t="e">
        <f>入力シート!#REF!</f>
        <v>#REF!</v>
      </c>
      <c r="N54" t="e">
        <f>入力シート!#REF!</f>
        <v>#REF!</v>
      </c>
      <c r="O54" t="e">
        <f>入力シート!#REF!</f>
        <v>#REF!</v>
      </c>
      <c r="P54" t="e">
        <f t="shared" si="2"/>
        <v>#REF!</v>
      </c>
      <c r="Q54" s="3" t="e">
        <f>入力シート!#REF!</f>
        <v>#REF!</v>
      </c>
    </row>
    <row r="55" spans="1:17" x14ac:dyDescent="0.15">
      <c r="A55" t="e">
        <f>入力シート!#REF!</f>
        <v>#REF!</v>
      </c>
      <c r="B55" t="e">
        <f>入力シート!#REF!</f>
        <v>#REF!</v>
      </c>
      <c r="D55" t="e">
        <f>入力シート!#REF!</f>
        <v>#REF!</v>
      </c>
      <c r="E55" t="e">
        <f>入力シート!#REF!</f>
        <v>#REF!</v>
      </c>
      <c r="F55" t="e">
        <f t="shared" si="0"/>
        <v>#REF!</v>
      </c>
      <c r="G55" t="e">
        <f>入力シート!#REF!</f>
        <v>#REF!</v>
      </c>
      <c r="I55" t="e">
        <f>入力シート!#REF!</f>
        <v>#REF!</v>
      </c>
      <c r="J55" t="e">
        <f>入力シート!#REF!</f>
        <v>#REF!</v>
      </c>
      <c r="K55" t="e">
        <f t="shared" si="1"/>
        <v>#REF!</v>
      </c>
      <c r="L55" t="e">
        <f>入力シート!#REF!</f>
        <v>#REF!</v>
      </c>
      <c r="N55" t="e">
        <f>入力シート!#REF!</f>
        <v>#REF!</v>
      </c>
      <c r="O55" t="e">
        <f>入力シート!#REF!</f>
        <v>#REF!</v>
      </c>
      <c r="P55" t="e">
        <f t="shared" si="2"/>
        <v>#REF!</v>
      </c>
      <c r="Q55" s="3" t="e">
        <f>入力シート!#REF!</f>
        <v>#REF!</v>
      </c>
    </row>
    <row r="56" spans="1:17" x14ac:dyDescent="0.15">
      <c r="A56" t="e">
        <f>入力シート!#REF!</f>
        <v>#REF!</v>
      </c>
      <c r="B56" t="e">
        <f>入力シート!#REF!</f>
        <v>#REF!</v>
      </c>
      <c r="D56" t="e">
        <f>入力シート!#REF!</f>
        <v>#REF!</v>
      </c>
      <c r="E56" t="e">
        <f>入力シート!#REF!</f>
        <v>#REF!</v>
      </c>
      <c r="F56" t="e">
        <f t="shared" si="0"/>
        <v>#REF!</v>
      </c>
      <c r="G56" t="e">
        <f>入力シート!#REF!</f>
        <v>#REF!</v>
      </c>
      <c r="I56" t="e">
        <f>入力シート!#REF!</f>
        <v>#REF!</v>
      </c>
      <c r="J56" t="e">
        <f>入力シート!#REF!</f>
        <v>#REF!</v>
      </c>
      <c r="K56" t="e">
        <f t="shared" si="1"/>
        <v>#REF!</v>
      </c>
      <c r="L56" t="e">
        <f>入力シート!#REF!</f>
        <v>#REF!</v>
      </c>
      <c r="N56" t="e">
        <f>入力シート!#REF!</f>
        <v>#REF!</v>
      </c>
      <c r="O56" t="e">
        <f>入力シート!#REF!</f>
        <v>#REF!</v>
      </c>
      <c r="P56" t="e">
        <f t="shared" si="2"/>
        <v>#REF!</v>
      </c>
      <c r="Q56" s="3" t="e">
        <f>入力シート!#REF!</f>
        <v>#REF!</v>
      </c>
    </row>
    <row r="57" spans="1:17" x14ac:dyDescent="0.15">
      <c r="A57" t="e">
        <f>入力シート!#REF!</f>
        <v>#REF!</v>
      </c>
      <c r="B57" t="e">
        <f>入力シート!#REF!</f>
        <v>#REF!</v>
      </c>
      <c r="D57" t="e">
        <f>入力シート!#REF!</f>
        <v>#REF!</v>
      </c>
      <c r="E57" t="e">
        <f>入力シート!#REF!</f>
        <v>#REF!</v>
      </c>
      <c r="F57" t="e">
        <f t="shared" si="0"/>
        <v>#REF!</v>
      </c>
      <c r="G57" t="e">
        <f>入力シート!#REF!</f>
        <v>#REF!</v>
      </c>
      <c r="I57" t="e">
        <f>入力シート!#REF!</f>
        <v>#REF!</v>
      </c>
      <c r="J57" t="e">
        <f>入力シート!#REF!</f>
        <v>#REF!</v>
      </c>
      <c r="K57" t="e">
        <f t="shared" si="1"/>
        <v>#REF!</v>
      </c>
      <c r="L57" t="e">
        <f>入力シート!#REF!</f>
        <v>#REF!</v>
      </c>
      <c r="N57" t="e">
        <f>入力シート!#REF!</f>
        <v>#REF!</v>
      </c>
      <c r="O57" t="e">
        <f>入力シート!#REF!</f>
        <v>#REF!</v>
      </c>
      <c r="P57" t="e">
        <f t="shared" si="2"/>
        <v>#REF!</v>
      </c>
      <c r="Q57" s="3" t="e">
        <f>入力シート!#REF!</f>
        <v>#REF!</v>
      </c>
    </row>
    <row r="58" spans="1:17" x14ac:dyDescent="0.15">
      <c r="A58" t="e">
        <f>入力シート!#REF!</f>
        <v>#REF!</v>
      </c>
      <c r="B58" t="e">
        <f>入力シート!#REF!</f>
        <v>#REF!</v>
      </c>
      <c r="D58" t="e">
        <f>入力シート!#REF!</f>
        <v>#REF!</v>
      </c>
      <c r="E58" t="e">
        <f>入力シート!#REF!</f>
        <v>#REF!</v>
      </c>
      <c r="F58" t="e">
        <f t="shared" si="0"/>
        <v>#REF!</v>
      </c>
      <c r="G58" t="e">
        <f>入力シート!#REF!</f>
        <v>#REF!</v>
      </c>
      <c r="I58" t="e">
        <f>入力シート!#REF!</f>
        <v>#REF!</v>
      </c>
      <c r="J58" t="e">
        <f>入力シート!#REF!</f>
        <v>#REF!</v>
      </c>
      <c r="K58" t="e">
        <f t="shared" si="1"/>
        <v>#REF!</v>
      </c>
      <c r="L58" t="e">
        <f>入力シート!#REF!</f>
        <v>#REF!</v>
      </c>
      <c r="N58" t="e">
        <f>入力シート!#REF!</f>
        <v>#REF!</v>
      </c>
      <c r="O58" t="e">
        <f>入力シート!#REF!</f>
        <v>#REF!</v>
      </c>
      <c r="P58" t="e">
        <f t="shared" si="2"/>
        <v>#REF!</v>
      </c>
      <c r="Q58" s="3" t="e">
        <f>入力シート!#REF!</f>
        <v>#REF!</v>
      </c>
    </row>
    <row r="59" spans="1:17" x14ac:dyDescent="0.15">
      <c r="A59" t="e">
        <f>入力シート!#REF!</f>
        <v>#REF!</v>
      </c>
      <c r="B59" t="e">
        <f>入力シート!#REF!</f>
        <v>#REF!</v>
      </c>
      <c r="D59" t="e">
        <f>入力シート!#REF!</f>
        <v>#REF!</v>
      </c>
      <c r="E59" t="e">
        <f>入力シート!#REF!</f>
        <v>#REF!</v>
      </c>
      <c r="F59" t="e">
        <f t="shared" si="0"/>
        <v>#REF!</v>
      </c>
      <c r="G59" t="e">
        <f>入力シート!#REF!</f>
        <v>#REF!</v>
      </c>
      <c r="I59" t="e">
        <f>入力シート!#REF!</f>
        <v>#REF!</v>
      </c>
      <c r="J59" t="e">
        <f>入力シート!#REF!</f>
        <v>#REF!</v>
      </c>
      <c r="K59" t="e">
        <f t="shared" si="1"/>
        <v>#REF!</v>
      </c>
      <c r="L59" t="e">
        <f>入力シート!#REF!</f>
        <v>#REF!</v>
      </c>
      <c r="N59" t="e">
        <f>入力シート!#REF!</f>
        <v>#REF!</v>
      </c>
      <c r="O59" t="e">
        <f>入力シート!#REF!</f>
        <v>#REF!</v>
      </c>
      <c r="P59" t="e">
        <f t="shared" si="2"/>
        <v>#REF!</v>
      </c>
      <c r="Q59" s="3" t="e">
        <f>入力シート!#REF!</f>
        <v>#REF!</v>
      </c>
    </row>
    <row r="60" spans="1:17" x14ac:dyDescent="0.15">
      <c r="A60" t="e">
        <f>入力シート!#REF!</f>
        <v>#REF!</v>
      </c>
      <c r="B60" t="e">
        <f>入力シート!#REF!</f>
        <v>#REF!</v>
      </c>
      <c r="D60" t="e">
        <f>入力シート!#REF!</f>
        <v>#REF!</v>
      </c>
      <c r="E60" t="e">
        <f>入力シート!#REF!</f>
        <v>#REF!</v>
      </c>
      <c r="F60" t="e">
        <f t="shared" si="0"/>
        <v>#REF!</v>
      </c>
      <c r="G60" t="e">
        <f>入力シート!#REF!</f>
        <v>#REF!</v>
      </c>
      <c r="I60" t="e">
        <f>入力シート!#REF!</f>
        <v>#REF!</v>
      </c>
      <c r="J60" t="e">
        <f>入力シート!#REF!</f>
        <v>#REF!</v>
      </c>
      <c r="K60" t="e">
        <f t="shared" si="1"/>
        <v>#REF!</v>
      </c>
      <c r="L60" t="e">
        <f>入力シート!#REF!</f>
        <v>#REF!</v>
      </c>
      <c r="N60" t="e">
        <f>入力シート!#REF!</f>
        <v>#REF!</v>
      </c>
      <c r="O60" t="e">
        <f>入力シート!#REF!</f>
        <v>#REF!</v>
      </c>
      <c r="P60" t="e">
        <f t="shared" si="2"/>
        <v>#REF!</v>
      </c>
      <c r="Q60" s="3" t="e">
        <f>入力シート!#REF!</f>
        <v>#REF!</v>
      </c>
    </row>
    <row r="61" spans="1:17" x14ac:dyDescent="0.15">
      <c r="A61" t="e">
        <f>入力シート!#REF!</f>
        <v>#REF!</v>
      </c>
      <c r="B61" t="e">
        <f>入力シート!#REF!</f>
        <v>#REF!</v>
      </c>
      <c r="D61" t="e">
        <f>入力シート!#REF!</f>
        <v>#REF!</v>
      </c>
      <c r="E61" t="e">
        <f>入力シート!#REF!</f>
        <v>#REF!</v>
      </c>
      <c r="F61" t="e">
        <f t="shared" si="0"/>
        <v>#REF!</v>
      </c>
      <c r="G61" t="e">
        <f>入力シート!#REF!</f>
        <v>#REF!</v>
      </c>
      <c r="I61" t="e">
        <f>入力シート!#REF!</f>
        <v>#REF!</v>
      </c>
      <c r="J61" t="e">
        <f>入力シート!#REF!</f>
        <v>#REF!</v>
      </c>
      <c r="K61" t="e">
        <f t="shared" si="1"/>
        <v>#REF!</v>
      </c>
      <c r="L61" t="e">
        <f>入力シート!#REF!</f>
        <v>#REF!</v>
      </c>
      <c r="N61" t="e">
        <f>入力シート!#REF!</f>
        <v>#REF!</v>
      </c>
      <c r="O61" t="e">
        <f>入力シート!#REF!</f>
        <v>#REF!</v>
      </c>
      <c r="P61" t="e">
        <f t="shared" si="2"/>
        <v>#REF!</v>
      </c>
      <c r="Q61" s="3" t="e">
        <f>入力シート!#REF!</f>
        <v>#REF!</v>
      </c>
    </row>
    <row r="62" spans="1:17" x14ac:dyDescent="0.15">
      <c r="A62" t="e">
        <f>入力シート!#REF!</f>
        <v>#REF!</v>
      </c>
      <c r="B62" t="e">
        <f>入力シート!#REF!</f>
        <v>#REF!</v>
      </c>
      <c r="D62" t="e">
        <f>入力シート!#REF!</f>
        <v>#REF!</v>
      </c>
      <c r="E62" t="e">
        <f>入力シート!#REF!</f>
        <v>#REF!</v>
      </c>
      <c r="F62" t="e">
        <f t="shared" si="0"/>
        <v>#REF!</v>
      </c>
      <c r="G62" t="e">
        <f>入力シート!#REF!</f>
        <v>#REF!</v>
      </c>
      <c r="I62" t="e">
        <f>入力シート!#REF!</f>
        <v>#REF!</v>
      </c>
      <c r="J62" t="e">
        <f>入力シート!#REF!</f>
        <v>#REF!</v>
      </c>
      <c r="K62" t="e">
        <f t="shared" si="1"/>
        <v>#REF!</v>
      </c>
      <c r="L62" t="e">
        <f>入力シート!#REF!</f>
        <v>#REF!</v>
      </c>
      <c r="N62" t="e">
        <f>入力シート!#REF!</f>
        <v>#REF!</v>
      </c>
      <c r="O62" t="e">
        <f>入力シート!#REF!</f>
        <v>#REF!</v>
      </c>
      <c r="P62" t="e">
        <f t="shared" si="2"/>
        <v>#REF!</v>
      </c>
      <c r="Q62" s="3" t="e">
        <f>入力シート!#REF!</f>
        <v>#REF!</v>
      </c>
    </row>
    <row r="63" spans="1:17" x14ac:dyDescent="0.15">
      <c r="A63" t="e">
        <f>入力シート!#REF!</f>
        <v>#REF!</v>
      </c>
      <c r="B63" t="e">
        <f>入力シート!#REF!</f>
        <v>#REF!</v>
      </c>
      <c r="D63" t="e">
        <f>入力シート!#REF!</f>
        <v>#REF!</v>
      </c>
      <c r="E63" t="e">
        <f>入力シート!#REF!</f>
        <v>#REF!</v>
      </c>
      <c r="F63" t="e">
        <f t="shared" si="0"/>
        <v>#REF!</v>
      </c>
      <c r="G63" t="e">
        <f>入力シート!#REF!</f>
        <v>#REF!</v>
      </c>
      <c r="I63" t="e">
        <f>入力シート!#REF!</f>
        <v>#REF!</v>
      </c>
      <c r="J63" t="e">
        <f>入力シート!#REF!</f>
        <v>#REF!</v>
      </c>
      <c r="K63" t="e">
        <f t="shared" si="1"/>
        <v>#REF!</v>
      </c>
      <c r="L63" t="e">
        <f>入力シート!#REF!</f>
        <v>#REF!</v>
      </c>
      <c r="N63" t="e">
        <f>入力シート!#REF!</f>
        <v>#REF!</v>
      </c>
      <c r="O63" t="e">
        <f>入力シート!#REF!</f>
        <v>#REF!</v>
      </c>
      <c r="P63" t="e">
        <f t="shared" si="2"/>
        <v>#REF!</v>
      </c>
      <c r="Q63" s="3" t="e">
        <f>入力シート!#REF!</f>
        <v>#REF!</v>
      </c>
    </row>
    <row r="64" spans="1:17" x14ac:dyDescent="0.15">
      <c r="A64" t="e">
        <f>入力シート!#REF!</f>
        <v>#REF!</v>
      </c>
      <c r="B64" t="e">
        <f>入力シート!#REF!</f>
        <v>#REF!</v>
      </c>
      <c r="D64" t="e">
        <f>入力シート!#REF!</f>
        <v>#REF!</v>
      </c>
      <c r="E64" t="e">
        <f>入力シート!#REF!</f>
        <v>#REF!</v>
      </c>
      <c r="F64" t="e">
        <f t="shared" si="0"/>
        <v>#REF!</v>
      </c>
      <c r="G64" t="e">
        <f>入力シート!#REF!</f>
        <v>#REF!</v>
      </c>
      <c r="I64" t="e">
        <f>入力シート!#REF!</f>
        <v>#REF!</v>
      </c>
      <c r="J64" t="e">
        <f>入力シート!#REF!</f>
        <v>#REF!</v>
      </c>
      <c r="K64" t="e">
        <f t="shared" si="1"/>
        <v>#REF!</v>
      </c>
      <c r="L64" t="e">
        <f>入力シート!#REF!</f>
        <v>#REF!</v>
      </c>
      <c r="N64" t="e">
        <f>入力シート!#REF!</f>
        <v>#REF!</v>
      </c>
      <c r="O64" t="e">
        <f>入力シート!#REF!</f>
        <v>#REF!</v>
      </c>
      <c r="P64" t="e">
        <f t="shared" si="2"/>
        <v>#REF!</v>
      </c>
      <c r="Q64" s="3" t="e">
        <f>入力シート!#REF!</f>
        <v>#REF!</v>
      </c>
    </row>
    <row r="65" spans="1:17" x14ac:dyDescent="0.15">
      <c r="A65" t="e">
        <f>入力シート!#REF!</f>
        <v>#REF!</v>
      </c>
      <c r="B65" t="e">
        <f>入力シート!#REF!</f>
        <v>#REF!</v>
      </c>
      <c r="D65" t="e">
        <f>入力シート!#REF!</f>
        <v>#REF!</v>
      </c>
      <c r="E65" t="e">
        <f>入力シート!#REF!</f>
        <v>#REF!</v>
      </c>
      <c r="F65" t="e">
        <f t="shared" si="0"/>
        <v>#REF!</v>
      </c>
      <c r="G65" t="e">
        <f>入力シート!#REF!</f>
        <v>#REF!</v>
      </c>
      <c r="I65" t="e">
        <f>入力シート!#REF!</f>
        <v>#REF!</v>
      </c>
      <c r="J65" t="e">
        <f>入力シート!#REF!</f>
        <v>#REF!</v>
      </c>
      <c r="K65" t="e">
        <f t="shared" si="1"/>
        <v>#REF!</v>
      </c>
      <c r="L65" t="e">
        <f>入力シート!#REF!</f>
        <v>#REF!</v>
      </c>
      <c r="N65" t="e">
        <f>入力シート!#REF!</f>
        <v>#REF!</v>
      </c>
      <c r="O65" t="e">
        <f>入力シート!#REF!</f>
        <v>#REF!</v>
      </c>
      <c r="P65" t="e">
        <f t="shared" si="2"/>
        <v>#REF!</v>
      </c>
      <c r="Q65" s="3" t="e">
        <f>入力シート!#REF!</f>
        <v>#REF!</v>
      </c>
    </row>
    <row r="66" spans="1:17" x14ac:dyDescent="0.15">
      <c r="A66" t="e">
        <f>入力シート!#REF!</f>
        <v>#REF!</v>
      </c>
      <c r="B66" t="e">
        <f>入力シート!#REF!</f>
        <v>#REF!</v>
      </c>
      <c r="D66" t="e">
        <f>入力シート!#REF!</f>
        <v>#REF!</v>
      </c>
      <c r="E66" t="e">
        <f>入力シート!#REF!</f>
        <v>#REF!</v>
      </c>
      <c r="F66" t="e">
        <f t="shared" si="0"/>
        <v>#REF!</v>
      </c>
      <c r="G66" t="e">
        <f>入力シート!#REF!</f>
        <v>#REF!</v>
      </c>
      <c r="I66" t="e">
        <f>入力シート!#REF!</f>
        <v>#REF!</v>
      </c>
      <c r="J66" t="e">
        <f>入力シート!#REF!</f>
        <v>#REF!</v>
      </c>
      <c r="K66" t="e">
        <f t="shared" si="1"/>
        <v>#REF!</v>
      </c>
      <c r="L66" t="e">
        <f>入力シート!#REF!</f>
        <v>#REF!</v>
      </c>
      <c r="N66" t="e">
        <f>入力シート!#REF!</f>
        <v>#REF!</v>
      </c>
      <c r="O66" t="e">
        <f>入力シート!#REF!</f>
        <v>#REF!</v>
      </c>
      <c r="P66" t="e">
        <f t="shared" si="2"/>
        <v>#REF!</v>
      </c>
      <c r="Q66" s="3" t="e">
        <f>入力シート!#REF!</f>
        <v>#REF!</v>
      </c>
    </row>
    <row r="67" spans="1:17" x14ac:dyDescent="0.15">
      <c r="A67" t="e">
        <f>入力シート!#REF!</f>
        <v>#REF!</v>
      </c>
      <c r="B67" t="e">
        <f>入力シート!#REF!</f>
        <v>#REF!</v>
      </c>
      <c r="D67" t="e">
        <f>入力シート!#REF!</f>
        <v>#REF!</v>
      </c>
      <c r="E67" t="e">
        <f>入力シート!#REF!</f>
        <v>#REF!</v>
      </c>
      <c r="F67" t="e">
        <f t="shared" si="0"/>
        <v>#REF!</v>
      </c>
      <c r="G67" t="e">
        <f>入力シート!#REF!</f>
        <v>#REF!</v>
      </c>
      <c r="I67" t="e">
        <f>入力シート!#REF!</f>
        <v>#REF!</v>
      </c>
      <c r="J67" t="e">
        <f>入力シート!#REF!</f>
        <v>#REF!</v>
      </c>
      <c r="K67" t="e">
        <f t="shared" si="1"/>
        <v>#REF!</v>
      </c>
      <c r="L67" t="e">
        <f>入力シート!#REF!</f>
        <v>#REF!</v>
      </c>
      <c r="N67" t="e">
        <f>入力シート!#REF!</f>
        <v>#REF!</v>
      </c>
      <c r="O67" t="e">
        <f>入力シート!#REF!</f>
        <v>#REF!</v>
      </c>
      <c r="P67" t="e">
        <f t="shared" si="2"/>
        <v>#REF!</v>
      </c>
      <c r="Q67" s="3" t="e">
        <f>入力シート!#REF!</f>
        <v>#REF!</v>
      </c>
    </row>
    <row r="68" spans="1:17" x14ac:dyDescent="0.15">
      <c r="A68" t="e">
        <f>入力シート!#REF!</f>
        <v>#REF!</v>
      </c>
      <c r="B68" t="e">
        <f>入力シート!#REF!</f>
        <v>#REF!</v>
      </c>
      <c r="D68" t="e">
        <f>入力シート!#REF!</f>
        <v>#REF!</v>
      </c>
      <c r="E68" t="e">
        <f>入力シート!#REF!</f>
        <v>#REF!</v>
      </c>
      <c r="F68" t="e">
        <f t="shared" si="0"/>
        <v>#REF!</v>
      </c>
      <c r="G68" t="e">
        <f>入力シート!#REF!</f>
        <v>#REF!</v>
      </c>
      <c r="I68" t="e">
        <f>入力シート!#REF!</f>
        <v>#REF!</v>
      </c>
      <c r="J68" t="e">
        <f>入力シート!#REF!</f>
        <v>#REF!</v>
      </c>
      <c r="K68" t="e">
        <f t="shared" si="1"/>
        <v>#REF!</v>
      </c>
      <c r="L68" t="e">
        <f>入力シート!#REF!</f>
        <v>#REF!</v>
      </c>
      <c r="N68" t="e">
        <f>入力シート!#REF!</f>
        <v>#REF!</v>
      </c>
      <c r="O68" t="e">
        <f>入力シート!#REF!</f>
        <v>#REF!</v>
      </c>
      <c r="P68" t="e">
        <f t="shared" si="2"/>
        <v>#REF!</v>
      </c>
      <c r="Q68" s="3" t="e">
        <f>入力シート!#REF!</f>
        <v>#REF!</v>
      </c>
    </row>
    <row r="69" spans="1:17" x14ac:dyDescent="0.15">
      <c r="A69" t="e">
        <f>入力シート!#REF!</f>
        <v>#REF!</v>
      </c>
      <c r="B69" t="e">
        <f>入力シート!#REF!</f>
        <v>#REF!</v>
      </c>
      <c r="D69" t="e">
        <f>入力シート!#REF!</f>
        <v>#REF!</v>
      </c>
      <c r="E69" t="e">
        <f>入力シート!#REF!</f>
        <v>#REF!</v>
      </c>
      <c r="F69" t="e">
        <f>D69&amp;E69</f>
        <v>#REF!</v>
      </c>
      <c r="G69" t="e">
        <f>入力シート!#REF!</f>
        <v>#REF!</v>
      </c>
      <c r="I69" t="e">
        <f>入力シート!#REF!</f>
        <v>#REF!</v>
      </c>
      <c r="J69" t="e">
        <f>入力シート!#REF!</f>
        <v>#REF!</v>
      </c>
      <c r="K69" t="e">
        <f>I69&amp;J69</f>
        <v>#REF!</v>
      </c>
      <c r="L69" t="e">
        <f>入力シート!#REF!</f>
        <v>#REF!</v>
      </c>
      <c r="N69" t="e">
        <f>入力シート!#REF!</f>
        <v>#REF!</v>
      </c>
      <c r="O69" t="e">
        <f>入力シート!#REF!</f>
        <v>#REF!</v>
      </c>
      <c r="P69" t="e">
        <f>N69&amp;O69</f>
        <v>#REF!</v>
      </c>
      <c r="Q69" s="3" t="e">
        <f>入力シート!#REF!</f>
        <v>#REF!</v>
      </c>
    </row>
    <row r="70" spans="1:17" x14ac:dyDescent="0.15">
      <c r="A70" t="e">
        <f>入力シート!#REF!</f>
        <v>#REF!</v>
      </c>
      <c r="B70" t="e">
        <f>入力シート!#REF!</f>
        <v>#REF!</v>
      </c>
      <c r="D70" t="e">
        <f>入力シート!#REF!</f>
        <v>#REF!</v>
      </c>
      <c r="E70" t="e">
        <f>入力シート!#REF!</f>
        <v>#REF!</v>
      </c>
      <c r="F70" t="e">
        <f>D70&amp;E70</f>
        <v>#REF!</v>
      </c>
      <c r="G70" t="e">
        <f>入力シート!#REF!</f>
        <v>#REF!</v>
      </c>
      <c r="I70" t="e">
        <f>入力シート!#REF!</f>
        <v>#REF!</v>
      </c>
      <c r="J70" t="e">
        <f>入力シート!#REF!</f>
        <v>#REF!</v>
      </c>
      <c r="K70" t="e">
        <f>I70&amp;J70</f>
        <v>#REF!</v>
      </c>
      <c r="L70" t="e">
        <f>入力シート!#REF!</f>
        <v>#REF!</v>
      </c>
      <c r="N70" t="e">
        <f>入力シート!#REF!</f>
        <v>#REF!</v>
      </c>
      <c r="O70" t="e">
        <f>入力シート!#REF!</f>
        <v>#REF!</v>
      </c>
      <c r="P70" t="e">
        <f>N70&amp;O70</f>
        <v>#REF!</v>
      </c>
      <c r="Q70" s="3" t="e">
        <f>入力シート!#REF!</f>
        <v>#REF!</v>
      </c>
    </row>
    <row r="71" spans="1:17" x14ac:dyDescent="0.15">
      <c r="A71" t="e">
        <f>入力シート!#REF!</f>
        <v>#REF!</v>
      </c>
      <c r="B71" t="e">
        <f>入力シート!#REF!</f>
        <v>#REF!</v>
      </c>
      <c r="D71" t="e">
        <f>入力シート!#REF!</f>
        <v>#REF!</v>
      </c>
      <c r="E71" t="e">
        <f>入力シート!#REF!</f>
        <v>#REF!</v>
      </c>
      <c r="F71" t="e">
        <f>D71&amp;E71</f>
        <v>#REF!</v>
      </c>
      <c r="G71" t="e">
        <f>入力シート!#REF!</f>
        <v>#REF!</v>
      </c>
      <c r="I71" t="e">
        <f>入力シート!#REF!</f>
        <v>#REF!</v>
      </c>
      <c r="J71" t="e">
        <f>入力シート!#REF!</f>
        <v>#REF!</v>
      </c>
      <c r="K71" t="e">
        <f>I71&amp;J71</f>
        <v>#REF!</v>
      </c>
      <c r="L71" t="e">
        <f>入力シート!#REF!</f>
        <v>#REF!</v>
      </c>
      <c r="N71" t="e">
        <f>入力シート!#REF!</f>
        <v>#REF!</v>
      </c>
      <c r="O71" t="e">
        <f>入力シート!#REF!</f>
        <v>#REF!</v>
      </c>
      <c r="P71" t="e">
        <f>N71&amp;O71</f>
        <v>#REF!</v>
      </c>
      <c r="Q71" s="3" t="e">
        <f>入力シート!#REF!</f>
        <v>#REF!</v>
      </c>
    </row>
    <row r="72" spans="1:17" x14ac:dyDescent="0.15">
      <c r="A72" t="e">
        <f>入力シート!#REF!</f>
        <v>#REF!</v>
      </c>
      <c r="B72" t="e">
        <f>入力シート!#REF!</f>
        <v>#REF!</v>
      </c>
      <c r="D72" t="e">
        <f>入力シート!#REF!</f>
        <v>#REF!</v>
      </c>
      <c r="E72" t="e">
        <f>入力シート!#REF!</f>
        <v>#REF!</v>
      </c>
      <c r="F72" t="e">
        <f>D72&amp;E72</f>
        <v>#REF!</v>
      </c>
      <c r="G72" t="e">
        <f>入力シート!#REF!</f>
        <v>#REF!</v>
      </c>
      <c r="I72" t="e">
        <f>入力シート!#REF!</f>
        <v>#REF!</v>
      </c>
      <c r="J72" t="e">
        <f>入力シート!#REF!</f>
        <v>#REF!</v>
      </c>
      <c r="K72" t="e">
        <f>I72&amp;J72</f>
        <v>#REF!</v>
      </c>
      <c r="L72" t="e">
        <f>入力シート!#REF!</f>
        <v>#REF!</v>
      </c>
      <c r="N72" t="e">
        <f>入力シート!#REF!</f>
        <v>#REF!</v>
      </c>
      <c r="O72" t="e">
        <f>入力シート!#REF!</f>
        <v>#REF!</v>
      </c>
      <c r="P72" t="e">
        <f>N72&amp;O72</f>
        <v>#REF!</v>
      </c>
      <c r="Q72" s="3" t="e">
        <f>入力シート!#REF!</f>
        <v>#REF!</v>
      </c>
    </row>
  </sheetData>
  <sheetProtection password="CC69"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入力マニュアル</vt:lpstr>
      <vt:lpstr>記入例</vt:lpstr>
      <vt:lpstr>入力シート</vt:lpstr>
      <vt:lpstr>確認シート（印刷版）</vt:lpstr>
      <vt:lpstr>出場資格確認書（印刷版）</vt:lpstr>
      <vt:lpstr>FREE（人数分増やす）</vt:lpstr>
      <vt:lpstr>FGSheet（人数分増やす）</vt:lpstr>
      <vt:lpstr>WORK</vt:lpstr>
      <vt:lpstr>'FREE（人数分増やす）'!Print_Area</vt:lpstr>
      <vt:lpstr>記入例!Print_Area</vt:lpstr>
      <vt:lpstr>入力シート!Print_Area</vt:lpstr>
      <vt:lpstr>入力マニュアル!Print_Area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G</dc:creator>
  <cp:lastModifiedBy>kk-go</cp:lastModifiedBy>
  <cp:lastPrinted>2022-11-29T04:10:29Z</cp:lastPrinted>
  <dcterms:created xsi:type="dcterms:W3CDTF">2005-12-30T16:46:49Z</dcterms:created>
  <dcterms:modified xsi:type="dcterms:W3CDTF">2022-11-29T04:11:03Z</dcterms:modified>
</cp:coreProperties>
</file>