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z_kunika_file\synchro\03_junior_olympic\jo2025\05_資料作成\エントリー関係書類\"/>
    </mc:Choice>
  </mc:AlternateContent>
  <xr:revisionPtr revIDLastSave="0" documentId="13_ncr:1_{C8639216-1349-4213-9AEB-03A7D7C221BC}" xr6:coauthVersionLast="47" xr6:coauthVersionMax="47" xr10:uidLastSave="{00000000-0000-0000-0000-000000000000}"/>
  <workbookProtection workbookAlgorithmName="SHA-512" workbookHashValue="4UlZ1/CYD8T2vhbF8vQNHprgFej5chh+mB7aHxHKcnFOIVy/32CMqUdohc2KH4KpaDHQjmRYwxIzn1pGoX9ZwQ==" workbookSaltValue="sEvulEgJaj0sm7O9gs9PFw==" workbookSpinCount="100000" lockStructure="1"/>
  <bookViews>
    <workbookView xWindow="28680" yWindow="-120" windowWidth="29040" windowHeight="15720" tabRatio="762" xr2:uid="{E07B1310-9781-4220-8CE5-1396FDD10E45}"/>
  </bookViews>
  <sheets>
    <sheet name="作成手順" sheetId="59" r:id="rId1"/>
    <sheet name="LEGEND最新" sheetId="69" r:id="rId2"/>
    <sheet name="Codes + Draft Values最新" sheetId="64" r:id="rId3"/>
    <sheet name="Coachcard(入力用)" sheetId="26" r:id="rId4"/>
    <sheet name="Coachcard (印刷版)" sheetId="61" r:id="rId5"/>
    <sheet name="DD入り(レフリーTC用)" sheetId="67" r:id="rId6"/>
    <sheet name="EL" sheetId="58" r:id="rId7"/>
    <sheet name="AI" sheetId="60" r:id="rId8"/>
    <sheet name="貼付用" sheetId="7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6" l="1"/>
  <c r="C17" i="26" l="1"/>
  <c r="B7" i="60"/>
  <c r="B7" i="58"/>
  <c r="E9" i="67"/>
  <c r="E9" i="61"/>
  <c r="D66" i="26" l="1"/>
  <c r="D64" i="26"/>
  <c r="D62" i="26"/>
  <c r="D60" i="26"/>
  <c r="D58" i="26"/>
  <c r="D56" i="26"/>
  <c r="D54" i="26"/>
  <c r="D52" i="26"/>
  <c r="D50" i="26"/>
  <c r="D48" i="26"/>
  <c r="D46" i="26"/>
  <c r="D44" i="26"/>
  <c r="D42" i="26"/>
  <c r="D40" i="26"/>
  <c r="D38" i="26"/>
  <c r="D36" i="26"/>
  <c r="D34" i="26"/>
  <c r="D32" i="26"/>
  <c r="D30" i="26"/>
  <c r="D28" i="26"/>
  <c r="D26" i="26"/>
  <c r="D24" i="26"/>
  <c r="D22" i="26"/>
  <c r="D20" i="26"/>
  <c r="D18" i="26"/>
  <c r="D21" i="26"/>
  <c r="D23" i="26"/>
  <c r="D25" i="26"/>
  <c r="C19" i="26" l="1"/>
  <c r="C21" i="26" s="1"/>
  <c r="C23" i="26" l="1"/>
  <c r="C25" i="26" l="1"/>
  <c r="C27" i="26" l="1"/>
  <c r="C29" i="26" l="1"/>
  <c r="C31" i="26" l="1"/>
  <c r="C33" i="26" s="1"/>
  <c r="C35" i="26" s="1"/>
  <c r="C37" i="26" l="1"/>
  <c r="C39" i="26" l="1"/>
  <c r="C41" i="26" s="1"/>
  <c r="C43" i="26" l="1"/>
  <c r="C45" i="26" s="1"/>
  <c r="C47" i="26" s="1"/>
  <c r="C49" i="26" s="1"/>
  <c r="C51" i="26" l="1"/>
  <c r="C53" i="26" s="1"/>
  <c r="C55" i="26" s="1"/>
  <c r="C57" i="26" s="1"/>
  <c r="C59" i="26" s="1"/>
  <c r="C61" i="26" s="1"/>
  <c r="C63" i="26" s="1"/>
  <c r="C65" i="26" s="1"/>
  <c r="D19" i="26" l="1"/>
  <c r="D65" i="26"/>
  <c r="D63" i="26"/>
  <c r="D61" i="26"/>
  <c r="D59" i="26"/>
  <c r="D57" i="26"/>
  <c r="D55" i="26"/>
  <c r="D53" i="26"/>
  <c r="D51" i="26"/>
  <c r="D49" i="26"/>
  <c r="D47" i="26"/>
  <c r="D45" i="26"/>
  <c r="D43" i="26"/>
  <c r="D41" i="26"/>
  <c r="D39" i="26"/>
  <c r="D37" i="26"/>
  <c r="D35" i="26"/>
  <c r="D33" i="26"/>
  <c r="D31" i="26"/>
  <c r="D29" i="26"/>
  <c r="D27" i="26"/>
  <c r="D17" i="26"/>
  <c r="G36" i="67" l="1"/>
  <c r="G35" i="67"/>
  <c r="G34" i="67"/>
  <c r="G33" i="67"/>
  <c r="G32" i="67"/>
  <c r="G31" i="67"/>
  <c r="G30" i="67"/>
  <c r="G29" i="67"/>
  <c r="G28" i="67"/>
  <c r="G27" i="67"/>
  <c r="G26" i="67"/>
  <c r="G24" i="67"/>
  <c r="G22" i="67"/>
  <c r="F36" i="67"/>
  <c r="E36" i="67"/>
  <c r="D36" i="67"/>
  <c r="C36" i="67"/>
  <c r="B36" i="67"/>
  <c r="A36" i="67"/>
  <c r="F35" i="67"/>
  <c r="E35" i="67"/>
  <c r="D35" i="67"/>
  <c r="C35" i="67"/>
  <c r="B35" i="67"/>
  <c r="A35" i="67"/>
  <c r="F34" i="67"/>
  <c r="E34" i="67"/>
  <c r="D34" i="67"/>
  <c r="C34" i="67"/>
  <c r="B34" i="67"/>
  <c r="A34" i="67"/>
  <c r="F33" i="67"/>
  <c r="E33" i="67"/>
  <c r="D33" i="67"/>
  <c r="C33" i="67"/>
  <c r="B33" i="67"/>
  <c r="A33" i="67"/>
  <c r="F32" i="67"/>
  <c r="E32" i="67"/>
  <c r="D32" i="67"/>
  <c r="C32" i="67"/>
  <c r="B32" i="67"/>
  <c r="A32" i="67"/>
  <c r="F31" i="67"/>
  <c r="E31" i="67"/>
  <c r="D31" i="67"/>
  <c r="C31" i="67"/>
  <c r="B31" i="67"/>
  <c r="A31" i="67"/>
  <c r="F30" i="67"/>
  <c r="E30" i="67"/>
  <c r="D30" i="67"/>
  <c r="C30" i="67"/>
  <c r="B30" i="67"/>
  <c r="A30" i="67"/>
  <c r="F29" i="67"/>
  <c r="E29" i="67"/>
  <c r="D29" i="67"/>
  <c r="C29" i="67"/>
  <c r="B29" i="67"/>
  <c r="A29" i="67"/>
  <c r="F28" i="67"/>
  <c r="E28" i="67"/>
  <c r="D28" i="67"/>
  <c r="C28" i="67"/>
  <c r="B28" i="67"/>
  <c r="A28" i="67"/>
  <c r="F27" i="67"/>
  <c r="E27" i="67"/>
  <c r="D27" i="67"/>
  <c r="C27" i="67"/>
  <c r="B27" i="67"/>
  <c r="A27" i="67"/>
  <c r="F26" i="67"/>
  <c r="E26" i="67"/>
  <c r="D26" i="67"/>
  <c r="C26" i="67"/>
  <c r="B26" i="67"/>
  <c r="A26" i="67"/>
  <c r="F25" i="67"/>
  <c r="E25" i="67"/>
  <c r="D25" i="67"/>
  <c r="C25" i="67"/>
  <c r="B25" i="67"/>
  <c r="A25" i="67"/>
  <c r="F24" i="67"/>
  <c r="E24" i="67"/>
  <c r="D24" i="67"/>
  <c r="C24" i="67"/>
  <c r="B24" i="67"/>
  <c r="A24" i="67"/>
  <c r="F23" i="67"/>
  <c r="E23" i="67"/>
  <c r="D23" i="67"/>
  <c r="C23" i="67"/>
  <c r="B23" i="67"/>
  <c r="A23" i="67"/>
  <c r="F22" i="67"/>
  <c r="E22" i="67"/>
  <c r="D22" i="67"/>
  <c r="C22" i="67"/>
  <c r="B22" i="67"/>
  <c r="A22" i="67"/>
  <c r="F21" i="67"/>
  <c r="E21" i="67"/>
  <c r="D21" i="67"/>
  <c r="C21" i="67"/>
  <c r="B21" i="67"/>
  <c r="A21" i="67"/>
  <c r="F20" i="67"/>
  <c r="E20" i="67"/>
  <c r="D20" i="67"/>
  <c r="C20" i="67"/>
  <c r="B20" i="67"/>
  <c r="A20" i="67"/>
  <c r="F19" i="67"/>
  <c r="E19" i="67"/>
  <c r="D19" i="67"/>
  <c r="C19" i="67"/>
  <c r="B19" i="67"/>
  <c r="A19" i="67"/>
  <c r="F18" i="67"/>
  <c r="E18" i="67"/>
  <c r="D18" i="67"/>
  <c r="C18" i="67"/>
  <c r="B18" i="67"/>
  <c r="A18" i="67"/>
  <c r="F17" i="67"/>
  <c r="E17" i="67"/>
  <c r="D17" i="67"/>
  <c r="C17" i="67"/>
  <c r="B17" i="67"/>
  <c r="A17" i="67"/>
  <c r="F16" i="67"/>
  <c r="E16" i="67"/>
  <c r="D16" i="67"/>
  <c r="C16" i="67"/>
  <c r="B16" i="67"/>
  <c r="A16" i="67"/>
  <c r="F15" i="67"/>
  <c r="E15" i="67"/>
  <c r="D15" i="67"/>
  <c r="C15" i="67"/>
  <c r="B15" i="67"/>
  <c r="A15" i="67"/>
  <c r="F14" i="67"/>
  <c r="E14" i="67"/>
  <c r="D14" i="67"/>
  <c r="C14" i="67"/>
  <c r="A14" i="67"/>
  <c r="F13" i="67"/>
  <c r="E13" i="67"/>
  <c r="D13" i="67"/>
  <c r="C13" i="67"/>
  <c r="A13" i="67"/>
  <c r="F12" i="67"/>
  <c r="E12" i="67"/>
  <c r="D12" i="67"/>
  <c r="C12" i="67"/>
  <c r="A12" i="67"/>
  <c r="A9" i="67"/>
  <c r="D5" i="67"/>
  <c r="D4" i="67"/>
  <c r="A4" i="67"/>
  <c r="A1" i="67"/>
  <c r="A1" i="61" l="1"/>
  <c r="AD66" i="26"/>
  <c r="AC66" i="26"/>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H64" i="26"/>
  <c r="G64" i="26"/>
  <c r="F64"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D4" i="61"/>
  <c r="D5" i="61"/>
  <c r="AB9" i="26"/>
  <c r="AE34" i="26" l="1"/>
  <c r="G20" i="67" s="1"/>
  <c r="AE50" i="26"/>
  <c r="AE54" i="26"/>
  <c r="AE18" i="26"/>
  <c r="AE40" i="26"/>
  <c r="G23" i="67" s="1"/>
  <c r="AE56" i="26"/>
  <c r="AE24" i="26"/>
  <c r="G15" i="67" s="1"/>
  <c r="AE26" i="26"/>
  <c r="G16" i="67" s="1"/>
  <c r="AE42" i="26"/>
  <c r="AE58" i="26"/>
  <c r="AE28" i="26"/>
  <c r="G17" i="67" s="1"/>
  <c r="AE44" i="26"/>
  <c r="G25" i="67" s="1"/>
  <c r="AE60" i="26"/>
  <c r="AE20" i="26"/>
  <c r="AE62" i="26"/>
  <c r="AE22" i="26"/>
  <c r="AE36" i="26"/>
  <c r="G21" i="67" s="1"/>
  <c r="AE38" i="26"/>
  <c r="AE30" i="26"/>
  <c r="G18" i="67" s="1"/>
  <c r="AE46" i="26"/>
  <c r="AE32" i="26"/>
  <c r="G19" i="67" s="1"/>
  <c r="AE48" i="26"/>
  <c r="AE64" i="26"/>
  <c r="AE66" i="26"/>
  <c r="AE52" i="26"/>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AE67" i="26" l="1"/>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C14" i="61"/>
  <c r="C13" i="61"/>
  <c r="C12" i="61"/>
  <c r="B34" i="60" l="1"/>
  <c r="A34" i="60"/>
  <c r="B33" i="60"/>
  <c r="A33" i="60"/>
  <c r="B32" i="60"/>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A12" i="60"/>
  <c r="A11" i="60"/>
  <c r="A10" i="60"/>
  <c r="B5" i="60"/>
  <c r="A1" i="60"/>
  <c r="C34" i="58"/>
  <c r="B34" i="58"/>
  <c r="A34" i="58"/>
  <c r="C33" i="58"/>
  <c r="B33" i="58"/>
  <c r="A33" i="58"/>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A12" i="58"/>
  <c r="C11" i="58"/>
  <c r="A11" i="58"/>
  <c r="C10" i="58"/>
  <c r="A10" i="58"/>
  <c r="B5" i="58"/>
  <c r="A1" i="58"/>
  <c r="G12" i="67"/>
  <c r="B10" i="58"/>
  <c r="B10" i="60"/>
  <c r="B12" i="61"/>
  <c r="B12" i="67"/>
  <c r="G13" i="67"/>
  <c r="B11" i="58"/>
  <c r="B13" i="61"/>
  <c r="B11" i="60"/>
  <c r="B13" i="67"/>
  <c r="G14" i="67"/>
  <c r="B12" i="58"/>
  <c r="B14" i="67"/>
  <c r="B14" i="61"/>
  <c r="B12" i="60"/>
  <c r="B4" i="70" l="1"/>
  <c r="B3" i="70"/>
  <c r="C10" i="70"/>
  <c r="B5" i="70"/>
  <c r="C3" i="70"/>
  <c r="C2" i="70"/>
  <c r="B6" i="70"/>
  <c r="C4" i="70"/>
  <c r="B7" i="70"/>
  <c r="C5" i="70"/>
  <c r="B10" i="70"/>
  <c r="B8" i="70"/>
  <c r="C6" i="70"/>
  <c r="B9" i="70"/>
  <c r="C7" i="70"/>
  <c r="C8" i="70"/>
  <c r="B2" i="70"/>
  <c r="C9" i="70"/>
  <c r="G37" i="67"/>
</calcChain>
</file>

<file path=xl/sharedStrings.xml><?xml version="1.0" encoding="utf-8"?>
<sst xmlns="http://schemas.openxmlformats.org/spreadsheetml/2006/main" count="2117" uniqueCount="1170">
  <si>
    <t>R1</t>
  </si>
  <si>
    <t> </t>
  </si>
  <si>
    <t>R4</t>
  </si>
  <si>
    <t>Value</t>
  </si>
  <si>
    <t>C3</t>
  </si>
  <si>
    <t>T1</t>
  </si>
  <si>
    <t>T7</t>
  </si>
  <si>
    <t>T8</t>
  </si>
  <si>
    <t>R2</t>
  </si>
  <si>
    <t>R3</t>
  </si>
  <si>
    <t>C4</t>
  </si>
  <si>
    <t>C5</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</si>
  <si>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</si>
  <si>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</si>
  <si>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</si>
  <si>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</si>
  <si>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</si>
  <si>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</si>
  <si>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</si>
  <si>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</si>
  <si>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</si>
  <si>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</si>
  <si>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</si>
  <si>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</si>
  <si>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</si>
  <si>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</si>
  <si>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</si>
  <si>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</si>
  <si>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</si>
  <si>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</si>
  <si>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</si>
  <si>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</si>
  <si>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D-TRE4a</t>
  </si>
  <si>
    <t>D-TRE4b</t>
  </si>
  <si>
    <t>D-TRE5a</t>
  </si>
  <si>
    <t>D-TRE5b</t>
  </si>
  <si>
    <t>M-TRE1a</t>
  </si>
  <si>
    <t>M-TRE1b</t>
  </si>
  <si>
    <t>M-TRE2a</t>
  </si>
  <si>
    <t>M-TRE2b</t>
  </si>
  <si>
    <t>EL</t>
  </si>
  <si>
    <t>TIME</t>
  </si>
  <si>
    <t>PART</t>
  </si>
  <si>
    <t>ELEMENTS IN ORDER OF PERFORMANCE</t>
  </si>
  <si>
    <t>T1*0.5</t>
  </si>
  <si>
    <t>T7*0.5</t>
  </si>
  <si>
    <t>T8*0.5</t>
  </si>
  <si>
    <t>T1*0.3</t>
  </si>
  <si>
    <t>T7*0.3</t>
  </si>
  <si>
    <t>T8*0.3</t>
  </si>
  <si>
    <t>R1*0.5</t>
  </si>
  <si>
    <t>R2*0.5</t>
  </si>
  <si>
    <t>R3*0.5</t>
  </si>
  <si>
    <t>R4*0.5</t>
  </si>
  <si>
    <t>R1*0.3</t>
  </si>
  <si>
    <t>R2*0.3</t>
  </si>
  <si>
    <t>R3*0.3</t>
  </si>
  <si>
    <t>R4*0.3</t>
  </si>
  <si>
    <t>C3*0.5</t>
  </si>
  <si>
    <t>C4*0.5</t>
  </si>
  <si>
    <t>C5*0.5</t>
  </si>
  <si>
    <t>C3*0.3</t>
  </si>
  <si>
    <t>C4*0.3</t>
  </si>
  <si>
    <t>C5*0.3</t>
  </si>
  <si>
    <t>S-TRE3</t>
  </si>
  <si>
    <t>M-TRE3</t>
  </si>
  <si>
    <t>T-TRE4</t>
  </si>
  <si>
    <t>C3+</t>
  </si>
  <si>
    <t>C4+</t>
  </si>
  <si>
    <t>C5+</t>
  </si>
  <si>
    <t>種目</t>
    <rPh sb="0" eb="2">
      <t>シュモク</t>
    </rPh>
    <phoneticPr fontId="10"/>
  </si>
  <si>
    <t>ソロ　テクニカル</t>
  </si>
  <si>
    <t>男子ソロ　テクニカル</t>
    <rPh sb="0" eb="2">
      <t>ダンシ</t>
    </rPh>
    <phoneticPr fontId="10"/>
  </si>
  <si>
    <t>デュエット　テクニカル</t>
  </si>
  <si>
    <t>ミックスデュエット　テクニカル</t>
  </si>
  <si>
    <t>チーム　テクニカル</t>
  </si>
  <si>
    <t>ソロ　フリー</t>
    <phoneticPr fontId="10"/>
  </si>
  <si>
    <t>男子ソロ　フリー</t>
    <rPh sb="0" eb="2">
      <t>ダンシ</t>
    </rPh>
    <phoneticPr fontId="10"/>
  </si>
  <si>
    <t>デュエット　フリー</t>
    <phoneticPr fontId="10"/>
  </si>
  <si>
    <t>ミックスデュエット　フリー</t>
    <phoneticPr fontId="10"/>
  </si>
  <si>
    <t>チーム　フリー</t>
    <phoneticPr fontId="10"/>
  </si>
  <si>
    <t>アクロバティックルーティン</t>
    <phoneticPr fontId="10"/>
  </si>
  <si>
    <t>0:00-0:00</t>
    <phoneticPr fontId="10"/>
  </si>
  <si>
    <t>提出年月日</t>
    <rPh sb="0" eb="2">
      <t>テイシュツ</t>
    </rPh>
    <rPh sb="2" eb="5">
      <t>ネンガッピ</t>
    </rPh>
    <phoneticPr fontId="10"/>
  </si>
  <si>
    <t>署名</t>
    <rPh sb="0" eb="2">
      <t>ショメイ</t>
    </rPh>
    <phoneticPr fontId="10"/>
  </si>
  <si>
    <t>１、</t>
    <phoneticPr fontId="10"/>
  </si>
  <si>
    <t>青いセル</t>
    <rPh sb="0" eb="1">
      <t>アオ</t>
    </rPh>
    <phoneticPr fontId="10"/>
  </si>
  <si>
    <t>提出年月日と署名</t>
    <rPh sb="0" eb="5">
      <t>テイシュツネンガッピ</t>
    </rPh>
    <rPh sb="6" eb="8">
      <t>ショメイ</t>
    </rPh>
    <phoneticPr fontId="10"/>
  </si>
  <si>
    <t>２、</t>
    <phoneticPr fontId="10"/>
  </si>
  <si>
    <t>ファイル名</t>
    <rPh sb="4" eb="5">
      <t>メイ</t>
    </rPh>
    <phoneticPr fontId="10"/>
  </si>
  <si>
    <t>クラブ名</t>
    <phoneticPr fontId="10"/>
  </si>
  <si>
    <t>競技会名</t>
    <rPh sb="0" eb="3">
      <t>キョウギカイ</t>
    </rPh>
    <rPh sb="3" eb="4">
      <t>メイ</t>
    </rPh>
    <phoneticPr fontId="10"/>
  </si>
  <si>
    <t>種目</t>
    <rPh sb="0" eb="2">
      <t>シュモク</t>
    </rPh>
    <phoneticPr fontId="10"/>
  </si>
  <si>
    <t>PART</t>
    <phoneticPr fontId="10"/>
  </si>
  <si>
    <t>EL</t>
    <phoneticPr fontId="10"/>
  </si>
  <si>
    <t>TIME</t>
    <phoneticPr fontId="10"/>
  </si>
  <si>
    <t>BASE MARK</t>
    <phoneticPr fontId="10"/>
  </si>
  <si>
    <t>８、</t>
    <phoneticPr fontId="10"/>
  </si>
  <si>
    <t>TOTALS</t>
    <phoneticPr fontId="10"/>
  </si>
  <si>
    <t>９、</t>
    <phoneticPr fontId="10"/>
  </si>
  <si>
    <t>Routine Total:</t>
    <phoneticPr fontId="10"/>
  </si>
  <si>
    <t>Routine Total</t>
    <phoneticPr fontId="10"/>
  </si>
  <si>
    <t>10、</t>
    <phoneticPr fontId="10"/>
  </si>
  <si>
    <t>注意事項</t>
    <rPh sb="0" eb="4">
      <t>チュウイジコウ</t>
    </rPh>
    <phoneticPr fontId="10"/>
  </si>
  <si>
    <t>３、</t>
    <phoneticPr fontId="10"/>
  </si>
  <si>
    <t>11、</t>
    <phoneticPr fontId="10"/>
  </si>
  <si>
    <t>12、</t>
    <phoneticPr fontId="10"/>
  </si>
  <si>
    <t>13、</t>
    <phoneticPr fontId="10"/>
  </si>
  <si>
    <t>SCORE</t>
    <phoneticPr fontId="10"/>
  </si>
  <si>
    <r>
      <t>Start</t>
    </r>
    <r>
      <rPr>
        <sz val="10"/>
        <color theme="1"/>
        <rFont val="ＭＳ Ｐゴシック"/>
        <family val="3"/>
        <charset val="128"/>
      </rPr>
      <t>　</t>
    </r>
    <r>
      <rPr>
        <sz val="10"/>
        <color theme="1"/>
        <rFont val="Termina"/>
      </rPr>
      <t>No.</t>
    </r>
    <phoneticPr fontId="10"/>
  </si>
  <si>
    <t>メモ</t>
    <phoneticPr fontId="10"/>
  </si>
  <si>
    <r>
      <t>Judge</t>
    </r>
    <r>
      <rPr>
        <sz val="10"/>
        <color theme="1"/>
        <rFont val="ＭＳ ゴシック"/>
        <family val="3"/>
        <charset val="128"/>
      </rPr>
      <t>　</t>
    </r>
    <r>
      <rPr>
        <sz val="10"/>
        <color theme="1"/>
        <rFont val="Arial"/>
        <family val="2"/>
      </rPr>
      <t>NO.</t>
    </r>
    <phoneticPr fontId="10"/>
  </si>
  <si>
    <t>チーム名</t>
    <rPh sb="3" eb="4">
      <t>メイ</t>
    </rPh>
    <phoneticPr fontId="10"/>
  </si>
  <si>
    <t>選手氏名</t>
    <phoneticPr fontId="10"/>
  </si>
  <si>
    <t>リザーブ選手氏名</t>
    <rPh sb="4" eb="6">
      <t>センシュ</t>
    </rPh>
    <rPh sb="6" eb="8">
      <t>シメイ</t>
    </rPh>
    <phoneticPr fontId="10"/>
  </si>
  <si>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0"/>
  </si>
  <si>
    <t>姓名の間のスペース不要、「/」（半角スラッシュ）で選手1と選手2と選手3…を区切る。改行不可</t>
    <rPh sb="42" eb="44">
      <t>カイギョウ</t>
    </rPh>
    <rPh sb="44" eb="46">
      <t>フカ</t>
    </rPh>
    <phoneticPr fontId="10"/>
  </si>
  <si>
    <t>フリーコンビネーション</t>
    <phoneticPr fontId="10"/>
  </si>
  <si>
    <t>WST</t>
    <phoneticPr fontId="10"/>
  </si>
  <si>
    <t>MST</t>
    <phoneticPr fontId="10"/>
  </si>
  <si>
    <t>WDT</t>
    <phoneticPr fontId="10"/>
  </si>
  <si>
    <t>XDT</t>
    <phoneticPr fontId="10"/>
  </si>
  <si>
    <t>WTT</t>
    <phoneticPr fontId="10"/>
  </si>
  <si>
    <t>WSF</t>
    <phoneticPr fontId="10"/>
  </si>
  <si>
    <t>MSF</t>
    <phoneticPr fontId="10"/>
  </si>
  <si>
    <t>WDF</t>
    <phoneticPr fontId="10"/>
  </si>
  <si>
    <t>XDF</t>
    <phoneticPr fontId="10"/>
  </si>
  <si>
    <t>WTF</t>
    <phoneticPr fontId="10"/>
  </si>
  <si>
    <t>WAC</t>
    <phoneticPr fontId="10"/>
  </si>
  <si>
    <t>WFC</t>
    <phoneticPr fontId="10"/>
  </si>
  <si>
    <t>種目コード</t>
    <rPh sb="0" eb="2">
      <t>シュモク</t>
    </rPh>
    <phoneticPr fontId="10"/>
  </si>
  <si>
    <t>■種目コード一覧</t>
    <rPh sb="1" eb="3">
      <t>シュモク</t>
    </rPh>
    <rPh sb="6" eb="8">
      <t>イチラン</t>
    </rPh>
    <phoneticPr fontId="10"/>
  </si>
  <si>
    <t>種目</t>
    <rPh sb="0" eb="2">
      <t>シュモク</t>
    </rPh>
    <phoneticPr fontId="10"/>
  </si>
  <si>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0"/>
  </si>
  <si>
    <t>日本選手権</t>
    <rPh sb="0" eb="5">
      <t>ニホンセンシュケン</t>
    </rPh>
    <phoneticPr fontId="10"/>
  </si>
  <si>
    <t>JS</t>
    <phoneticPr fontId="10"/>
  </si>
  <si>
    <t>チャレンジカップ</t>
    <phoneticPr fontId="10"/>
  </si>
  <si>
    <t>CC</t>
    <phoneticPr fontId="10"/>
  </si>
  <si>
    <t>JOCジュニアオリンピックカップ</t>
    <phoneticPr fontId="10"/>
  </si>
  <si>
    <t>MC</t>
    <phoneticPr fontId="10"/>
  </si>
  <si>
    <t>学生選手権（マーメイドカップ）</t>
    <phoneticPr fontId="10"/>
  </si>
  <si>
    <t>KS</t>
    <phoneticPr fontId="10"/>
  </si>
  <si>
    <t>ユースソロ・デュエット大会</t>
    <rPh sb="11" eb="13">
      <t>タイカイ</t>
    </rPh>
    <phoneticPr fontId="10"/>
  </si>
  <si>
    <t>SD</t>
    <phoneticPr fontId="10"/>
  </si>
  <si>
    <t>■主要大会名コード一覧</t>
    <rPh sb="1" eb="3">
      <t>シュヨウ</t>
    </rPh>
    <rPh sb="3" eb="6">
      <t>タイカイメイ</t>
    </rPh>
    <rPh sb="9" eb="11">
      <t>イチラン</t>
    </rPh>
    <phoneticPr fontId="10"/>
  </si>
  <si>
    <t>大会名</t>
    <rPh sb="0" eb="3">
      <t>タイカイメイ</t>
    </rPh>
    <phoneticPr fontId="10"/>
  </si>
  <si>
    <t>大会コード</t>
    <rPh sb="0" eb="2">
      <t>タイカイ</t>
    </rPh>
    <phoneticPr fontId="10"/>
  </si>
  <si>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0"/>
  </si>
  <si>
    <t>TRE</t>
    <phoneticPr fontId="10"/>
  </si>
  <si>
    <t>14、</t>
    <phoneticPr fontId="10"/>
  </si>
  <si>
    <t>・空白なし、名称にピリオド・カンマ・記号は使用せず続けて入力する</t>
    <rPh sb="28" eb="30">
      <t>ニュウリョク</t>
    </rPh>
    <phoneticPr fontId="10"/>
  </si>
  <si>
    <t>NG事例）</t>
    <phoneticPr fontId="10"/>
  </si>
  <si>
    <r>
      <t>AI</t>
    </r>
    <r>
      <rPr>
        <sz val="14"/>
        <color theme="1"/>
        <rFont val="メイリオ"/>
        <family val="3"/>
        <charset val="128"/>
      </rPr>
      <t>パネル</t>
    </r>
    <phoneticPr fontId="10"/>
  </si>
  <si>
    <r>
      <t>EL</t>
    </r>
    <r>
      <rPr>
        <sz val="14"/>
        <color theme="1"/>
        <rFont val="メイリオ"/>
        <family val="3"/>
        <charset val="128"/>
      </rPr>
      <t>パネル</t>
    </r>
    <phoneticPr fontId="10"/>
  </si>
  <si>
    <t>メモ</t>
    <phoneticPr fontId="10"/>
  </si>
  <si>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0"/>
  </si>
  <si>
    <t>　例）ソロ選手氏名(1名)　　　　　：　高橋瑞希</t>
    <rPh sb="1" eb="2">
      <t>レイ</t>
    </rPh>
    <rPh sb="5" eb="7">
      <t>センシュ</t>
    </rPh>
    <rPh sb="7" eb="9">
      <t>シメイ</t>
    </rPh>
    <rPh sb="11" eb="12">
      <t>メイ</t>
    </rPh>
    <rPh sb="20" eb="22">
      <t>タカハシ</t>
    </rPh>
    <rPh sb="22" eb="24">
      <t>ミズキ</t>
    </rPh>
    <phoneticPr fontId="10"/>
  </si>
  <si>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0"/>
  </si>
  <si>
    <t>　　　デュエットリザーブ選手氏名：　小沢さくら</t>
    <phoneticPr fontId="10"/>
  </si>
  <si>
    <t>Valueの入力もれ</t>
    <rPh sb="6" eb="8">
      <t>ニュウリョク</t>
    </rPh>
    <phoneticPr fontId="10"/>
  </si>
  <si>
    <t>誤ったValueの手入力</t>
    <rPh sb="0" eb="1">
      <t>アヤマ</t>
    </rPh>
    <rPh sb="9" eb="12">
      <t>テニュウリョク</t>
    </rPh>
    <phoneticPr fontId="10"/>
  </si>
  <si>
    <t>・指定の３つの情報をアンダーバー(半角)で区切り、指定の順序で入力</t>
    <rPh sb="1" eb="3">
      <t>シテイ</t>
    </rPh>
    <rPh sb="17" eb="19">
      <t>ハンカク</t>
    </rPh>
    <rPh sb="25" eb="27">
      <t>シテイ</t>
    </rPh>
    <rPh sb="31" eb="33">
      <t>ニュウリョク</t>
    </rPh>
    <phoneticPr fontId="10"/>
  </si>
  <si>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0"/>
  </si>
  <si>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0"/>
  </si>
  <si>
    <t>EL・AI：エレメント実施リスト</t>
    <rPh sb="11" eb="13">
      <t>ジッシ</t>
    </rPh>
    <phoneticPr fontId="10"/>
  </si>
  <si>
    <t>DECLARED DIFFICULTY</t>
    <phoneticPr fontId="10"/>
  </si>
  <si>
    <t>DECLARED DIFFICULTY</t>
    <phoneticPr fontId="10"/>
  </si>
  <si>
    <t>BONUS</t>
    <phoneticPr fontId="10"/>
  </si>
  <si>
    <t>BONUS</t>
    <phoneticPr fontId="10"/>
  </si>
  <si>
    <r>
      <t>OBSERVING</t>
    </r>
    <r>
      <rPr>
        <b/>
        <sz val="10"/>
        <color theme="1"/>
        <rFont val="ＭＳ Ｐゴシック"/>
        <family val="3"/>
        <charset val="128"/>
      </rPr>
      <t>　</t>
    </r>
    <r>
      <rPr>
        <b/>
        <sz val="10"/>
        <color theme="1"/>
        <rFont val="Termina"/>
      </rPr>
      <t>PRACTICE</t>
    </r>
    <phoneticPr fontId="10"/>
  </si>
  <si>
    <r>
      <t>COACH</t>
    </r>
    <r>
      <rPr>
        <b/>
        <sz val="10"/>
        <color theme="1"/>
        <rFont val="ＭＳ Ｐゴシック"/>
        <family val="3"/>
        <charset val="128"/>
      </rPr>
      <t>　</t>
    </r>
    <r>
      <rPr>
        <b/>
        <sz val="10"/>
        <color theme="1"/>
        <rFont val="Termina"/>
      </rPr>
      <t>CARD</t>
    </r>
    <phoneticPr fontId="10"/>
  </si>
  <si>
    <t>EVENT</t>
    <phoneticPr fontId="10"/>
  </si>
  <si>
    <t>■コーチカードの提出について</t>
    <rPh sb="8" eb="10">
      <t>テイシュツ</t>
    </rPh>
    <phoneticPr fontId="10"/>
  </si>
  <si>
    <t>Coachcard(入力用)</t>
    <rPh sb="10" eb="12">
      <t>ニュウリョク</t>
    </rPh>
    <rPh sb="12" eb="13">
      <t>ヨウ</t>
    </rPh>
    <phoneticPr fontId="10"/>
  </si>
  <si>
    <t>クラブ名</t>
  </si>
  <si>
    <t>署名</t>
  </si>
  <si>
    <t>提出年月日</t>
    <rPh sb="0" eb="5">
      <t>テイシュツネンガッピ</t>
    </rPh>
    <phoneticPr fontId="10"/>
  </si>
  <si>
    <t>2、</t>
    <phoneticPr fontId="10"/>
  </si>
  <si>
    <t>３、</t>
    <phoneticPr fontId="10"/>
  </si>
  <si>
    <t>４、</t>
    <phoneticPr fontId="10"/>
  </si>
  <si>
    <t>種目</t>
    <phoneticPr fontId="10"/>
  </si>
  <si>
    <t>５、</t>
    <phoneticPr fontId="10"/>
  </si>
  <si>
    <t>チーム名</t>
    <phoneticPr fontId="10"/>
  </si>
  <si>
    <t>リザーブ選手氏名</t>
    <phoneticPr fontId="10"/>
  </si>
  <si>
    <t>※選手氏名・リザーブ選手氏名</t>
    <phoneticPr fontId="10"/>
  </si>
  <si>
    <t>６、</t>
    <phoneticPr fontId="10"/>
  </si>
  <si>
    <t>７、</t>
    <phoneticPr fontId="10"/>
  </si>
  <si>
    <t>■コーチカードのファイル作成手順</t>
    <rPh sb="12" eb="14">
      <t>サクセイ</t>
    </rPh>
    <rPh sb="14" eb="16">
      <t>テジュン</t>
    </rPh>
    <phoneticPr fontId="10"/>
  </si>
  <si>
    <t>コーチカードの入力</t>
    <rPh sb="7" eb="9">
      <t>ニュウリョク</t>
    </rPh>
    <phoneticPr fontId="10"/>
  </si>
  <si>
    <t>Codes + Draft Values</t>
    <phoneticPr fontId="10"/>
  </si>
  <si>
    <t>■コーチカードの入力方法</t>
    <rPh sb="8" eb="10">
      <t>ニュウリョク</t>
    </rPh>
    <rPh sb="10" eb="12">
      <t>ホウホウ</t>
    </rPh>
    <phoneticPr fontId="10"/>
  </si>
  <si>
    <t>1、</t>
    <phoneticPr fontId="10"/>
  </si>
  <si>
    <t>提出ファイル</t>
    <rPh sb="0" eb="2">
      <t>テイシュツ</t>
    </rPh>
    <phoneticPr fontId="10"/>
  </si>
  <si>
    <t>提出締切日</t>
    <rPh sb="0" eb="2">
      <t>テイシュツ</t>
    </rPh>
    <rPh sb="2" eb="5">
      <t>シメキリビ</t>
    </rPh>
    <phoneticPr fontId="10"/>
  </si>
  <si>
    <t>提出方法</t>
    <rPh sb="0" eb="2">
      <t>テイシュツ</t>
    </rPh>
    <rPh sb="2" eb="4">
      <t>ホウホウ</t>
    </rPh>
    <phoneticPr fontId="10"/>
  </si>
  <si>
    <t>提出後の訂正</t>
    <rPh sb="0" eb="2">
      <t>テイシュツ</t>
    </rPh>
    <rPh sb="2" eb="3">
      <t>ゴ</t>
    </rPh>
    <rPh sb="4" eb="6">
      <t>テイセイ</t>
    </rPh>
    <phoneticPr fontId="10"/>
  </si>
  <si>
    <t>一部だけ遅れての提出</t>
    <rPh sb="0" eb="2">
      <t>イチブ</t>
    </rPh>
    <rPh sb="4" eb="5">
      <t>オク</t>
    </rPh>
    <rPh sb="8" eb="10">
      <t>テイシュツ</t>
    </rPh>
    <phoneticPr fontId="10"/>
  </si>
  <si>
    <t>Aチーム、Bチーム、コーチ毎の提出</t>
    <rPh sb="13" eb="14">
      <t>ゴト</t>
    </rPh>
    <rPh sb="15" eb="17">
      <t>テイシュツ</t>
    </rPh>
    <phoneticPr fontId="10"/>
  </si>
  <si>
    <t>取り敢えず提出、後日訂正版の提出</t>
    <rPh sb="0" eb="1">
      <t>ト</t>
    </rPh>
    <rPh sb="2" eb="3">
      <t>ア</t>
    </rPh>
    <rPh sb="5" eb="7">
      <t>テイシュツ</t>
    </rPh>
    <rPh sb="8" eb="10">
      <t>ゴジツ</t>
    </rPh>
    <rPh sb="10" eb="12">
      <t>テイセイ</t>
    </rPh>
    <rPh sb="12" eb="13">
      <t>バン</t>
    </rPh>
    <rPh sb="14" eb="16">
      <t>テイシュツ</t>
    </rPh>
    <phoneticPr fontId="10"/>
  </si>
  <si>
    <t>メールが送信できない。ファイルの添付漏れ。</t>
    <rPh sb="4" eb="6">
      <t>ソウシン</t>
    </rPh>
    <rPh sb="16" eb="19">
      <t>テンプモ</t>
    </rPh>
    <phoneticPr fontId="10"/>
  </si>
  <si>
    <t>必ず入力されていることを確認、入力がないものは無効。</t>
    <rPh sb="0" eb="1">
      <t>カナラ</t>
    </rPh>
    <rPh sb="2" eb="4">
      <t>ニュウリョク</t>
    </rPh>
    <rPh sb="12" eb="14">
      <t>カクニン</t>
    </rPh>
    <rPh sb="15" eb="17">
      <t>ニュウリョク</t>
    </rPh>
    <rPh sb="23" eb="25">
      <t>ムコウ</t>
    </rPh>
    <phoneticPr fontId="10"/>
  </si>
  <si>
    <t>万が一遅れた場合にはエントリー書類の未提出により棄権となる。</t>
    <rPh sb="15" eb="17">
      <t>ショルイ</t>
    </rPh>
    <rPh sb="18" eb="21">
      <t>ミテイシュツ</t>
    </rPh>
    <phoneticPr fontId="10"/>
  </si>
  <si>
    <t>提出後の訂正不可。</t>
    <rPh sb="0" eb="3">
      <t>テイシュツゴ</t>
    </rPh>
    <rPh sb="4" eb="6">
      <t>テイセイ</t>
    </rPh>
    <rPh sb="6" eb="8">
      <t>フカ</t>
    </rPh>
    <phoneticPr fontId="10"/>
  </si>
  <si>
    <t>他の大会で使用したファイルの使いまわしは禁止。</t>
    <rPh sb="0" eb="1">
      <t>タ</t>
    </rPh>
    <rPh sb="2" eb="4">
      <t>タイカイ</t>
    </rPh>
    <rPh sb="5" eb="7">
      <t>シヨウ</t>
    </rPh>
    <rPh sb="14" eb="15">
      <t>ツカ</t>
    </rPh>
    <rPh sb="20" eb="22">
      <t>キンシ</t>
    </rPh>
    <phoneticPr fontId="10"/>
  </si>
  <si>
    <t>大会毎に指定されたファイルへ、新規登録したコーチカードを提出すること。</t>
    <phoneticPr fontId="10"/>
  </si>
  <si>
    <t>指定の通り、ファイル名を変更・保存してから作成を開始する。</t>
    <phoneticPr fontId="10"/>
  </si>
  <si>
    <t>必ず入力、入力がないものは無効</t>
    <rPh sb="0" eb="1">
      <t>カナラ</t>
    </rPh>
    <rPh sb="2" eb="4">
      <t>ニュウリョク</t>
    </rPh>
    <rPh sb="5" eb="7">
      <t>ニュウリョク</t>
    </rPh>
    <rPh sb="13" eb="15">
      <t>ムコウ</t>
    </rPh>
    <phoneticPr fontId="10"/>
  </si>
  <si>
    <t>青いセルのプルダウンリストから選択（全大会共通）</t>
    <rPh sb="0" eb="1">
      <t>アオ</t>
    </rPh>
    <rPh sb="15" eb="17">
      <t>センタク</t>
    </rPh>
    <rPh sb="18" eb="21">
      <t>ゼンタイカイ</t>
    </rPh>
    <rPh sb="21" eb="23">
      <t>キョウツウ</t>
    </rPh>
    <phoneticPr fontId="10"/>
  </si>
  <si>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0"/>
  </si>
  <si>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0"/>
  </si>
  <si>
    <t>合計（自動計算）</t>
    <rPh sb="0" eb="2">
      <t>ゴウケイ</t>
    </rPh>
    <rPh sb="3" eb="5">
      <t>ジドウ</t>
    </rPh>
    <rPh sb="5" eb="7">
      <t>ケイサン</t>
    </rPh>
    <phoneticPr fontId="10"/>
  </si>
  <si>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0"/>
  </si>
  <si>
    <t>Coachcardシート以外を削除して提出</t>
    <rPh sb="12" eb="14">
      <t>イガイ</t>
    </rPh>
    <rPh sb="15" eb="17">
      <t>サクジョ</t>
    </rPh>
    <rPh sb="19" eb="21">
      <t>テイシュツ</t>
    </rPh>
    <phoneticPr fontId="10"/>
  </si>
  <si>
    <t>入力が漏れてしまった</t>
    <rPh sb="0" eb="2">
      <t>ニュウリョク</t>
    </rPh>
    <rPh sb="3" eb="4">
      <t>モ</t>
    </rPh>
    <phoneticPr fontId="10"/>
  </si>
  <si>
    <t>うっかり忘れた</t>
    <rPh sb="4" eb="5">
      <t>ワス</t>
    </rPh>
    <phoneticPr fontId="10"/>
  </si>
  <si>
    <t>事前確認が不十分だった</t>
    <rPh sb="0" eb="2">
      <t>ジゼン</t>
    </rPh>
    <rPh sb="2" eb="4">
      <t>カクニン</t>
    </rPh>
    <rPh sb="5" eb="8">
      <t>フジュウブン</t>
    </rPh>
    <phoneticPr fontId="10"/>
  </si>
  <si>
    <t>作成もれがあった</t>
    <rPh sb="0" eb="2">
      <t>サクセイ</t>
    </rPh>
    <phoneticPr fontId="10"/>
  </si>
  <si>
    <t>〆切間近、時間がなくて焦ってしまった</t>
    <rPh sb="0" eb="2">
      <t>シメキリ</t>
    </rPh>
    <rPh sb="2" eb="4">
      <t>マヂカ</t>
    </rPh>
    <rPh sb="5" eb="7">
      <t>ジカン</t>
    </rPh>
    <rPh sb="11" eb="12">
      <t>アセ</t>
    </rPh>
    <phoneticPr fontId="10"/>
  </si>
  <si>
    <t>※ 提出年月日と署名のないものは無効。</t>
    <rPh sb="2" eb="4">
      <t>テイシュツ</t>
    </rPh>
    <rPh sb="4" eb="7">
      <t>ネンガッピ</t>
    </rPh>
    <rPh sb="8" eb="10">
      <t>ショメイ</t>
    </rPh>
    <rPh sb="16" eb="18">
      <t>ムコウ</t>
    </rPh>
    <phoneticPr fontId="10"/>
  </si>
  <si>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0"/>
  </si>
  <si>
    <t>開始時間しか入力されていない</t>
    <rPh sb="0" eb="4">
      <t>カイシジカン</t>
    </rPh>
    <rPh sb="6" eb="8">
      <t>ニュウリョク</t>
    </rPh>
    <phoneticPr fontId="10"/>
  </si>
  <si>
    <t>エントリーとリザーブ選手氏名が異なる</t>
    <rPh sb="15" eb="16">
      <t>コト</t>
    </rPh>
    <phoneticPr fontId="10"/>
  </si>
  <si>
    <t>デュエットなのに３人の選手名を入力</t>
    <rPh sb="9" eb="10">
      <t>ニン</t>
    </rPh>
    <rPh sb="11" eb="14">
      <t>センシュメイ</t>
    </rPh>
    <rPh sb="15" eb="17">
      <t>ニュウリョク</t>
    </rPh>
    <phoneticPr fontId="10"/>
  </si>
  <si>
    <t>データ提出の場合、システムトラブルに注意する</t>
    <rPh sb="3" eb="5">
      <t>テイシュツ</t>
    </rPh>
    <rPh sb="6" eb="8">
      <t>バアイ</t>
    </rPh>
    <rPh sb="18" eb="20">
      <t>チュウイ</t>
    </rPh>
    <phoneticPr fontId="10"/>
  </si>
  <si>
    <t>コーチカードは、ルーティン１エントリーにつき１ファイルとして、エントリー数分のファイルを提出する</t>
    <rPh sb="36" eb="37">
      <t>スウ</t>
    </rPh>
    <rPh sb="37" eb="38">
      <t>ブン</t>
    </rPh>
    <rPh sb="44" eb="46">
      <t>テイシュツ</t>
    </rPh>
    <phoneticPr fontId="10"/>
  </si>
  <si>
    <t>署名は提出責任者。クラブコーチであれば誰でも良い</t>
    <rPh sb="0" eb="2">
      <t>ショメイ</t>
    </rPh>
    <rPh sb="3" eb="5">
      <t>テイシュツ</t>
    </rPh>
    <rPh sb="5" eb="8">
      <t>セキニンシャ</t>
    </rPh>
    <rPh sb="19" eb="20">
      <t>ダレ</t>
    </rPh>
    <rPh sb="22" eb="23">
      <t>ヨ</t>
    </rPh>
    <phoneticPr fontId="10"/>
  </si>
  <si>
    <t>選考会</t>
    <rPh sb="0" eb="3">
      <t>センコウカイ</t>
    </rPh>
    <phoneticPr fontId="10"/>
  </si>
  <si>
    <t>AGグループ＋大会コード＋年号</t>
    <rPh sb="7" eb="9">
      <t>タイカイ</t>
    </rPh>
    <rPh sb="13" eb="15">
      <t>ネンゴウ</t>
    </rPh>
    <phoneticPr fontId="10"/>
  </si>
  <si>
    <t>JC　　　　　　必要があれば作成</t>
    <rPh sb="8" eb="10">
      <t>ヒツヨウ</t>
    </rPh>
    <rPh sb="14" eb="16">
      <t>サクセイ</t>
    </rPh>
    <phoneticPr fontId="10"/>
  </si>
  <si>
    <t>DECLARED DIFFICULTY　は20列表示。列はそのままとして削除や非表示にしない</t>
    <rPh sb="23" eb="24">
      <t>レツ</t>
    </rPh>
    <rPh sb="24" eb="26">
      <t>ヒョウジ</t>
    </rPh>
    <rPh sb="27" eb="28">
      <t>レツ</t>
    </rPh>
    <rPh sb="36" eb="38">
      <t>サクジョ</t>
    </rPh>
    <rPh sb="39" eb="42">
      <t>ヒヒョウジ</t>
    </rPh>
    <phoneticPr fontId="10"/>
  </si>
  <si>
    <t>リザーブ含め全員の名前の入力してしまった</t>
    <rPh sb="4" eb="5">
      <t>フク</t>
    </rPh>
    <rPh sb="6" eb="8">
      <t>ゼンイン</t>
    </rPh>
    <rPh sb="9" eb="11">
      <t>ナマエ</t>
    </rPh>
    <rPh sb="12" eb="14">
      <t>ニュウリョク</t>
    </rPh>
    <phoneticPr fontId="10"/>
  </si>
  <si>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0"/>
  </si>
  <si>
    <t>コーチカードのシートだけを出せば良いと思っていた</t>
    <rPh sb="13" eb="14">
      <t>ダ</t>
    </rPh>
    <rPh sb="16" eb="17">
      <t>ヨ</t>
    </rPh>
    <rPh sb="19" eb="20">
      <t>オモ</t>
    </rPh>
    <phoneticPr fontId="10"/>
  </si>
  <si>
    <t>Group:</t>
  </si>
  <si>
    <t>Group A</t>
  </si>
  <si>
    <t>ACRO-A</t>
  </si>
  <si>
    <t>Group B</t>
  </si>
  <si>
    <t>ACRO-B</t>
  </si>
  <si>
    <t>Group C</t>
  </si>
  <si>
    <t>ACRO-C</t>
  </si>
  <si>
    <t>Group P</t>
  </si>
  <si>
    <t>ACRO-P</t>
  </si>
  <si>
    <t>Pair Acro</t>
  </si>
  <si>
    <t>Thrusts</t>
  </si>
  <si>
    <t>T</t>
  </si>
  <si>
    <t>R</t>
  </si>
  <si>
    <t>Flexibility</t>
  </si>
  <si>
    <t>F</t>
  </si>
  <si>
    <t>Airborne Weight</t>
  </si>
  <si>
    <t>Connections</t>
  </si>
  <si>
    <t>C</t>
  </si>
  <si>
    <t>PC</t>
  </si>
  <si>
    <t>全く入力されていない</t>
    <rPh sb="0" eb="1">
      <t>マッタ</t>
    </rPh>
    <rPh sb="2" eb="4">
      <t>ニュウリョク</t>
    </rPh>
    <phoneticPr fontId="10"/>
  </si>
  <si>
    <t>上下のTIMEが繋がっていない</t>
    <rPh sb="0" eb="2">
      <t>ジョウゲ</t>
    </rPh>
    <rPh sb="8" eb="9">
      <t>ツナ</t>
    </rPh>
    <phoneticPr fontId="10"/>
  </si>
  <si>
    <t>”～”　”—”　など、指定以外の文字が入力されている</t>
    <rPh sb="11" eb="13">
      <t>シテイ</t>
    </rPh>
    <rPh sb="13" eb="15">
      <t>イガイ</t>
    </rPh>
    <rPh sb="16" eb="18">
      <t>モジ</t>
    </rPh>
    <rPh sb="19" eb="21">
      <t>ニュウリョク</t>
    </rPh>
    <phoneticPr fontId="10"/>
  </si>
  <si>
    <t>入力後の再確認をしなかった</t>
    <rPh sb="0" eb="2">
      <t>ニュウリョク</t>
    </rPh>
    <rPh sb="2" eb="3">
      <t>ゴ</t>
    </rPh>
    <rPh sb="4" eb="5">
      <t>サイ</t>
    </rPh>
    <rPh sb="5" eb="7">
      <t>カクニン</t>
    </rPh>
    <phoneticPr fontId="10"/>
  </si>
  <si>
    <t>種目名が未選択、空欄</t>
    <rPh sb="0" eb="3">
      <t>シュモクメイ</t>
    </rPh>
    <rPh sb="4" eb="7">
      <t>ミセンタク</t>
    </rPh>
    <rPh sb="8" eb="10">
      <t>クウラン</t>
    </rPh>
    <phoneticPr fontId="10"/>
  </si>
  <si>
    <t>表記形式が異なっていたが、入力後の再確認をしていなかった</t>
    <rPh sb="13" eb="16">
      <t>ニュウリョクゴ</t>
    </rPh>
    <rPh sb="17" eb="20">
      <t>サイカクニン</t>
    </rPh>
    <phoneticPr fontId="10"/>
  </si>
  <si>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0"/>
  </si>
  <si>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0"/>
  </si>
  <si>
    <t>使いまわししたため、式が壊れている</t>
    <rPh sb="0" eb="1">
      <t>ツカ</t>
    </rPh>
    <rPh sb="10" eb="11">
      <t>シキ</t>
    </rPh>
    <rPh sb="12" eb="13">
      <t>コワ</t>
    </rPh>
    <phoneticPr fontId="10"/>
  </si>
  <si>
    <t>添付シートが異なっている</t>
    <rPh sb="0" eb="2">
      <t>テンプ</t>
    </rPh>
    <rPh sb="6" eb="7">
      <t>コト</t>
    </rPh>
    <phoneticPr fontId="10"/>
  </si>
  <si>
    <t>■アクロバティックカタログ</t>
    <phoneticPr fontId="10"/>
  </si>
  <si>
    <t>古いバージョンから選択してDDを記入</t>
    <rPh sb="0" eb="1">
      <t>フル</t>
    </rPh>
    <rPh sb="9" eb="11">
      <t>センタク</t>
    </rPh>
    <rPh sb="16" eb="18">
      <t>キニュウ</t>
    </rPh>
    <phoneticPr fontId="10"/>
  </si>
  <si>
    <t>最新情報を確認しなかった</t>
    <rPh sb="0" eb="2">
      <t>サイシン</t>
    </rPh>
    <rPh sb="2" eb="4">
      <t>ジョウホウ</t>
    </rPh>
    <rPh sb="5" eb="7">
      <t>カクニン</t>
    </rPh>
    <phoneticPr fontId="10"/>
  </si>
  <si>
    <t>「Coachcard(入力用)」シートのみに必要事項を入力する</t>
    <rPh sb="11" eb="14">
      <t>ニュウリョクヨウ</t>
    </rPh>
    <rPh sb="22" eb="24">
      <t>ヒツヨウ</t>
    </rPh>
    <rPh sb="24" eb="26">
      <t>ジコウ</t>
    </rPh>
    <rPh sb="27" eb="29">
      <t>ニュウリョク</t>
    </rPh>
    <phoneticPr fontId="10"/>
  </si>
  <si>
    <t>入力不可のBONUS欄への入力</t>
    <rPh sb="0" eb="2">
      <t>ニュウリョク</t>
    </rPh>
    <rPh sb="2" eb="4">
      <t>フカ</t>
    </rPh>
    <rPh sb="10" eb="11">
      <t>ラン</t>
    </rPh>
    <rPh sb="13" eb="15">
      <t>ニュウリョク</t>
    </rPh>
    <phoneticPr fontId="10"/>
  </si>
  <si>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0"/>
  </si>
  <si>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0"/>
  </si>
  <si>
    <t>LEGEND</t>
    <phoneticPr fontId="10"/>
  </si>
  <si>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0"/>
  </si>
  <si>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0"/>
  </si>
  <si>
    <t>15、</t>
    <phoneticPr fontId="10"/>
  </si>
  <si>
    <t>Valueの入力もれにより合計が０となっている</t>
    <rPh sb="6" eb="8">
      <t>ニュウリョク</t>
    </rPh>
    <rPh sb="13" eb="15">
      <t>ゴウケイ</t>
    </rPh>
    <phoneticPr fontId="10"/>
  </si>
  <si>
    <t>入力を忘れ、確認が漏れた</t>
    <rPh sb="0" eb="2">
      <t>ニュウリョク</t>
    </rPh>
    <rPh sb="3" eb="4">
      <t>ワス</t>
    </rPh>
    <rPh sb="6" eb="8">
      <t>カクニン</t>
    </rPh>
    <rPh sb="9" eb="10">
      <t>モ</t>
    </rPh>
    <phoneticPr fontId="10"/>
  </si>
  <si>
    <t>1PC</t>
  </si>
  <si>
    <t>2PC</t>
  </si>
  <si>
    <t>3PC</t>
  </si>
  <si>
    <t>4PC</t>
  </si>
  <si>
    <t>5PC</t>
  </si>
  <si>
    <t>6PC</t>
  </si>
  <si>
    <t>7PC</t>
  </si>
  <si>
    <t>8PC</t>
  </si>
  <si>
    <t>9PC</t>
  </si>
  <si>
    <t>10PC</t>
  </si>
  <si>
    <t>Acrobatics Base Mark:</t>
  </si>
  <si>
    <t>Code</t>
  </si>
  <si>
    <r>
      <t>・ファイル名：</t>
    </r>
    <r>
      <rPr>
        <sz val="11"/>
        <color rgb="FF0000FF"/>
        <rFont val="メイリオ"/>
        <family val="3"/>
        <charset val="128"/>
      </rPr>
      <t>eventcd_clubname_swimmer</t>
    </r>
    <r>
      <rPr>
        <sz val="11"/>
        <color theme="1"/>
        <rFont val="メイリオ"/>
        <family val="3"/>
        <charset val="128"/>
      </rPr>
      <t>_XXXX(大会コード)</t>
    </r>
    <rPh sb="37" eb="39">
      <t>タイカイ</t>
    </rPh>
    <phoneticPr fontId="10"/>
  </si>
  <si>
    <t>クラブ名を入力（エントリー時のクラブ名、カタカナは半角で入力）</t>
    <rPh sb="3" eb="4">
      <t>メイ</t>
    </rPh>
    <rPh sb="5" eb="7">
      <t>ニュウリョク</t>
    </rPh>
    <rPh sb="13" eb="14">
      <t>ジ</t>
    </rPh>
    <rPh sb="18" eb="19">
      <t>メイ</t>
    </rPh>
    <rPh sb="25" eb="27">
      <t>ハンカク</t>
    </rPh>
    <rPh sb="28" eb="30">
      <t>ニュウリョク</t>
    </rPh>
    <phoneticPr fontId="10"/>
  </si>
  <si>
    <t>種目をプルダウンリストから選択</t>
    <rPh sb="0" eb="2">
      <t>シュモク</t>
    </rPh>
    <rPh sb="13" eb="15">
      <t>センタク</t>
    </rPh>
    <phoneticPr fontId="10"/>
  </si>
  <si>
    <r>
      <rPr>
        <b/>
        <sz val="11"/>
        <rFont val="メイリオ"/>
        <family val="3"/>
        <charset val="128"/>
      </rPr>
      <t>・読み込みエラー防止のため、ファイルの使いまわしや</t>
    </r>
    <r>
      <rPr>
        <b/>
        <sz val="11"/>
        <color rgb="FFFF0000"/>
        <rFont val="メイリオ"/>
        <family val="3"/>
        <charset val="128"/>
      </rPr>
      <t>大会コードを省略したり変更しない</t>
    </r>
    <r>
      <rPr>
        <b/>
        <sz val="11"/>
        <color theme="1"/>
        <rFont val="メイリオ"/>
        <family val="3"/>
        <charset val="128"/>
      </rPr>
      <t>でください。</t>
    </r>
    <rPh sb="25" eb="27">
      <t>タイカイ</t>
    </rPh>
    <rPh sb="31" eb="33">
      <t>ショウリャク</t>
    </rPh>
    <rPh sb="36" eb="38">
      <t>ヘンコウ</t>
    </rPh>
    <phoneticPr fontId="10"/>
  </si>
  <si>
    <t>ソロの種目</t>
    <rPh sb="3" eb="5">
      <t>シュモク</t>
    </rPh>
    <phoneticPr fontId="10"/>
  </si>
  <si>
    <t>デュエットの種目</t>
    <rPh sb="6" eb="8">
      <t>シュモク</t>
    </rPh>
    <phoneticPr fontId="10"/>
  </si>
  <si>
    <t>・漢字・かなを使用してしまった
・所属にチーム名をつけてしまった
・姓のみで名前がない</t>
    <phoneticPr fontId="10"/>
  </si>
  <si>
    <t>締切日厳守。遅れての提出は認められない。</t>
    <rPh sb="0" eb="3">
      <t>シメキリビ</t>
    </rPh>
    <rPh sb="3" eb="5">
      <t>ゲンシュ</t>
    </rPh>
    <rPh sb="6" eb="7">
      <t>オク</t>
    </rPh>
    <rPh sb="10" eb="12">
      <t>テイシュツ</t>
    </rPh>
    <rPh sb="13" eb="14">
      <t>ミト</t>
    </rPh>
    <phoneticPr fontId="10"/>
  </si>
  <si>
    <t>何分何秒　から　何分何秒の間か、PARTごとの実施時間を入力</t>
    <rPh sb="0" eb="2">
      <t>ナンフン</t>
    </rPh>
    <rPh sb="2" eb="4">
      <t>ナンビョウ</t>
    </rPh>
    <rPh sb="8" eb="10">
      <t>ナンフン</t>
    </rPh>
    <rPh sb="10" eb="12">
      <t>ナンビョウ</t>
    </rPh>
    <rPh sb="13" eb="14">
      <t>アイダ</t>
    </rPh>
    <rPh sb="23" eb="25">
      <t>ジッシ</t>
    </rPh>
    <rPh sb="25" eb="27">
      <t>ジカン</t>
    </rPh>
    <rPh sb="28" eb="30">
      <t>ニュウリョク</t>
    </rPh>
    <phoneticPr fontId="10"/>
  </si>
  <si>
    <t>国民スポーツ大会</t>
    <rPh sb="0" eb="2">
      <t>コクミン</t>
    </rPh>
    <rPh sb="6" eb="8">
      <t>タイカイ</t>
    </rPh>
    <phoneticPr fontId="10"/>
  </si>
  <si>
    <t>・漢字・かなを使用してしまった
・所属にチーム名をつけてしまった
・一人しか名前がない</t>
    <rPh sb="34" eb="36">
      <t>ヒトリ</t>
    </rPh>
    <phoneticPr fontId="10"/>
  </si>
  <si>
    <t xml:space="preserve">例）提出ファイル数
ソロ フリー 1名参加、デュエット フリー 1組参加の場合→Excelファイルは2個
</t>
    <rPh sb="0" eb="1">
      <t>レイ</t>
    </rPh>
    <rPh sb="2" eb="4">
      <t>テイシュツ</t>
    </rPh>
    <rPh sb="8" eb="9">
      <t>スウ</t>
    </rPh>
    <rPh sb="33" eb="34">
      <t>クミ</t>
    </rPh>
    <phoneticPr fontId="10"/>
  </si>
  <si>
    <t>入力不要</t>
    <rPh sb="0" eb="2">
      <t>ニュウリョク</t>
    </rPh>
    <rPh sb="2" eb="4">
      <t>フヨウ</t>
    </rPh>
    <phoneticPr fontId="10"/>
  </si>
  <si>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0"/>
  </si>
  <si>
    <t>Routine Total:</t>
  </si>
  <si>
    <t>※入力情報がそのまま記録に使用されます。必ず良く読んで作成してください。</t>
    <rPh sb="1" eb="3">
      <t>ニュウリョク</t>
    </rPh>
    <rPh sb="3" eb="5">
      <t>ジョウホウ</t>
    </rPh>
    <rPh sb="10" eb="12">
      <t>キロク</t>
    </rPh>
    <rPh sb="13" eb="15">
      <t>シヨウ</t>
    </rPh>
    <rPh sb="20" eb="21">
      <t>カナラ</t>
    </rPh>
    <rPh sb="22" eb="23">
      <t>ヨ</t>
    </rPh>
    <rPh sb="24" eb="25">
      <t>ヨ</t>
    </rPh>
    <rPh sb="27" eb="29">
      <t>サクセイ</t>
    </rPh>
    <phoneticPr fontId="10"/>
  </si>
  <si>
    <t>クラブ内の集約は締切日前に余裕をもって行う</t>
    <rPh sb="8" eb="11">
      <t>シメキリビ</t>
    </rPh>
    <rPh sb="11" eb="12">
      <t>マエ</t>
    </rPh>
    <rPh sb="13" eb="15">
      <t>ヨユウ</t>
    </rPh>
    <rPh sb="19" eb="20">
      <t>オコナ</t>
    </rPh>
    <phoneticPr fontId="10"/>
  </si>
  <si>
    <t>「Coachcard(印刷版)」シートは「Coachcard(入力用)」シートの登録内容が自動反映される印刷用のシート、入力不要</t>
    <rPh sb="11" eb="14">
      <t>インサツバン</t>
    </rPh>
    <rPh sb="45" eb="47">
      <t>トウロク</t>
    </rPh>
    <rPh sb="47" eb="49">
      <t>ナイヨウ</t>
    </rPh>
    <rPh sb="50" eb="52">
      <t>ジドウ</t>
    </rPh>
    <rPh sb="52" eb="54">
      <t>ハンエイ</t>
    </rPh>
    <rPh sb="57" eb="60">
      <t>インサツヨウニュウリョクフヨウ</t>
    </rPh>
    <phoneticPr fontId="10"/>
  </si>
  <si>
    <t>「EL」シートと「AI」シートは「Coachcard(入力用)」シートの登録内容が自動反映される「エレメント実施リスト」、入力不要</t>
    <rPh sb="36" eb="38">
      <t>トウロク</t>
    </rPh>
    <rPh sb="38" eb="40">
      <t>ナイヨウ</t>
    </rPh>
    <rPh sb="41" eb="43">
      <t>ジドウ</t>
    </rPh>
    <rPh sb="43" eb="45">
      <t>ハンエイ</t>
    </rPh>
    <rPh sb="54" eb="56">
      <t>ジッシ</t>
    </rPh>
    <rPh sb="61" eb="63">
      <t>ニュウリョク</t>
    </rPh>
    <rPh sb="63" eb="65">
      <t>フヨウ</t>
    </rPh>
    <phoneticPr fontId="10"/>
  </si>
  <si>
    <t>ACRO-A</t>
    <phoneticPr fontId="10"/>
  </si>
  <si>
    <t>For Acrobatics, please enter the acrobatic code in the “declared difficulty” column as per the Acrobatics Catalogue.</t>
    <phoneticPr fontId="10"/>
  </si>
  <si>
    <t>**Please refer to the Acrobatics Catalogue for Acrobatic codes and Acro Base Marks.</t>
    <phoneticPr fontId="10"/>
  </si>
  <si>
    <t>Hybrid Base Mark is fixed at 0.5 and is added to the value of the hybrid DD, and it is the value (0.5) the hybrid will go to if not successful in achieving the declared difficulty.</t>
  </si>
  <si>
    <t>Hybrid Base Mark:</t>
  </si>
  <si>
    <t>Hybrid Families and Bonuses:</t>
  </si>
  <si>
    <t>Families (groups)/Bonuses:</t>
  </si>
  <si>
    <t>Family and Level Codes:</t>
  </si>
  <si>
    <t>TB, T1-T9</t>
  </si>
  <si>
    <t>Spins:</t>
  </si>
  <si>
    <t>Spins – ascending/descending</t>
  </si>
  <si>
    <t>S</t>
  </si>
  <si>
    <t>SB, S1-S10</t>
  </si>
  <si>
    <t>Spins – combined</t>
  </si>
  <si>
    <t>SC</t>
  </si>
  <si>
    <t>SCB, SC1-SC6</t>
  </si>
  <si>
    <t>Spins – combined two-direction</t>
  </si>
  <si>
    <t>SCD</t>
  </si>
  <si>
    <t>SCDB, SCD1-SCD6</t>
  </si>
  <si>
    <t>Twists (Incl. Twirls and Swirls)</t>
  </si>
  <si>
    <t>RB, R1-R9</t>
  </si>
  <si>
    <t>Swirl</t>
  </si>
  <si>
    <t>RB, R1-R4</t>
  </si>
  <si>
    <t>One leg Twists</t>
  </si>
  <si>
    <t>1R</t>
  </si>
  <si>
    <t>1RB, 1R1-1R6</t>
  </si>
  <si>
    <t>Two leg Twists</t>
  </si>
  <si>
    <t>2R</t>
  </si>
  <si>
    <t>2RB, 2R1-2R10</t>
  </si>
  <si>
    <t>Two-direction Twist</t>
  </si>
  <si>
    <t>RD</t>
  </si>
  <si>
    <t>RD1-RD6</t>
  </si>
  <si>
    <t>Unbalanced Twist</t>
  </si>
  <si>
    <t>RU</t>
  </si>
  <si>
    <t>RU1-RU10</t>
  </si>
  <si>
    <t>VP to Split</t>
  </si>
  <si>
    <t>RO</t>
  </si>
  <si>
    <t>ROB, RO1</t>
  </si>
  <si>
    <t>Split to VP</t>
  </si>
  <si>
    <t>RC</t>
  </si>
  <si>
    <t>RCB, RC1</t>
  </si>
  <si>
    <t>FB, F1-F10</t>
  </si>
  <si>
    <t>A</t>
  </si>
  <si>
    <t>AB, A1-A8</t>
  </si>
  <si>
    <t>Connections (2-3 athletes)</t>
  </si>
  <si>
    <t>CB, C1-C7</t>
  </si>
  <si>
    <t>Connections (4-5, 8-10 athletes)</t>
  </si>
  <si>
    <t>C+</t>
  </si>
  <si>
    <t>CB+, C1+-C7+</t>
  </si>
  <si>
    <t>Pattern Changes</t>
  </si>
  <si>
    <t>1PC, 2PC, etc . . .</t>
  </si>
  <si>
    <t>In Thrusts, Airborne Weight, Flexibility and Connections where are few skills are grouped together in a level, each technique has been labelled as a, b, c, d, e or f to ensure clarity or what is being declared.</t>
  </si>
  <si>
    <t>Technical Required Elements:</t>
  </si>
  <si>
    <t>Element 1</t>
  </si>
  <si>
    <t>Element 2</t>
  </si>
  <si>
    <t>Element 3</t>
  </si>
  <si>
    <t>Element 4</t>
  </si>
  <si>
    <t>Element 5</t>
  </si>
  <si>
    <t>TRE1a</t>
  </si>
  <si>
    <t>TRE2a</t>
  </si>
  <si>
    <t>TRE3a</t>
  </si>
  <si>
    <t>TRE4a</t>
  </si>
  <si>
    <t>TRE5a</t>
  </si>
  <si>
    <t>TRE1b</t>
  </si>
  <si>
    <t>TRE2b</t>
  </si>
  <si>
    <t>TRE3b</t>
  </si>
  <si>
    <t>TRE4b</t>
  </si>
  <si>
    <t>TRE5b</t>
  </si>
  <si>
    <t>*Note: in disciplines where there is only one option for an element, no letter is included – for example “TRE3”</t>
  </si>
  <si>
    <t xml:space="preserve"> Coach Card Auto Calculator</t>
    <phoneticPr fontId="10"/>
  </si>
  <si>
    <r>
      <t>29.6.6</t>
    </r>
    <r>
      <rPr>
        <sz val="11"/>
        <color theme="1"/>
        <rFont val="Termina"/>
        <family val="2"/>
        <charset val="128"/>
      </rPr>
      <t>                   </t>
    </r>
    <phoneticPr fontId="10"/>
  </si>
  <si>
    <t>A Difficulty Calculator designed like a Coach Card format has been developed into an Excel Template Tool and is available for coaches to use and modify to suit their needs to assist in strategizing their routine difficulty. This is a tool and resource for coaches and is not meant to be used for competition submission. Get familiar with it and make it your own, always adhering to values as per the current Hybrid Difficulty Table and Acrobatic Catalogues. Updates to the calculator will be made as needed to stay up to date with any revised values.
The user can enter movement codes to calculate the difficulty for hybrids, as well as add in Technical Required Element codes. Please refer to the “LEGEND” tab in the spreadsheet for all codes (this is important). When a code is entered the value will appear automatically in the cell below the code. Acrobatic values are based on the Acrobatics Catalogues and must be added manually. The user can also add all values in manually if preferred.</t>
    <phoneticPr fontId="10"/>
  </si>
  <si>
    <r>
      <t>2025</t>
    </r>
    <r>
      <rPr>
        <sz val="10"/>
        <color theme="1"/>
        <rFont val="ＭＳ ゴシック"/>
        <family val="3"/>
        <charset val="128"/>
      </rPr>
      <t>年</t>
    </r>
    <rPh sb="4" eb="5">
      <t>ネン</t>
    </rPh>
    <phoneticPr fontId="10"/>
  </si>
  <si>
    <t>■コーチカードの記入</t>
    <rPh sb="8" eb="10">
      <t>キニュウ</t>
    </rPh>
    <phoneticPr fontId="10"/>
  </si>
  <si>
    <t>アクロバティック動作は、上記エクセルファイルで作成したものを貼り付けてください。</t>
    <rPh sb="12" eb="14">
      <t>ジョウキ</t>
    </rPh>
    <rPh sb="23" eb="25">
      <t>サクセイ</t>
    </rPh>
    <rPh sb="30" eb="31">
      <t>ハ</t>
    </rPh>
    <rPh sb="32" eb="33">
      <t>ツ</t>
    </rPh>
    <phoneticPr fontId="10"/>
  </si>
  <si>
    <t>COACH CARD LEGEND</t>
    <phoneticPr fontId="10"/>
  </si>
  <si>
    <t>29.6.6　COACH CARD LEGEND 、 29.6.7　Coach Card Auto Calculator</t>
    <phoneticPr fontId="10"/>
  </si>
  <si>
    <t>29.6.7              </t>
    <phoneticPr fontId="10"/>
  </si>
  <si>
    <t>ACRO-B</t>
    <phoneticPr fontId="10"/>
  </si>
  <si>
    <t>ACRO-C</t>
    <phoneticPr fontId="10"/>
  </si>
  <si>
    <t>ACRO-P</t>
    <phoneticPr fontId="10"/>
  </si>
  <si>
    <t>Acro-Pair</t>
    <phoneticPr fontId="10"/>
  </si>
  <si>
    <t>HYBRID</t>
  </si>
  <si>
    <t>　</t>
  </si>
  <si>
    <t>HYBRID/TRE/TRA/ACRO-A/ACRO-B/ACRO-C/ACRO-P/Acro-Pair プルダウンリストから選択</t>
    <rPh sb="63" eb="65">
      <t>センタク</t>
    </rPh>
    <phoneticPr fontId="10"/>
  </si>
  <si>
    <t>自動表示</t>
    <rPh sb="0" eb="2">
      <t>ジドウ</t>
    </rPh>
    <rPh sb="2" eb="4">
      <t>ヒョウジ</t>
    </rPh>
    <phoneticPr fontId="10"/>
  </si>
  <si>
    <t>BASE MARK</t>
    <phoneticPr fontId="10"/>
  </si>
  <si>
    <t>エレメント数が正しいか確認する</t>
    <rPh sb="5" eb="6">
      <t>スウ</t>
    </rPh>
    <rPh sb="7" eb="8">
      <t>タダ</t>
    </rPh>
    <rPh sb="11" eb="13">
      <t>カクニン</t>
    </rPh>
    <phoneticPr fontId="10"/>
  </si>
  <si>
    <t>PARTの選択により自動表示　TRA/TREは空欄</t>
    <rPh sb="5" eb="7">
      <t>センタク</t>
    </rPh>
    <rPh sb="10" eb="12">
      <t>ジドウ</t>
    </rPh>
    <rPh sb="12" eb="14">
      <t>ヒョウジ</t>
    </rPh>
    <rPh sb="23" eb="25">
      <t>クウラン</t>
    </rPh>
    <phoneticPr fontId="10"/>
  </si>
  <si>
    <t>Value</t>
    <phoneticPr fontId="10"/>
  </si>
  <si>
    <t>ACRO-A/ACRO-B/ACRO-C/ACRO-PのBASE MARK・DECLARED DIFFICULTY・BONUS</t>
    <phoneticPr fontId="10"/>
  </si>
  <si>
    <r>
      <t>※ACROBATICのBONUSはDECLARED DIFFICULTYの欄に含むため、</t>
    </r>
    <r>
      <rPr>
        <b/>
        <sz val="11"/>
        <color rgb="FFFF0000"/>
        <rFont val="メイリオ"/>
        <family val="3"/>
        <charset val="128"/>
      </rPr>
      <t>BONUS欄への登録不可</t>
    </r>
    <rPh sb="37" eb="38">
      <t>ラン</t>
    </rPh>
    <rPh sb="39" eb="40">
      <t>フク</t>
    </rPh>
    <rPh sb="49" eb="50">
      <t>ラン</t>
    </rPh>
    <rPh sb="52" eb="54">
      <t>トウロク</t>
    </rPh>
    <rPh sb="54" eb="56">
      <t>フカ</t>
    </rPh>
    <phoneticPr fontId="10"/>
  </si>
  <si>
    <t>16、</t>
    <phoneticPr fontId="10"/>
  </si>
  <si>
    <t>BASE MARK＋DECLARED DIFFICULTY＋BONUSのValue値の合計（自動計算）</t>
    <rPh sb="41" eb="42">
      <t>チ</t>
    </rPh>
    <rPh sb="43" eb="45">
      <t>ゴウケイ</t>
    </rPh>
    <rPh sb="46" eb="48">
      <t>ジドウ</t>
    </rPh>
    <rPh sb="48" eb="50">
      <t>ケイサン</t>
    </rPh>
    <phoneticPr fontId="10"/>
  </si>
  <si>
    <t>※BASE MARKを含む</t>
    <rPh sb="11" eb="12">
      <t>フク</t>
    </rPh>
    <phoneticPr fontId="10"/>
  </si>
  <si>
    <t>手入力誤り</t>
    <rPh sb="0" eb="3">
      <t>テニュウリョク</t>
    </rPh>
    <rPh sb="3" eb="4">
      <t>アヤマ</t>
    </rPh>
    <phoneticPr fontId="10"/>
  </si>
  <si>
    <t>アクロバティック計算表で自動制御されないNGコードの登録</t>
    <rPh sb="12" eb="14">
      <t>ジドウ</t>
    </rPh>
    <rPh sb="14" eb="16">
      <t>セイギョ</t>
    </rPh>
    <rPh sb="26" eb="28">
      <t>トウロク</t>
    </rPh>
    <phoneticPr fontId="10"/>
  </si>
  <si>
    <t>Acro-Pair</t>
    <phoneticPr fontId="10"/>
  </si>
  <si>
    <t>Acro-PairのDECLARED DIFFICULTY</t>
    <phoneticPr fontId="10"/>
  </si>
  <si>
    <t>自動表示：式を消してしまわないように注意</t>
    <rPh sb="0" eb="2">
      <t>ジドウ</t>
    </rPh>
    <rPh sb="2" eb="4">
      <t>ヒョウジ</t>
    </rPh>
    <rPh sb="5" eb="6">
      <t>シキ</t>
    </rPh>
    <rPh sb="7" eb="8">
      <t>ケ</t>
    </rPh>
    <rPh sb="18" eb="20">
      <t>チュウイ</t>
    </rPh>
    <phoneticPr fontId="10"/>
  </si>
  <si>
    <t>TB</t>
  </si>
  <si>
    <t>1‐2+crash</t>
  </si>
  <si>
    <t>1‐decent</t>
  </si>
  <si>
    <t>T2a</t>
  </si>
  <si>
    <t>1-sp180</t>
  </si>
  <si>
    <t>T2b</t>
  </si>
  <si>
    <t>1-twirl+crash</t>
  </si>
  <si>
    <t>T3a</t>
  </si>
  <si>
    <t>+vert decent</t>
  </si>
  <si>
    <t>T3b</t>
  </si>
  <si>
    <t>1-sp360</t>
  </si>
  <si>
    <t>T3c</t>
  </si>
  <si>
    <t>1-twirl+desc</t>
  </si>
  <si>
    <t>T3d</t>
  </si>
  <si>
    <t>+flex+crash</t>
  </si>
  <si>
    <t>T4a</t>
  </si>
  <si>
    <t>1-sp720</t>
  </si>
  <si>
    <t>T4b</t>
  </si>
  <si>
    <t>+flex+decent</t>
  </si>
  <si>
    <t>T4c</t>
  </si>
  <si>
    <t>+sp180</t>
  </si>
  <si>
    <t>T4d</t>
  </si>
  <si>
    <t>FF w/descent</t>
  </si>
  <si>
    <t>T4e</t>
  </si>
  <si>
    <t>+twirl+crash</t>
  </si>
  <si>
    <t>T5a</t>
  </si>
  <si>
    <t>+sp360</t>
  </si>
  <si>
    <t>T5b</t>
  </si>
  <si>
    <t>+twirl+decent</t>
  </si>
  <si>
    <t>T5c</t>
  </si>
  <si>
    <t>+flex+sp180</t>
  </si>
  <si>
    <t>T5e</t>
  </si>
  <si>
    <t>1-twirl+sp360</t>
  </si>
  <si>
    <t>T6a</t>
  </si>
  <si>
    <t>+flex+sp360</t>
  </si>
  <si>
    <t>T6b</t>
  </si>
  <si>
    <t>+twirl+sp360</t>
  </si>
  <si>
    <t>+sp720</t>
  </si>
  <si>
    <t>+flex+sp720</t>
  </si>
  <si>
    <t>T9a</t>
  </si>
  <si>
    <t>+sp1080</t>
  </si>
  <si>
    <t>T9b</t>
  </si>
  <si>
    <t>+catch</t>
  </si>
  <si>
    <t>SB</t>
  </si>
  <si>
    <t>Spin 180(1-2)</t>
  </si>
  <si>
    <t>S1</t>
  </si>
  <si>
    <t>Spin 360(1-2)</t>
  </si>
  <si>
    <t>S2</t>
  </si>
  <si>
    <t>Spin 720(1-2)</t>
  </si>
  <si>
    <t>S3</t>
  </si>
  <si>
    <t>Spin 1080</t>
  </si>
  <si>
    <t>S4</t>
  </si>
  <si>
    <t>Spin 1440</t>
  </si>
  <si>
    <t>S5</t>
  </si>
  <si>
    <t>Spin 1800</t>
  </si>
  <si>
    <t>S6</t>
  </si>
  <si>
    <t>Spin 2160</t>
  </si>
  <si>
    <t>S7</t>
  </si>
  <si>
    <t>Spin 2520</t>
  </si>
  <si>
    <t>S8</t>
  </si>
  <si>
    <t>Spin 2880</t>
  </si>
  <si>
    <t>S9</t>
  </si>
  <si>
    <t>Spin 3240</t>
  </si>
  <si>
    <t>S10</t>
  </si>
  <si>
    <t>Spin 3600</t>
  </si>
  <si>
    <t>SCB</t>
  </si>
  <si>
    <t>Comb 180(1-2)</t>
  </si>
  <si>
    <t>SC1</t>
  </si>
  <si>
    <t>Comb 360(1-2)</t>
  </si>
  <si>
    <t>SC2</t>
  </si>
  <si>
    <t>Comb 720(1-2)</t>
  </si>
  <si>
    <t>SC3</t>
  </si>
  <si>
    <t>Comb 1080</t>
  </si>
  <si>
    <t>SC4</t>
  </si>
  <si>
    <t>Comb 1440</t>
  </si>
  <si>
    <t>SC5</t>
  </si>
  <si>
    <t>Comb 1800</t>
  </si>
  <si>
    <t>SC6</t>
  </si>
  <si>
    <t>Comb 2160</t>
  </si>
  <si>
    <t>SCDB</t>
  </si>
  <si>
    <t>２D-Comb 180(1-2)</t>
  </si>
  <si>
    <t>SCD1</t>
  </si>
  <si>
    <t>２D-Comb 360(1-2)</t>
  </si>
  <si>
    <t>SCD2</t>
  </si>
  <si>
    <t>２D-Comb 720(1-2)</t>
  </si>
  <si>
    <t>SCD3</t>
  </si>
  <si>
    <t>２D-Comb 1080</t>
  </si>
  <si>
    <t>SCD4</t>
  </si>
  <si>
    <t>２D-Comb 1440</t>
  </si>
  <si>
    <t>SCD5</t>
  </si>
  <si>
    <t>２D-Comb 1800</t>
  </si>
  <si>
    <t>SCD6</t>
  </si>
  <si>
    <t>２D-Comb 2160</t>
  </si>
  <si>
    <t>RB</t>
  </si>
  <si>
    <t>Swirl/turn 180</t>
  </si>
  <si>
    <t>Swirl/turn 360</t>
  </si>
  <si>
    <t>Swirl 720</t>
  </si>
  <si>
    <t>Swirl 1080</t>
  </si>
  <si>
    <t>Swirl 1440</t>
  </si>
  <si>
    <t>1RB</t>
  </si>
  <si>
    <t>1leg 180</t>
  </si>
  <si>
    <t>1R1</t>
  </si>
  <si>
    <t>1leg 360</t>
  </si>
  <si>
    <t>1R2</t>
  </si>
  <si>
    <t>1leg 720</t>
  </si>
  <si>
    <t>1R3</t>
  </si>
  <si>
    <t>1leg 1080</t>
  </si>
  <si>
    <t>1R4</t>
  </si>
  <si>
    <t>1leg 1440</t>
  </si>
  <si>
    <t>1R5</t>
  </si>
  <si>
    <t>1leg 1800</t>
  </si>
  <si>
    <t>1R6</t>
  </si>
  <si>
    <t>1leg 2160</t>
  </si>
  <si>
    <t>ROB</t>
  </si>
  <si>
    <t>VP-Split 180</t>
  </si>
  <si>
    <t>RCB</t>
  </si>
  <si>
    <t>Split-&gt;VP 180</t>
  </si>
  <si>
    <t>RO1</t>
  </si>
  <si>
    <t>VP-Split  360</t>
  </si>
  <si>
    <t>RC1</t>
  </si>
  <si>
    <t>Split-&gt;VP 360</t>
  </si>
  <si>
    <t>2RB</t>
  </si>
  <si>
    <t>VP 180</t>
  </si>
  <si>
    <t>2R1</t>
  </si>
  <si>
    <t>VP 360</t>
  </si>
  <si>
    <t>2R2</t>
  </si>
  <si>
    <t>VP 720</t>
  </si>
  <si>
    <t>2R3</t>
  </si>
  <si>
    <t>VP 1080</t>
  </si>
  <si>
    <t>2R4</t>
  </si>
  <si>
    <t>VP 1440</t>
  </si>
  <si>
    <t>2R5</t>
  </si>
  <si>
    <t>VP 1800</t>
  </si>
  <si>
    <t>2R6</t>
  </si>
  <si>
    <t>VP 2160</t>
  </si>
  <si>
    <t>2R7</t>
  </si>
  <si>
    <t>VP 2520</t>
  </si>
  <si>
    <t>2R8</t>
  </si>
  <si>
    <t>VP 2880</t>
  </si>
  <si>
    <t>2R9</t>
  </si>
  <si>
    <t>VP 3240</t>
  </si>
  <si>
    <t>2R10</t>
  </si>
  <si>
    <t>VP 3600</t>
  </si>
  <si>
    <t>RU1</t>
  </si>
  <si>
    <t>U/B VP 360</t>
  </si>
  <si>
    <t>RU2</t>
  </si>
  <si>
    <t>U/B VP 720</t>
  </si>
  <si>
    <t>RU3</t>
  </si>
  <si>
    <t>U/B VP 1080</t>
  </si>
  <si>
    <t>RU4</t>
  </si>
  <si>
    <t>U/B VP 1440</t>
  </si>
  <si>
    <t>RU5</t>
  </si>
  <si>
    <t>U/B VP 1800</t>
  </si>
  <si>
    <t>RU6</t>
  </si>
  <si>
    <t>U/B VP 2160</t>
  </si>
  <si>
    <t>RU7</t>
  </si>
  <si>
    <t>U/B VP 2520</t>
  </si>
  <si>
    <t>RU8</t>
  </si>
  <si>
    <t>U/B VP 2880</t>
  </si>
  <si>
    <t>RU9</t>
  </si>
  <si>
    <t>U/B VP 3240</t>
  </si>
  <si>
    <t>RU10</t>
  </si>
  <si>
    <t>U/B VP 3600</t>
  </si>
  <si>
    <t>RD1</t>
  </si>
  <si>
    <t>2D VP 360</t>
  </si>
  <si>
    <t>RD2</t>
  </si>
  <si>
    <t>2D VP 720</t>
  </si>
  <si>
    <t>RD4</t>
  </si>
  <si>
    <t>2D VP 1440</t>
  </si>
  <si>
    <t>RD6</t>
  </si>
  <si>
    <t>2D VP 2160</t>
  </si>
  <si>
    <t>AB</t>
  </si>
  <si>
    <t>Lift to 1-leg</t>
  </si>
  <si>
    <t>A1a</t>
  </si>
  <si>
    <t>Pike-&gt; 1-leg</t>
  </si>
  <si>
    <t>A1b</t>
  </si>
  <si>
    <t>1-leg desk</t>
  </si>
  <si>
    <t>A1c</t>
  </si>
  <si>
    <t>Lift to VP</t>
  </si>
  <si>
    <t>A1d</t>
  </si>
  <si>
    <t>Join-VP(FT/BK/Spl)</t>
  </si>
  <si>
    <t>A2a</t>
  </si>
  <si>
    <t>VP descent</t>
  </si>
  <si>
    <t>A2b</t>
  </si>
  <si>
    <t>Pike-&gt;1-leg+180</t>
  </si>
  <si>
    <t>A3a</t>
  </si>
  <si>
    <t>Pike-&gt;VP</t>
  </si>
  <si>
    <t>A3b</t>
  </si>
  <si>
    <t>Vwrtical ascent(1-2)</t>
  </si>
  <si>
    <t>A4a</t>
  </si>
  <si>
    <t>Pike-&gt;1-leg+360</t>
  </si>
  <si>
    <t>A4b</t>
  </si>
  <si>
    <t>Pike-&gt;VP+180</t>
  </si>
  <si>
    <t>A5</t>
  </si>
  <si>
    <t>Pike-&gt;VP+360</t>
  </si>
  <si>
    <t>A6</t>
  </si>
  <si>
    <t>1-2 legs 3s+</t>
  </si>
  <si>
    <t>A7</t>
  </si>
  <si>
    <t>VP 3s+</t>
  </si>
  <si>
    <t>A8</t>
  </si>
  <si>
    <t>U/B VP 3s+</t>
  </si>
  <si>
    <t>FB</t>
  </si>
  <si>
    <t>BL-&gt;SA/BKSA</t>
  </si>
  <si>
    <t>F1a</t>
  </si>
  <si>
    <t>Rapid Split</t>
  </si>
  <si>
    <t>F1b</t>
  </si>
  <si>
    <t>Rapid Knight</t>
  </si>
  <si>
    <t>F1c</t>
  </si>
  <si>
    <t>BKSA-&gt; Knight(ext)</t>
  </si>
  <si>
    <t>F2a</t>
  </si>
  <si>
    <t>Walkout Front</t>
  </si>
  <si>
    <t>F2b</t>
  </si>
  <si>
    <t>Split-&gt;Pike</t>
  </si>
  <si>
    <t>F2c</t>
  </si>
  <si>
    <t>Split variants</t>
  </si>
  <si>
    <t>F3a</t>
  </si>
  <si>
    <t>Spl-2-Spl thru VP</t>
  </si>
  <si>
    <t>F3b</t>
  </si>
  <si>
    <t>Ariana</t>
  </si>
  <si>
    <t>F3c</t>
  </si>
  <si>
    <t>Combo R-L Knight</t>
  </si>
  <si>
    <t>F4b</t>
  </si>
  <si>
    <t>SA-&gt;Kn/Spl(st leg)</t>
  </si>
  <si>
    <t>F4c</t>
  </si>
  <si>
    <t>BKSA-&gt;BK VP</t>
  </si>
  <si>
    <t>F4d</t>
  </si>
  <si>
    <t>BKSA-&gt;ｋｎ(switch)</t>
  </si>
  <si>
    <t>F4e</t>
  </si>
  <si>
    <t>FT-&gt;Kn(horizontal)</t>
  </si>
  <si>
    <t>F4f</t>
  </si>
  <si>
    <t>FT-&gt;Kn(thru VP)</t>
  </si>
  <si>
    <t>F5b</t>
  </si>
  <si>
    <t>BKSA-&gt;VP</t>
  </si>
  <si>
    <t>F5c</t>
  </si>
  <si>
    <t>Knight twist 180</t>
  </si>
  <si>
    <t>F6a</t>
  </si>
  <si>
    <t>BKSA-&gt;VP 180</t>
  </si>
  <si>
    <t>F6b</t>
  </si>
  <si>
    <t>Knight twist 360</t>
  </si>
  <si>
    <t>F6c</t>
  </si>
  <si>
    <t>Knight-&gt;VP 180</t>
  </si>
  <si>
    <t>F6d</t>
  </si>
  <si>
    <t>Flat Split 3s+</t>
  </si>
  <si>
    <t>F7</t>
  </si>
  <si>
    <t>SA-&gt;VP</t>
  </si>
  <si>
    <t>F8a</t>
  </si>
  <si>
    <t>Knight-&gt;VP 360</t>
  </si>
  <si>
    <t>F8b</t>
  </si>
  <si>
    <t>BKSA-&gt;VP 360</t>
  </si>
  <si>
    <t>F9</t>
  </si>
  <si>
    <t>SA-&gt;VP 180</t>
  </si>
  <si>
    <t>F10</t>
  </si>
  <si>
    <t>SA-&gt;VP 360</t>
  </si>
  <si>
    <t>CB</t>
  </si>
  <si>
    <t>Surf/out cone</t>
  </si>
  <si>
    <t>C1a</t>
  </si>
  <si>
    <t>1-leg VP/bot-conn</t>
  </si>
  <si>
    <t>C1b</t>
  </si>
  <si>
    <t>Bot-thigh/wrap</t>
  </si>
  <si>
    <t>C2a</t>
  </si>
  <si>
    <t>1-leg VP face2face</t>
  </si>
  <si>
    <t>C2b</t>
  </si>
  <si>
    <t>1bk/1-fort VP</t>
  </si>
  <si>
    <t>C2c</t>
  </si>
  <si>
    <t>C1+180</t>
  </si>
  <si>
    <t>1-leg back/side</t>
  </si>
  <si>
    <t>2-leg VP</t>
  </si>
  <si>
    <t>1-leg VP 180</t>
  </si>
  <si>
    <t>C6a</t>
  </si>
  <si>
    <t>2-leg VP 180</t>
  </si>
  <si>
    <t>C6b</t>
  </si>
  <si>
    <t>1-leg VP 360</t>
  </si>
  <si>
    <t>C7</t>
  </si>
  <si>
    <t>2-leg VP 360</t>
  </si>
  <si>
    <t>CB+</t>
  </si>
  <si>
    <t>C1a+</t>
  </si>
  <si>
    <t>C1b+</t>
  </si>
  <si>
    <t>C2a+</t>
  </si>
  <si>
    <t>C2b+</t>
  </si>
  <si>
    <t>C2c+</t>
  </si>
  <si>
    <t>C6a+</t>
  </si>
  <si>
    <t>C6b+</t>
  </si>
  <si>
    <t>C7+</t>
  </si>
  <si>
    <t>TB*0.5</t>
  </si>
  <si>
    <t>T2a*0.5</t>
  </si>
  <si>
    <t>T2b*0.5</t>
  </si>
  <si>
    <t>T3a*0.5</t>
  </si>
  <si>
    <t>T3b*0.5</t>
  </si>
  <si>
    <t>T3c*0.5</t>
  </si>
  <si>
    <t>T3d*0.5</t>
  </si>
  <si>
    <t>T4a*0.5</t>
  </si>
  <si>
    <t>T4b*0.5</t>
  </si>
  <si>
    <t>T4c*0.5</t>
  </si>
  <si>
    <t>T4d*0.5</t>
  </si>
  <si>
    <t>T4e*0.5</t>
  </si>
  <si>
    <t>T5a*0.5</t>
  </si>
  <si>
    <t>T5b*0.5</t>
  </si>
  <si>
    <t>T5c*0.5</t>
  </si>
  <si>
    <t>T5e*0.5</t>
  </si>
  <si>
    <t>T6a*0.5</t>
  </si>
  <si>
    <t>T6b*0.5</t>
  </si>
  <si>
    <t>T9a*0.5</t>
  </si>
  <si>
    <t>T9b*0.5</t>
  </si>
  <si>
    <t>SB*0.5</t>
  </si>
  <si>
    <t>S1*0.5</t>
  </si>
  <si>
    <t>S2*0.5</t>
  </si>
  <si>
    <t>S3*0.5</t>
  </si>
  <si>
    <t>S4*0.5</t>
  </si>
  <si>
    <t>S5*0.5</t>
  </si>
  <si>
    <t>S6*0.5</t>
  </si>
  <si>
    <t>S7*0.5</t>
  </si>
  <si>
    <t>S8*0.5</t>
  </si>
  <si>
    <t>S9*0.5</t>
  </si>
  <si>
    <t>S10*0.5</t>
  </si>
  <si>
    <t>SCB*0.5</t>
  </si>
  <si>
    <t>SC1*0.5</t>
  </si>
  <si>
    <t>SC2*0.5</t>
  </si>
  <si>
    <t>SC3*0.5</t>
  </si>
  <si>
    <t>SC4*0.5</t>
  </si>
  <si>
    <t>SC5*0.5</t>
  </si>
  <si>
    <t>SC6*0.5</t>
  </si>
  <si>
    <t>SCDB*0.5</t>
  </si>
  <si>
    <t>SCD1*0.5</t>
  </si>
  <si>
    <t>SCD2*0.5</t>
  </si>
  <si>
    <t>SCD3*0.5</t>
  </si>
  <si>
    <t>SCD4*0.5</t>
  </si>
  <si>
    <t>SCD5*0.5</t>
  </si>
  <si>
    <t>SCD6*0.5</t>
  </si>
  <si>
    <t>RB*0.5</t>
  </si>
  <si>
    <t>1RB*0.5</t>
  </si>
  <si>
    <t>1R1*0.5</t>
  </si>
  <si>
    <t>1R2*0.5</t>
  </si>
  <si>
    <t>1R3*0.5</t>
  </si>
  <si>
    <t>1R4*0.5</t>
  </si>
  <si>
    <t>1R5*0.5</t>
  </si>
  <si>
    <t>1R6*0.5</t>
  </si>
  <si>
    <t>ROB*0.5</t>
  </si>
  <si>
    <t>RCB*0.5</t>
  </si>
  <si>
    <t>RO1*0.5</t>
  </si>
  <si>
    <t>RC1*0.5</t>
  </si>
  <si>
    <t>2RB*0.5</t>
  </si>
  <si>
    <t>2R1*0.5</t>
  </si>
  <si>
    <t>2R2*0.5</t>
  </si>
  <si>
    <t>2R3*0.5</t>
  </si>
  <si>
    <t>2R4*0.5</t>
  </si>
  <si>
    <t>2R5*0.5</t>
  </si>
  <si>
    <t>2R6*0.5</t>
  </si>
  <si>
    <t>2R7*0.5</t>
  </si>
  <si>
    <t>2R8*0.5</t>
  </si>
  <si>
    <t>2R9*0.5</t>
  </si>
  <si>
    <t>2R10*0.5</t>
  </si>
  <si>
    <t>RU1*0.5</t>
  </si>
  <si>
    <t>RU2*0.5</t>
  </si>
  <si>
    <t>RU3*0.5</t>
  </si>
  <si>
    <t>RU4*0.5</t>
  </si>
  <si>
    <t>RU5*0.5</t>
  </si>
  <si>
    <t>RU6*0.5</t>
  </si>
  <si>
    <t>RU7*0.5</t>
  </si>
  <si>
    <t>RU8*0.5</t>
  </si>
  <si>
    <t>RU9*0.5</t>
  </si>
  <si>
    <t>RU10*0.5</t>
  </si>
  <si>
    <t>RD1*0.5</t>
  </si>
  <si>
    <t>RD2*0.5</t>
  </si>
  <si>
    <t>RD4*0.5</t>
  </si>
  <si>
    <t>RD6*0.5</t>
  </si>
  <si>
    <t>AB*0.5</t>
  </si>
  <si>
    <t>A1a*0.5</t>
  </si>
  <si>
    <t>A1b*0.5</t>
  </si>
  <si>
    <t>A1c*0.5</t>
  </si>
  <si>
    <t>A1d*0.5</t>
  </si>
  <si>
    <t>A2a*0.5</t>
  </si>
  <si>
    <t>A2b*0.5</t>
  </si>
  <si>
    <t>A3a*0.5</t>
  </si>
  <si>
    <t>A3b*0.5</t>
  </si>
  <si>
    <t>A4a*0.5</t>
  </si>
  <si>
    <t>A4b*0.5</t>
  </si>
  <si>
    <t>A5*0.5</t>
  </si>
  <si>
    <t>A6*0.5</t>
  </si>
  <si>
    <t>A7*0.5</t>
  </si>
  <si>
    <t>A8*0.5</t>
  </si>
  <si>
    <t>FB*0.5</t>
  </si>
  <si>
    <t>F1a*0.5</t>
  </si>
  <si>
    <t>F1b*0.5</t>
  </si>
  <si>
    <t>F1c*0.5</t>
  </si>
  <si>
    <t>F2a*0.5</t>
  </si>
  <si>
    <t>F2b*0.5</t>
  </si>
  <si>
    <t>F2c*0.5</t>
  </si>
  <si>
    <t>F3a*0.5</t>
  </si>
  <si>
    <t>F3b*0.5</t>
  </si>
  <si>
    <t>F3c*0.5</t>
  </si>
  <si>
    <t>F4b*0.5</t>
  </si>
  <si>
    <t>F4c*0.5</t>
  </si>
  <si>
    <t>F4d*0.5</t>
  </si>
  <si>
    <t>F4e*0.5</t>
  </si>
  <si>
    <t>F4f*0.5</t>
  </si>
  <si>
    <t>F5b*0.5</t>
  </si>
  <si>
    <t>F5c*0.5</t>
  </si>
  <si>
    <t>F6a*0.5</t>
  </si>
  <si>
    <t>F6b*0.5</t>
  </si>
  <si>
    <t>F6c*0.5</t>
  </si>
  <si>
    <t>F6d*0.5</t>
  </si>
  <si>
    <t>F7*0.5</t>
  </si>
  <si>
    <t>F8a*0.5</t>
  </si>
  <si>
    <t>F8b*0.5</t>
  </si>
  <si>
    <t>F9*0.5</t>
  </si>
  <si>
    <t>F10*0.5</t>
  </si>
  <si>
    <t>CB*0.5</t>
  </si>
  <si>
    <t>C1a*0.5</t>
  </si>
  <si>
    <t>C1b*0.5</t>
  </si>
  <si>
    <t>C2a*0.5</t>
  </si>
  <si>
    <t>C2b*0.5</t>
  </si>
  <si>
    <t>C2c*0.5</t>
  </si>
  <si>
    <t>C6a*0.5</t>
  </si>
  <si>
    <t>C6b*0.5</t>
  </si>
  <si>
    <t>C7*0.5</t>
  </si>
  <si>
    <t>TB*0.3</t>
  </si>
  <si>
    <t>T2a*0.3</t>
  </si>
  <si>
    <t>T2b*0.3</t>
  </si>
  <si>
    <t>T3a*0.3</t>
  </si>
  <si>
    <t>T3b*0.3</t>
  </si>
  <si>
    <t>T3c*0.3</t>
  </si>
  <si>
    <t>T3d*0.3</t>
  </si>
  <si>
    <t>T4a*0.3</t>
  </si>
  <si>
    <t>T4b*0.3</t>
  </si>
  <si>
    <t>T4c*0.3</t>
  </si>
  <si>
    <t>T4d*0.3</t>
  </si>
  <si>
    <t>T4e*0.3</t>
  </si>
  <si>
    <t>T5a*0.3</t>
  </si>
  <si>
    <t>T5b*0.3</t>
  </si>
  <si>
    <t>T5c*0.3</t>
  </si>
  <si>
    <t>T5e*0.3</t>
  </si>
  <si>
    <t>T6a*0.3</t>
  </si>
  <si>
    <t>T6b*0.3</t>
  </si>
  <si>
    <t>T9a*0.3</t>
  </si>
  <si>
    <t>T9b*0.3</t>
  </si>
  <si>
    <t>SB*0.3</t>
  </si>
  <si>
    <t>S1*0.3</t>
  </si>
  <si>
    <t>S2*0.3</t>
  </si>
  <si>
    <t>S3*0.3</t>
  </si>
  <si>
    <t>S4*0.3</t>
  </si>
  <si>
    <t>S5*0.3</t>
  </si>
  <si>
    <t>S6*0.3</t>
  </si>
  <si>
    <t>S7*0.3</t>
  </si>
  <si>
    <t>S8*0.3</t>
  </si>
  <si>
    <t>S9*0.3</t>
  </si>
  <si>
    <t>S10*0.3</t>
  </si>
  <si>
    <t>SCB*0.3</t>
  </si>
  <si>
    <t>SC1*0.3</t>
  </si>
  <si>
    <t>SC2*0.3</t>
  </si>
  <si>
    <t>SC3*0.3</t>
  </si>
  <si>
    <t>SC4*0.3</t>
  </si>
  <si>
    <t>SC5*0.3</t>
  </si>
  <si>
    <t>SC6*0.3</t>
  </si>
  <si>
    <t>SCDB*0.3</t>
  </si>
  <si>
    <t>SCD1*0.3</t>
  </si>
  <si>
    <t>SCD2*0.3</t>
  </si>
  <si>
    <t>SCD3*0.3</t>
  </si>
  <si>
    <t>SCD4*0.3</t>
  </si>
  <si>
    <t>SCD5*0.3</t>
  </si>
  <si>
    <t>SCD6*0.3</t>
  </si>
  <si>
    <t>RB*0.3</t>
  </si>
  <si>
    <t>1RB*0.3</t>
  </si>
  <si>
    <t>1R1*0.3</t>
  </si>
  <si>
    <t>1R2*0.3</t>
  </si>
  <si>
    <t>1R3*0.3</t>
  </si>
  <si>
    <t>1R4*0.3</t>
  </si>
  <si>
    <t>1R5*0.3</t>
  </si>
  <si>
    <t>1R6*0.3</t>
  </si>
  <si>
    <t>ROB*0.3</t>
  </si>
  <si>
    <t>RCB*0.3</t>
  </si>
  <si>
    <t>RO1*0.3</t>
  </si>
  <si>
    <t>RC1*0.3</t>
  </si>
  <si>
    <t>2RB*0.3</t>
  </si>
  <si>
    <t>2R1*0.3</t>
  </si>
  <si>
    <t>2R2*0.3</t>
  </si>
  <si>
    <t>2R3*0.3</t>
  </si>
  <si>
    <t>2R4*0.3</t>
  </si>
  <si>
    <t>2R5*0.3</t>
  </si>
  <si>
    <t>2R6*0.3</t>
  </si>
  <si>
    <t>2R7*0.3</t>
  </si>
  <si>
    <t>2R8*0.3</t>
  </si>
  <si>
    <t>2R9*0.3</t>
  </si>
  <si>
    <t>2R10*0.3</t>
  </si>
  <si>
    <t>RU1*0.3</t>
  </si>
  <si>
    <t>RU2*0.3</t>
  </si>
  <si>
    <t>RU3*0.3</t>
  </si>
  <si>
    <t>RU4*0.3</t>
  </si>
  <si>
    <t>RU5*0.3</t>
  </si>
  <si>
    <t>RU6*0.3</t>
  </si>
  <si>
    <t>RU7*0.3</t>
  </si>
  <si>
    <t>RU8*0.3</t>
  </si>
  <si>
    <t>RU9*0.3</t>
  </si>
  <si>
    <t>RU10*0.3</t>
  </si>
  <si>
    <t>RD1*0.3</t>
  </si>
  <si>
    <t>RD2*0.3</t>
  </si>
  <si>
    <t>RD4*0.3</t>
  </si>
  <si>
    <t>RD6*0.3</t>
  </si>
  <si>
    <t>AB*0.3</t>
  </si>
  <si>
    <t>A1a*0.3</t>
  </si>
  <si>
    <t>A1b*0.3</t>
  </si>
  <si>
    <t>A1c*0.3</t>
  </si>
  <si>
    <t>A1d*0.3</t>
  </si>
  <si>
    <t>A2a*0.3</t>
  </si>
  <si>
    <t>A2b*0.3</t>
  </si>
  <si>
    <t>A3a*0.3</t>
  </si>
  <si>
    <t>A3b*0.3</t>
  </si>
  <si>
    <t>A4a*0.3</t>
  </si>
  <si>
    <t>A4b*0.3</t>
  </si>
  <si>
    <t>A5*0.3</t>
  </si>
  <si>
    <t>A6*0.3</t>
  </si>
  <si>
    <t>A7*0.3</t>
  </si>
  <si>
    <t>A8*0.3</t>
  </si>
  <si>
    <t>FB*0.3</t>
  </si>
  <si>
    <t>F1a*0.3</t>
  </si>
  <si>
    <t>F1b*0.3</t>
  </si>
  <si>
    <t>F1c*0.3</t>
  </si>
  <si>
    <t>F2a*0.3</t>
  </si>
  <si>
    <t>F2b*0.3</t>
  </si>
  <si>
    <t>F2c*0.3</t>
  </si>
  <si>
    <t>F3a*0.3</t>
  </si>
  <si>
    <t>F3b*0.3</t>
  </si>
  <si>
    <t>F3c*0.3</t>
  </si>
  <si>
    <t>F4b*0.3</t>
  </si>
  <si>
    <t>F4c*0.3</t>
  </si>
  <si>
    <t>F4d*0.3</t>
  </si>
  <si>
    <t>F4e*0.3</t>
  </si>
  <si>
    <t>F4f*0.3</t>
  </si>
  <si>
    <t>F5b*0.3</t>
  </si>
  <si>
    <t>F5c*0.3</t>
  </si>
  <si>
    <t>F6a*0.3</t>
  </si>
  <si>
    <t>F6b*0.3</t>
  </si>
  <si>
    <t>F6c*0.3</t>
  </si>
  <si>
    <t>F6d*0.3</t>
  </si>
  <si>
    <t>F7*0.3</t>
  </si>
  <si>
    <t>F8a*0.3</t>
  </si>
  <si>
    <t>F8b*0.3</t>
  </si>
  <si>
    <t>F9*0.3</t>
  </si>
  <si>
    <t>F10*0.3</t>
  </si>
  <si>
    <t>CB*0.3</t>
  </si>
  <si>
    <t>C1a*0.3</t>
  </si>
  <si>
    <t>C1b*0.3</t>
  </si>
  <si>
    <t>C2a*0.3</t>
  </si>
  <si>
    <t>C2b*0.3</t>
  </si>
  <si>
    <t>C2c*0.3</t>
  </si>
  <si>
    <t>C6a*0.3</t>
  </si>
  <si>
    <t>C6b*0.3</t>
  </si>
  <si>
    <t>C7*0.3</t>
  </si>
  <si>
    <t>Pattern　Change</t>
  </si>
  <si>
    <t>L»</t>
  </si>
  <si>
    <t>L!»</t>
  </si>
  <si>
    <t>L</t>
  </si>
  <si>
    <t>Lf»</t>
  </si>
  <si>
    <t>L!f»</t>
  </si>
  <si>
    <t>L!r0.5»</t>
  </si>
  <si>
    <t>L!</t>
  </si>
  <si>
    <t>L!r1»</t>
  </si>
  <si>
    <t>L!fr0.5»</t>
  </si>
  <si>
    <t>Lr0.5</t>
  </si>
  <si>
    <t>SL&gt;</t>
  </si>
  <si>
    <t>L!r0.5</t>
  </si>
  <si>
    <t>Lfr0.5</t>
  </si>
  <si>
    <t>L!f</t>
  </si>
  <si>
    <t>SL!&gt;</t>
  </si>
  <si>
    <t>Lr1</t>
  </si>
  <si>
    <t>J</t>
  </si>
  <si>
    <t>W!»</t>
  </si>
  <si>
    <t>L!r1</t>
  </si>
  <si>
    <t>L!fr0.5</t>
  </si>
  <si>
    <t>SL!f&gt;</t>
  </si>
  <si>
    <t>SL!r0.5&gt; or SL!r1&gt;</t>
  </si>
  <si>
    <t>Jr0.5</t>
  </si>
  <si>
    <t>Jf</t>
  </si>
  <si>
    <t>W!d</t>
  </si>
  <si>
    <t>L!fr1</t>
  </si>
  <si>
    <t>SL!fr0.5&gt; or SL!fr1&gt;</t>
  </si>
  <si>
    <t>W!r0.5</t>
  </si>
  <si>
    <t>W!f</t>
  </si>
  <si>
    <t>Jd</t>
  </si>
  <si>
    <t>W!s0.5</t>
  </si>
  <si>
    <t>W!fr0.5</t>
  </si>
  <si>
    <t>Jpd</t>
  </si>
  <si>
    <t>W!r1</t>
  </si>
  <si>
    <t>W!fr1</t>
  </si>
  <si>
    <t>Js0.5t0.5</t>
  </si>
  <si>
    <t>W!s0.5t0.5</t>
  </si>
  <si>
    <t>Js1B</t>
  </si>
  <si>
    <t>W!fr1.5</t>
  </si>
  <si>
    <t>JBs1t0.5</t>
  </si>
  <si>
    <t>Jfs1B</t>
  </si>
  <si>
    <t>Js1F</t>
  </si>
  <si>
    <t>Js1B+f</t>
  </si>
  <si>
    <t>Js1B+pf</t>
  </si>
  <si>
    <t>W!s1F</t>
  </si>
  <si>
    <t>JsF1B</t>
  </si>
  <si>
    <t>Lift
head-up with
crashing</t>
  </si>
  <si>
    <t>Lift legs-up
with crashing</t>
  </si>
  <si>
    <t>Lift
head-up</t>
  </si>
  <si>
    <t>Lift
head-up with
flexibility and
crashing</t>
  </si>
  <si>
    <t>Lift legs-up
with flexibility
and crashing</t>
  </si>
  <si>
    <t>Lift legs-up
with crashing
and rotation
180°</t>
  </si>
  <si>
    <t>Lift legs-up</t>
  </si>
  <si>
    <t>Lift legs-up
with crashing
and rotation
360°</t>
  </si>
  <si>
    <t>Lift legs-up
with crashing,
flexibility and
rotation 180°
(turn)</t>
  </si>
  <si>
    <t>Lift head-up
with 180° rotation</t>
  </si>
  <si>
    <t>Sustained lift
head-up with
travelling</t>
  </si>
  <si>
    <t>Lift legs-up
with 180° rotation</t>
  </si>
  <si>
    <t>Lift head-up
with flexibility
and rotation
180°</t>
  </si>
  <si>
    <t>Lift legs-up
with flexibility</t>
  </si>
  <si>
    <t>Sustained lift
legs-up with
travelling</t>
  </si>
  <si>
    <t>Lift head-up
with rotation
360°</t>
  </si>
  <si>
    <t>Jump
head-up</t>
  </si>
  <si>
    <t>Throw legsup
with
crashing</t>
  </si>
  <si>
    <t>Lift legs-up
with rotation
360°</t>
  </si>
  <si>
    <t>Lift legs-up
with flexibility
and rotation
180°</t>
  </si>
  <si>
    <t>Sustained lift
legs-up with
flexibility and
travelling</t>
  </si>
  <si>
    <t>Sustained lift
legs-up with
travelling and
rotation of
180°-360°</t>
  </si>
  <si>
    <t>Jump headup
with 180°
rotation</t>
  </si>
  <si>
    <t>Jump headup
with flexibility</t>
  </si>
  <si>
    <t>Legs-Up
Throw-Dive</t>
  </si>
  <si>
    <t>Lift legs-up
with flexibility
and rotation
360°</t>
  </si>
  <si>
    <t>Sustained lift
legs-up with
flexibility,
travelling and
rotation 180°-
360°</t>
  </si>
  <si>
    <t>Throw legsup
with 180°
rotation</t>
  </si>
  <si>
    <t>Throw legsup
with flexibility</t>
  </si>
  <si>
    <t>Jump-Dive</t>
  </si>
  <si>
    <t>Throw legsup
with 180°
somersault</t>
  </si>
  <si>
    <t>Thow legs-up
with flexibility
and rotation
180°</t>
  </si>
  <si>
    <t>Jump-Tuck/
Change position
– Dive</t>
  </si>
  <si>
    <t>Throw legsup
with rotation
360°</t>
  </si>
  <si>
    <t>Throw-legs
up with flexibility
and rotation
360° or
more</t>
  </si>
  <si>
    <t>Jump head-up with half twist and 180 som-ersault</t>
  </si>
  <si>
    <t>Throw legs-up with 180 somersault and half twist</t>
  </si>
  <si>
    <t>Jump head-up with 1 somersault backwards</t>
  </si>
  <si>
    <t>Throw legs up with flexibility and rotation 540o</t>
  </si>
  <si>
    <t>Jump - Tuck -
1 somersault
half twist</t>
  </si>
  <si>
    <t>Jump headup
with 1 somersault
backwards
and
flexibility</t>
  </si>
  <si>
    <t>Jump headup
with 1
somersault
forwards</t>
  </si>
  <si>
    <t>Jump headup
with 1
somersault
backwards
and open in
Jay (flexibility)</t>
  </si>
  <si>
    <t>Jump headup
with 1
somersault
backwards+
Pike
+ open in Jay
(flexibility)</t>
  </si>
  <si>
    <t>Throw legsup
with 1
somersault
forwards</t>
  </si>
  <si>
    <t>Jump headup-
Backwards-
Frontal
360 somersault</t>
  </si>
  <si>
    <t>Thrust Continuous Spin 720°</t>
  </si>
  <si>
    <t>Thrust Spinning 360°</t>
  </si>
  <si>
    <t xml:space="preserve">Combined Spin 1080° – Continuous Spin 1080° </t>
  </si>
  <si>
    <t xml:space="preserve">Combined Spin 720° – Continuous Spin 1080° </t>
  </si>
  <si>
    <t>Swordfish Straight Leg – Knight</t>
  </si>
  <si>
    <t xml:space="preserve">Fishtail Half Twist – Continuous Spin 720° </t>
  </si>
  <si>
    <t xml:space="preserve">Fishtail – Continuous Spin 720° </t>
  </si>
  <si>
    <t>Rocket Split Bent Knee</t>
  </si>
  <si>
    <t>Walkover Back Closing 360° – Continuous Spin 1080°</t>
  </si>
  <si>
    <t xml:space="preserve">Walkover Back Closing 180° – Continuous Spin 720° </t>
  </si>
  <si>
    <t>Rocket Split Alternating Legs – Spinning 180°</t>
  </si>
  <si>
    <t>Rocket Split – Spinning 180°</t>
  </si>
  <si>
    <t>D-TRE3</t>
  </si>
  <si>
    <t>Fishtail – Knight – Continuous Spin 1080°</t>
  </si>
  <si>
    <t xml:space="preserve">Fishtail – Knight – Continuous Spin 720° </t>
  </si>
  <si>
    <t>Thrust Bent Knee Twirl Spin 360°</t>
  </si>
  <si>
    <t xml:space="preserve">Thrust – Bent Knee Twirl </t>
  </si>
  <si>
    <t>Rocket Split Twirl Spin 180°</t>
  </si>
  <si>
    <t>Rocket Split Twirl</t>
  </si>
  <si>
    <t>Front Pike – Vertical 360° Rotation – Full Twist to Bent Knee – Continuous Spin 720°</t>
  </si>
  <si>
    <t>Front Pike – Vertical 180° Rotation – 1/2 Twist to Bent Knee – Continuous Spin 720°</t>
  </si>
  <si>
    <t>Manta Ray Half Twist</t>
  </si>
  <si>
    <t>Flying Fish Hybrid Spinning 180°</t>
  </si>
  <si>
    <t>Flying Fish Hybrid</t>
  </si>
  <si>
    <t>Vertical – Full Twist to Bent Knee – Full Twist to Vertical – Open 180° – Walkout</t>
  </si>
  <si>
    <t>Vertical – Half Twist to Bent Knee – Half Twist to Vertical – Split – Walkout</t>
  </si>
  <si>
    <t>Two Fouetté Rotations – Vertical – Continuous Spin 720°</t>
  </si>
  <si>
    <t>Two Fouetté Rotations – Vertical –Spinning 360°</t>
  </si>
  <si>
    <t>Butterfly Hybrid</t>
  </si>
  <si>
    <t>Rocket Split Bent Knee Twirl Hybrid</t>
  </si>
  <si>
    <t>Rocket Split Bent Knee Hybrid</t>
  </si>
  <si>
    <t>Hybrid</t>
    <phoneticPr fontId="63"/>
  </si>
  <si>
    <t>Bonus</t>
    <phoneticPr fontId="63"/>
  </si>
  <si>
    <r>
      <t>Hybrid Difficulty Table Values and Technical Required Elements Values</t>
    </r>
    <r>
      <rPr>
        <b/>
        <sz val="10"/>
        <color theme="1"/>
        <rFont val="ＭＳ ゴシック"/>
        <family val="3"/>
        <charset val="128"/>
      </rPr>
      <t>　</t>
    </r>
    <r>
      <rPr>
        <b/>
        <sz val="10"/>
        <color theme="1"/>
        <rFont val="Arial"/>
        <family val="2"/>
      </rPr>
      <t>and Pair AQRO Code</t>
    </r>
    <r>
      <rPr>
        <b/>
        <sz val="10"/>
        <color theme="1"/>
        <rFont val="ＭＳ ゴシック"/>
        <family val="3"/>
        <charset val="128"/>
      </rPr>
      <t>　</t>
    </r>
    <phoneticPr fontId="63"/>
  </si>
  <si>
    <r>
      <t>Code</t>
    </r>
    <r>
      <rPr>
        <sz val="11"/>
        <color theme="1"/>
        <rFont val="ＭＳ Ｐゴシック"/>
        <family val="2"/>
        <charset val="128"/>
      </rPr>
      <t>　</t>
    </r>
    <phoneticPr fontId="63"/>
  </si>
  <si>
    <t>Value</t>
    <phoneticPr fontId="63"/>
  </si>
  <si>
    <t>Descliption</t>
    <phoneticPr fontId="63"/>
  </si>
  <si>
    <t>Acro-Pair</t>
    <phoneticPr fontId="63"/>
  </si>
  <si>
    <t>記載するハイブリッドコードは上記29.6.8　Hybrid Difficuity Table参照</t>
    <rPh sb="0" eb="2">
      <t>キサイ</t>
    </rPh>
    <rPh sb="14" eb="16">
      <t>ジョウキ</t>
    </rPh>
    <rPh sb="46" eb="48">
      <t>サンショウ</t>
    </rPh>
    <phoneticPr fontId="10"/>
  </si>
  <si>
    <t>■ハイブリッド</t>
    <phoneticPr fontId="10"/>
  </si>
  <si>
    <t>JO　　　　　　Sample）　小学生⇒1012JO2025　・　中学生⇒1315JO2025　・　ジュニア⇒1518JO2025</t>
    <rPh sb="16" eb="19">
      <t>ショウガクセイ</t>
    </rPh>
    <rPh sb="33" eb="36">
      <t>チュウガクセイ</t>
    </rPh>
    <phoneticPr fontId="10"/>
  </si>
  <si>
    <t>テーマ</t>
    <phoneticPr fontId="10"/>
  </si>
  <si>
    <t>テーマ</t>
    <phoneticPr fontId="10"/>
  </si>
  <si>
    <t>ELEMENTS</t>
    <phoneticPr fontId="63"/>
  </si>
  <si>
    <t>ORDER</t>
  </si>
  <si>
    <t>クラブ名を入力（正式登録名称：法人格省略）</t>
    <rPh sb="3" eb="4">
      <t>メイ</t>
    </rPh>
    <rPh sb="5" eb="7">
      <t>ニュウリョク</t>
    </rPh>
    <rPh sb="8" eb="10">
      <t>セイシキ</t>
    </rPh>
    <rPh sb="10" eb="12">
      <t>トウロク</t>
    </rPh>
    <rPh sb="12" eb="14">
      <t>メイショウ</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</si>
  <si>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1" eb="23">
      <t>サイシン</t>
    </rPh>
    <rPh sb="47" eb="48">
      <t>アオ</t>
    </rPh>
    <rPh sb="52" eb="53">
      <t>アタイ</t>
    </rPh>
    <rPh sb="53" eb="55">
      <t>フクシャ</t>
    </rPh>
    <rPh sb="59" eb="61">
      <t>ゲダン</t>
    </rPh>
    <rPh sb="68" eb="70">
      <t>ジドウ</t>
    </rPh>
    <rPh sb="70" eb="72">
      <t>ヒョウジ</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</si>
  <si>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9" eb="30">
      <t>レツ</t>
    </rPh>
    <rPh sb="47" eb="48">
      <t>アオ</t>
    </rPh>
    <rPh sb="52" eb="53">
      <t>アタイ</t>
    </rPh>
    <rPh sb="53" eb="55">
      <t>フクシャ</t>
    </rPh>
    <rPh sb="59" eb="61">
      <t>ゲダン</t>
    </rPh>
    <rPh sb="68" eb="70">
      <t>ジドウ</t>
    </rPh>
    <rPh sb="70" eb="72">
      <t>ヒョウジ</t>
    </rPh>
    <phoneticPr fontId="10"/>
  </si>
  <si>
    <t>「Codes + Draft Values最新」シートの　Hybrid , Technical Required Elements, Pair AQRO codeリストの入力により、Valueを自動反映</t>
    <rPh sb="85" eb="87">
      <t>ニュウリョク</t>
    </rPh>
    <rPh sb="97" eb="99">
      <t>ジドウ</t>
    </rPh>
    <rPh sb="99" eb="101">
      <t>ハンエイ</t>
    </rPh>
    <phoneticPr fontId="10"/>
  </si>
  <si>
    <t>貼付用</t>
    <rPh sb="0" eb="3">
      <t>ハリツケヨウ</t>
    </rPh>
    <phoneticPr fontId="10"/>
  </si>
  <si>
    <t>　ルーティン計算ファイルへPART・DD Value貼付用</t>
    <rPh sb="6" eb="8">
      <t>ケイサン</t>
    </rPh>
    <rPh sb="26" eb="29">
      <t>ハリツケヨウ</t>
    </rPh>
    <phoneticPr fontId="10"/>
  </si>
  <si>
    <t>Coachcard(印刷版)/DD入り(レフリーTC用)</t>
    <rPh sb="10" eb="13">
      <t>インサツバン</t>
    </rPh>
    <rPh sb="17" eb="18">
      <t>イ</t>
    </rPh>
    <rPh sb="26" eb="27">
      <t>ヨウ</t>
    </rPh>
    <phoneticPr fontId="10"/>
  </si>
  <si>
    <t>17、</t>
    <phoneticPr fontId="10"/>
  </si>
  <si>
    <t>アクロバティックルーティン：申告するテーマを登録</t>
    <rPh sb="14" eb="16">
      <t>シンコク</t>
    </rPh>
    <rPh sb="22" eb="24">
      <t>トウロク</t>
    </rPh>
    <phoneticPr fontId="10"/>
  </si>
  <si>
    <t>Valueの入力もれにより合計が合っていない</t>
    <rPh sb="6" eb="8">
      <t>ニュウリョク</t>
    </rPh>
    <rPh sb="13" eb="15">
      <t>ゴウケイ</t>
    </rPh>
    <rPh sb="16" eb="17">
      <t>ア</t>
    </rPh>
    <phoneticPr fontId="10"/>
  </si>
  <si>
    <t>入力確認が漏れた</t>
    <rPh sb="0" eb="2">
      <t>ニュウリョク</t>
    </rPh>
    <rPh sb="2" eb="4">
      <t>カクニン</t>
    </rPh>
    <rPh sb="5" eb="6">
      <t>モ</t>
    </rPh>
    <phoneticPr fontId="10"/>
  </si>
  <si>
    <t>テーマの入力もれ</t>
    <rPh sb="4" eb="6">
      <t>ニュウリョク</t>
    </rPh>
    <phoneticPr fontId="10"/>
  </si>
  <si>
    <t xml:space="preserve"> 月　 日</t>
    <rPh sb="1" eb="2">
      <t>ツキ</t>
    </rPh>
    <rPh sb="4" eb="5">
      <t>ヒ</t>
    </rPh>
    <phoneticPr fontId="10"/>
  </si>
  <si>
    <t>ルールに則って作成</t>
    <rPh sb="4" eb="5">
      <t>ノット</t>
    </rPh>
    <rPh sb="7" eb="9">
      <t>サクセイ</t>
    </rPh>
    <phoneticPr fontId="10"/>
  </si>
  <si>
    <t>記載するアクロバティックは上記29.7 APPENDIX 7 -  ACROBATICS CATALOGUEから選択</t>
    <rPh sb="0" eb="2">
      <t>キサイ</t>
    </rPh>
    <rPh sb="13" eb="15">
      <t>ジョウキ</t>
    </rPh>
    <rPh sb="56" eb="58">
      <t>センタク</t>
    </rPh>
    <phoneticPr fontId="10"/>
  </si>
  <si>
    <t>T5d</t>
    <phoneticPr fontId="63"/>
  </si>
  <si>
    <t>FF-+sp360 or Heli+sp360</t>
    <phoneticPr fontId="63"/>
  </si>
  <si>
    <r>
      <t>FF-sp180 or Heli-sp180</t>
    </r>
    <r>
      <rPr>
        <sz val="11"/>
        <color theme="1"/>
        <rFont val="ＭＳ ゴシック"/>
        <family val="3"/>
        <charset val="128"/>
      </rPr>
      <t>　</t>
    </r>
    <phoneticPr fontId="63"/>
  </si>
  <si>
    <t>T6c</t>
    <phoneticPr fontId="63"/>
  </si>
  <si>
    <t>BKFL-&gt;BKSA or FL-&gt;Split(st leg)</t>
    <phoneticPr fontId="63"/>
  </si>
  <si>
    <t>F4a</t>
    <phoneticPr fontId="63"/>
  </si>
  <si>
    <t>Knight-&gt;VP or Knight-&gt;FT thru VP</t>
    <phoneticPr fontId="63"/>
  </si>
  <si>
    <t>F5a</t>
    <phoneticPr fontId="63"/>
  </si>
  <si>
    <t>Rocket Split Bent Knee Joining 360°</t>
    <phoneticPr fontId="63"/>
  </si>
  <si>
    <t>Flamingo Bent Knee rollback - Join to VP – Half Twist – 360° open to Split – Walkout</t>
    <phoneticPr fontId="63"/>
  </si>
  <si>
    <t>FF-sp180 or Heli-sp180　</t>
  </si>
  <si>
    <t>T5d*0.5</t>
    <phoneticPr fontId="63"/>
  </si>
  <si>
    <t>FF-+sp360 or Heli+sp360</t>
  </si>
  <si>
    <t>T6c*0.5</t>
    <phoneticPr fontId="63"/>
  </si>
  <si>
    <t>T5d*0.3</t>
    <phoneticPr fontId="63"/>
  </si>
  <si>
    <t>T6c*0.3</t>
    <phoneticPr fontId="63"/>
  </si>
  <si>
    <t>BKFL-&gt;BKSA or FL-&gt;Split(st leg)</t>
  </si>
  <si>
    <t>F4a*0.3</t>
    <phoneticPr fontId="63"/>
  </si>
  <si>
    <t>F4a*0.5</t>
    <phoneticPr fontId="63"/>
  </si>
  <si>
    <t>Knight-&gt;VP or Knight-&gt;FT thru VP</t>
  </si>
  <si>
    <t>F5a*0.3</t>
    <phoneticPr fontId="63"/>
  </si>
  <si>
    <t>F5a*0.5</t>
    <phoneticPr fontId="63"/>
  </si>
  <si>
    <t>HYBRID/TRE/ACRO-A/ACRO-B/ACRO-C/ACRO-P/Acro-Pairいくつめのエレメントか１から順に、数字を入力　TRAは空白</t>
    <rPh sb="62" eb="63">
      <t>ジュン</t>
    </rPh>
    <rPh sb="65" eb="67">
      <t>スウジ</t>
    </rPh>
    <rPh sb="68" eb="70">
      <t>ニュウリョク</t>
    </rPh>
    <rPh sb="75" eb="77">
      <t>クウハク</t>
    </rPh>
    <phoneticPr fontId="10"/>
  </si>
  <si>
    <t>Su-con</t>
    <phoneticPr fontId="63"/>
  </si>
  <si>
    <t>-</t>
    <phoneticPr fontId="63"/>
  </si>
  <si>
    <t>TRA</t>
    <phoneticPr fontId="63"/>
  </si>
  <si>
    <t>Surface Connections</t>
    <phoneticPr fontId="63"/>
  </si>
  <si>
    <t>PART</t>
    <phoneticPr fontId="63"/>
  </si>
  <si>
    <t>TRE/HYBRIDのDECLARED DIFFICULTY・チーム種目のBONUS/ミックスデュエットのTRA：Su-con</t>
    <rPh sb="34" eb="36">
      <t>シュモク</t>
    </rPh>
    <phoneticPr fontId="10"/>
  </si>
  <si>
    <r>
      <t>ACROBATICのDECLARED DIFFICULTY・Valueはアクロバティック計算表で確認したものを</t>
    </r>
    <r>
      <rPr>
        <b/>
        <sz val="11"/>
        <color rgb="FFFF0000"/>
        <rFont val="メイリオ"/>
        <family val="3"/>
        <charset val="128"/>
      </rPr>
      <t>正確に値複写</t>
    </r>
    <r>
      <rPr>
        <b/>
        <sz val="11"/>
        <rFont val="メイリオ"/>
        <family val="3"/>
        <charset val="128"/>
      </rPr>
      <t>（</t>
    </r>
    <r>
      <rPr>
        <b/>
        <sz val="11"/>
        <color theme="1"/>
        <rFont val="メイリオ"/>
        <family val="3"/>
        <charset val="128"/>
      </rPr>
      <t>手入力）する</t>
    </r>
    <phoneticPr fontId="10"/>
  </si>
  <si>
    <t>①上段：アクロタイプ”ー”の後のアクロコード</t>
    <phoneticPr fontId="10"/>
  </si>
  <si>
    <r>
      <t>②下段：Valueはアクロバティック計算表で確認した</t>
    </r>
    <r>
      <rPr>
        <b/>
        <sz val="11"/>
        <color rgb="FFFF0000"/>
        <rFont val="メイリオ"/>
        <family val="3"/>
        <charset val="128"/>
      </rPr>
      <t>BM値を含まないDD</t>
    </r>
    <r>
      <rPr>
        <b/>
        <sz val="11"/>
        <rFont val="メイリオ"/>
        <family val="3"/>
        <charset val="128"/>
      </rPr>
      <t>（Components  Total Value）</t>
    </r>
    <r>
      <rPr>
        <b/>
        <sz val="11"/>
        <color theme="1"/>
        <rFont val="メイリオ"/>
        <family val="3"/>
        <charset val="128"/>
      </rPr>
      <t>を手入力する</t>
    </r>
    <rPh sb="28" eb="29">
      <t>チ</t>
    </rPh>
    <rPh sb="30" eb="31">
      <t>フク</t>
    </rPh>
    <phoneticPr fontId="10"/>
  </si>
  <si>
    <t>誤ったコードの入力</t>
    <rPh sb="0" eb="1">
      <t>アヤマ</t>
    </rPh>
    <rPh sb="7" eb="9">
      <t>ニュウリョク</t>
    </rPh>
    <phoneticPr fontId="10"/>
  </si>
  <si>
    <t>Value誤りBMのダブルカウント</t>
    <rPh sb="5" eb="6">
      <t>アヤマ</t>
    </rPh>
    <phoneticPr fontId="10"/>
  </si>
  <si>
    <t>Total Value (with BM added)を間違えてValue欄に貼付</t>
    <rPh sb="28" eb="30">
      <t>マチガ</t>
    </rPh>
    <rPh sb="37" eb="38">
      <t>ラン</t>
    </rPh>
    <rPh sb="39" eb="41">
      <t>ハリツケ</t>
    </rPh>
    <phoneticPr fontId="10"/>
  </si>
  <si>
    <t>③DECLARED DIFFICULTY・Value登録後、TOTAL DDが合っていることを確認する</t>
    <phoneticPr fontId="10"/>
  </si>
  <si>
    <t>12_AS_アクロ計算0514更新_7 - New World Aquatics Acrobatics Calculator Catalog 2     v1.2 (Draft - September 2024).xlsx</t>
    <phoneticPr fontId="10"/>
  </si>
  <si>
    <t>Competition-Regulations_January-2025_Clean-updated-01.03.2025-_v2.pdf</t>
  </si>
  <si>
    <t>フリーハイブリッドのタイムは、、フリーハイブリッドのエントリー時の呼吸から完了後最初の浮上呼吸までの水中時間を入力する</t>
    <rPh sb="55" eb="57">
      <t>ニュウリョク</t>
    </rPh>
    <phoneticPr fontId="10"/>
  </si>
  <si>
    <t>うっかりミス。超過した場合はベースマーク</t>
    <rPh sb="7" eb="9">
      <t>チョウカ</t>
    </rPh>
    <rPh sb="11" eb="13">
      <t>バアイ</t>
    </rPh>
    <phoneticPr fontId="10"/>
  </si>
  <si>
    <r>
      <t>・種目コード(3文字)_所属クラブ名(10文字以内略称)_</t>
    </r>
    <r>
      <rPr>
        <b/>
        <sz val="11"/>
        <color rgb="FF0000FF"/>
        <rFont val="メイリオ"/>
        <family val="3"/>
        <charset val="128"/>
      </rPr>
      <t>選手名(選手の姓名）_</t>
    </r>
    <r>
      <rPr>
        <b/>
        <sz val="11"/>
        <color theme="1"/>
        <rFont val="メイリオ"/>
        <family val="3"/>
        <charset val="128"/>
      </rPr>
      <t>大会コード</t>
    </r>
    <rPh sb="31" eb="32">
      <t>メイ</t>
    </rPh>
    <rPh sb="33" eb="35">
      <t>センシュ</t>
    </rPh>
    <rPh sb="36" eb="38">
      <t>セイメイ</t>
    </rPh>
    <rPh sb="40" eb="42">
      <t>タイカイ</t>
    </rPh>
    <phoneticPr fontId="10"/>
  </si>
  <si>
    <r>
      <t>・種目コード(3文字)_所属クラブ名(10文字以内略称)_</t>
    </r>
    <r>
      <rPr>
        <b/>
        <sz val="11"/>
        <color rgb="FF0000FF"/>
        <rFont val="メイリオ"/>
        <family val="3"/>
        <charset val="128"/>
      </rPr>
      <t>選手名(選手全員の姓）_</t>
    </r>
    <r>
      <rPr>
        <b/>
        <sz val="11"/>
        <color theme="1"/>
        <rFont val="メイリオ"/>
        <family val="3"/>
        <charset val="128"/>
      </rPr>
      <t>大会コード</t>
    </r>
    <rPh sb="31" eb="32">
      <t>メイ</t>
    </rPh>
    <rPh sb="33" eb="35">
      <t>センシュ</t>
    </rPh>
    <rPh sb="35" eb="37">
      <t>ゼンイン</t>
    </rPh>
    <rPh sb="38" eb="39">
      <t>セイ</t>
    </rPh>
    <rPh sb="41" eb="43">
      <t>タイカイ</t>
    </rPh>
    <phoneticPr fontId="10"/>
  </si>
  <si>
    <t>チーム系の種目</t>
    <rPh sb="3" eb="4">
      <t>ケイ</t>
    </rPh>
    <rPh sb="5" eb="7">
      <t>シュモク</t>
    </rPh>
    <phoneticPr fontId="10"/>
  </si>
  <si>
    <r>
      <t>・種目コード(3文字)_</t>
    </r>
    <r>
      <rPr>
        <b/>
        <sz val="11"/>
        <color rgb="FF0000FF"/>
        <rFont val="メイリオ"/>
        <family val="3"/>
        <charset val="128"/>
      </rPr>
      <t>所属クラブ名(10文字以内略称)</t>
    </r>
    <r>
      <rPr>
        <b/>
        <sz val="11"/>
        <color theme="1"/>
        <rFont val="メイリオ"/>
        <family val="3"/>
        <charset val="128"/>
      </rPr>
      <t>_</t>
    </r>
    <r>
      <rPr>
        <b/>
        <sz val="11"/>
        <color rgb="FF0000FF"/>
        <rFont val="メイリオ"/>
        <family val="3"/>
        <charset val="128"/>
      </rPr>
      <t>チーム名称</t>
    </r>
    <r>
      <rPr>
        <b/>
        <sz val="11"/>
        <color theme="1"/>
        <rFont val="メイリオ"/>
        <family val="3"/>
        <charset val="128"/>
      </rPr>
      <t>_大会コード</t>
    </r>
    <rPh sb="32" eb="34">
      <t>メイショウ</t>
    </rPh>
    <rPh sb="35" eb="37">
      <t>タイカイ</t>
    </rPh>
    <phoneticPr fontId="10"/>
  </si>
  <si>
    <t>・大会コードを省略してしまった
・漢字・かなを使用してしまった
・所属名にチーム名をつけてしまった
・所属名と所属名＋チーム名を繰り返しつけてしまった</t>
    <rPh sb="1" eb="3">
      <t>タイカイ</t>
    </rPh>
    <rPh sb="7" eb="9">
      <t>ショウリャク</t>
    </rPh>
    <rPh sb="51" eb="54">
      <t>ショゾクメイ</t>
    </rPh>
    <rPh sb="55" eb="58">
      <t>ショゾクメイ</t>
    </rPh>
    <rPh sb="62" eb="63">
      <t>メイ</t>
    </rPh>
    <rPh sb="64" eb="65">
      <t>ク</t>
    </rPh>
    <rPh sb="66" eb="67">
      <t>カエ</t>
    </rPh>
    <phoneticPr fontId="10"/>
  </si>
  <si>
    <r>
      <t>・種目コード(3文字)_</t>
    </r>
    <r>
      <rPr>
        <b/>
        <sz val="11"/>
        <color rgb="FF0000FF"/>
        <rFont val="メイリオ"/>
        <family val="3"/>
        <charset val="128"/>
      </rPr>
      <t>チーム名称がクラブ名と同じ場合は所属クラブ名(10文字以内略称)</t>
    </r>
    <r>
      <rPr>
        <b/>
        <sz val="11"/>
        <color theme="1"/>
        <rFont val="メイリオ"/>
        <family val="3"/>
        <charset val="128"/>
      </rPr>
      <t>_大会コード</t>
    </r>
    <rPh sb="15" eb="17">
      <t>メイショウ</t>
    </rPh>
    <rPh sb="21" eb="22">
      <t>メイ</t>
    </rPh>
    <rPh sb="23" eb="24">
      <t>オナ</t>
    </rPh>
    <rPh sb="25" eb="27">
      <t>バアイ</t>
    </rPh>
    <rPh sb="45" eb="47">
      <t>タイカイ</t>
    </rPh>
    <phoneticPr fontId="10"/>
  </si>
  <si>
    <t>・大会コードを省略してしまった
・漢字・かなを使用してしまった
・所属名と同じチーム名を繰り返しつけてしまった</t>
    <rPh sb="1" eb="3">
      <t>タイカイ</t>
    </rPh>
    <rPh sb="7" eb="9">
      <t>ショウリャク</t>
    </rPh>
    <rPh sb="37" eb="38">
      <t>オナ</t>
    </rPh>
    <rPh sb="44" eb="45">
      <t>ク</t>
    </rPh>
    <rPh sb="46" eb="47">
      <t>カエ</t>
    </rPh>
    <phoneticPr fontId="10"/>
  </si>
  <si>
    <t>・例）　ジュニアオリンピック　ジュニアの部　ソロテクニカル、関東アーティスティックスイミングクラブ、伊藤咲子、大会コード：1518JO2025　の場合</t>
    <rPh sb="55" eb="57">
      <t>タイカイ</t>
    </rPh>
    <rPh sb="73" eb="75">
      <t>バアイ</t>
    </rPh>
    <phoneticPr fontId="10"/>
  </si>
  <si>
    <t>・例）ジュニアオリンピック　中学生の部　デュエットフリー、関東アーティスティックスイミングクラブ、高橋瑞希/伊藤咲子、大会コード：1315JO2025　の場合</t>
    <rPh sb="59" eb="61">
      <t>タイカイ</t>
    </rPh>
    <rPh sb="77" eb="79">
      <t>バアイ</t>
    </rPh>
    <phoneticPr fontId="10"/>
  </si>
  <si>
    <t>・例）ジュニアオリンピック小学生の部　チームフリー、関東アーティスティックスイミングクラブAチーム、大会コード：1012JO2025　の場合</t>
    <rPh sb="13" eb="16">
      <t>ショウガクセイ</t>
    </rPh>
    <rPh sb="50" eb="52">
      <t>タイカイ</t>
    </rPh>
    <rPh sb="68" eb="70">
      <t>バアイ</t>
    </rPh>
    <phoneticPr fontId="10"/>
  </si>
  <si>
    <t>WTF_KantoASC_A_1012JO2025</t>
  </si>
  <si>
    <t>・例）ジュニアオリンピック中学生の部チームフリー、チーム名：関東アーティスティックスイミングクラブ、大会コード：1315JO2025　の場合</t>
    <rPh sb="13" eb="14">
      <t>ナカ</t>
    </rPh>
    <rPh sb="28" eb="29">
      <t>メイ</t>
    </rPh>
    <rPh sb="50" eb="52">
      <t>タイカイバアイ</t>
    </rPh>
    <phoneticPr fontId="10"/>
  </si>
  <si>
    <t>WTF_KantoASC_1315JO2025</t>
  </si>
  <si>
    <r>
      <t>・WST_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_1518JO2025
・WST_KantoASC</t>
    </r>
    <r>
      <rPr>
        <sz val="11"/>
        <color rgb="FFFF0000"/>
        <rFont val="メイリオ"/>
        <family val="3"/>
        <charset val="128"/>
      </rPr>
      <t>A</t>
    </r>
    <r>
      <rPr>
        <sz val="11"/>
        <color theme="1"/>
        <rFont val="メイリオ"/>
        <family val="3"/>
        <charset val="128"/>
      </rPr>
      <t>_ItoSakiko_1518JO2025
・WST_KantoASC_</t>
    </r>
    <r>
      <rPr>
        <sz val="11"/>
        <color rgb="FFFF0000"/>
        <rFont val="メイリオ"/>
        <family val="3"/>
        <charset val="128"/>
      </rPr>
      <t>Ito</t>
    </r>
    <r>
      <rPr>
        <sz val="11"/>
        <color theme="1"/>
        <rFont val="メイリオ"/>
        <family val="3"/>
        <charset val="128"/>
      </rPr>
      <t>_1518JO2025</t>
    </r>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</si>
  <si>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_1315JO2025
・WDF_KantoASC</t>
    </r>
    <r>
      <rPr>
        <sz val="11"/>
        <color rgb="FFFF0000"/>
        <rFont val="メイリオ"/>
        <family val="3"/>
        <charset val="128"/>
      </rPr>
      <t>A</t>
    </r>
    <r>
      <rPr>
        <sz val="11"/>
        <color theme="1"/>
        <rFont val="メイリオ"/>
        <family val="3"/>
        <charset val="128"/>
      </rPr>
      <t>_ItoSakiko_1315JO2025
・WDF_KantoASC_Takahashi</t>
    </r>
    <r>
      <rPr>
        <sz val="11"/>
        <color rgb="FFFF0000"/>
        <rFont val="メイリオ"/>
        <family val="3"/>
        <charset val="128"/>
      </rPr>
      <t>_</t>
    </r>
    <r>
      <rPr>
        <sz val="11"/>
        <color theme="1"/>
        <rFont val="メイリオ"/>
        <family val="3"/>
        <charset val="128"/>
      </rPr>
      <t>1315JO2025</t>
    </r>
    <rPh sb="11" eb="13">
      <t>タカハシ</t>
    </rPh>
    <phoneticPr fontId="10"/>
  </si>
  <si>
    <t>WST_KantoASC_ItoSakiko_1518JO2025</t>
    <phoneticPr fontId="10"/>
  </si>
  <si>
    <r>
      <t>・WTF_KantoASC
・WTF_</t>
    </r>
    <r>
      <rPr>
        <sz val="11"/>
        <color rgb="FFFF0000"/>
        <rFont val="メイリオ"/>
        <family val="3"/>
        <charset val="128"/>
      </rPr>
      <t>関東</t>
    </r>
    <r>
      <rPr>
        <sz val="11"/>
        <color theme="1"/>
        <rFont val="メイリオ"/>
        <family val="3"/>
        <charset val="128"/>
      </rPr>
      <t>ASC_1315JO2025
・WTF_KantoASC</t>
    </r>
    <r>
      <rPr>
        <sz val="11"/>
        <color rgb="FFFF0000"/>
        <rFont val="メイリオ"/>
        <family val="3"/>
        <charset val="128"/>
      </rPr>
      <t>_KantoASC_</t>
    </r>
    <r>
      <rPr>
        <sz val="11"/>
        <color theme="1"/>
        <rFont val="メイリオ"/>
        <family val="3"/>
        <charset val="128"/>
      </rPr>
      <t>1315JO2025</t>
    </r>
    <phoneticPr fontId="10"/>
  </si>
  <si>
    <r>
      <t>・WTF_KantoASC_A
・WTF_</t>
    </r>
    <r>
      <rPr>
        <sz val="11"/>
        <color rgb="FFFF0000"/>
        <rFont val="メイリオ"/>
        <family val="3"/>
        <charset val="128"/>
      </rPr>
      <t>関東</t>
    </r>
    <r>
      <rPr>
        <sz val="11"/>
        <color theme="1"/>
        <rFont val="メイリオ"/>
        <family val="3"/>
        <charset val="128"/>
      </rPr>
      <t>ASC_A</t>
    </r>
    <r>
      <rPr>
        <sz val="11"/>
        <color rgb="FFFF0000"/>
        <rFont val="メイリオ"/>
        <family val="3"/>
        <charset val="128"/>
      </rPr>
      <t>チーム</t>
    </r>
    <r>
      <rPr>
        <sz val="11"/>
        <color theme="1"/>
        <rFont val="メイリオ"/>
        <family val="3"/>
        <charset val="128"/>
      </rPr>
      <t>_1012JO2025
・WTF_KantoASC</t>
    </r>
    <r>
      <rPr>
        <sz val="11"/>
        <color rgb="FFFF0000"/>
        <rFont val="メイリオ"/>
        <family val="3"/>
        <charset val="128"/>
      </rPr>
      <t>A</t>
    </r>
    <r>
      <rPr>
        <sz val="11"/>
        <color theme="1"/>
        <rFont val="メイリオ"/>
        <family val="3"/>
        <charset val="128"/>
      </rPr>
      <t>_1012JO2025
・WTF_</t>
    </r>
    <r>
      <rPr>
        <sz val="11"/>
        <color rgb="FFFF0000"/>
        <rFont val="メイリオ"/>
        <family val="3"/>
        <charset val="128"/>
      </rPr>
      <t>KantoASC_KantoASCA</t>
    </r>
    <r>
      <rPr>
        <sz val="11"/>
        <color theme="1"/>
        <rFont val="メイリオ"/>
        <family val="3"/>
        <charset val="128"/>
      </rPr>
      <t>_1012JO2025</t>
    </r>
    <phoneticPr fontId="10"/>
  </si>
  <si>
    <t>2025.6.17更新</t>
    <rPh sb="9" eb="11">
      <t>コウシン</t>
    </rPh>
    <phoneticPr fontId="10"/>
  </si>
  <si>
    <r>
      <t>フリーハイブリッド１つの制限時間 ：</t>
    </r>
    <r>
      <rPr>
        <b/>
        <u/>
        <sz val="14"/>
        <color rgb="FFFF0000"/>
        <rFont val="メイリオ"/>
        <family val="3"/>
        <charset val="128"/>
      </rPr>
      <t>10～12歳＝15秒以内</t>
    </r>
    <r>
      <rPr>
        <b/>
        <sz val="14"/>
        <color rgb="FFFF0000"/>
        <rFont val="メイリオ"/>
        <family val="3"/>
        <charset val="128"/>
      </rPr>
      <t xml:space="preserve"> 、</t>
    </r>
    <r>
      <rPr>
        <b/>
        <u/>
        <sz val="14"/>
        <color rgb="FFFF0000"/>
        <rFont val="メイリオ"/>
        <family val="3"/>
        <charset val="128"/>
      </rPr>
      <t>13～15歳 ＝20秒以内</t>
    </r>
    <r>
      <rPr>
        <b/>
        <sz val="14"/>
        <color rgb="FFFF0000"/>
        <rFont val="メイリオ"/>
        <family val="3"/>
        <charset val="128"/>
      </rPr>
      <t>、</t>
    </r>
    <r>
      <rPr>
        <b/>
        <u/>
        <sz val="14"/>
        <color rgb="FFFF0000"/>
        <rFont val="メイリオ"/>
        <family val="3"/>
        <charset val="128"/>
      </rPr>
      <t>15～18歳 ＝25秒以内</t>
    </r>
    <r>
      <rPr>
        <b/>
        <sz val="14"/>
        <color rgb="FFFF0000"/>
        <rFont val="メイリオ"/>
        <family val="3"/>
        <charset val="128"/>
      </rPr>
      <t xml:space="preserve"> </t>
    </r>
    <phoneticPr fontId="10"/>
  </si>
  <si>
    <t>WDF_KantoASC_TakahashiIto_1315JO2025</t>
  </si>
  <si>
    <t>　例）関東ｱｰﾃｨｽﾃｨｯｸｽｲﾐﾝｸﾞｸﾗﾌﾞ</t>
    <rPh sb="1" eb="2">
      <t>レイ</t>
    </rPh>
    <rPh sb="3" eb="5">
      <t>カントウ</t>
    </rPh>
    <phoneticPr fontId="10"/>
  </si>
  <si>
    <t>●●予選　第48回 全国JOCジュニアオリンピックカップ夏季水泳競技大会AS競技 　区分：ジュニア</t>
    <rPh sb="2" eb="4">
      <t>ヨセン</t>
    </rPh>
    <rPh sb="5" eb="6">
      <t>ダイ</t>
    </rPh>
    <rPh sb="8" eb="9">
      <t>カイ</t>
    </rPh>
    <rPh sb="10" eb="12">
      <t>ゼンコク</t>
    </rPh>
    <rPh sb="28" eb="30">
      <t>カキ</t>
    </rPh>
    <rPh sb="30" eb="32">
      <t>スイエイ</t>
    </rPh>
    <rPh sb="32" eb="34">
      <t>キョウギ</t>
    </rPh>
    <rPh sb="34" eb="36">
      <t>タイカイ</t>
    </rPh>
    <rPh sb="38" eb="40">
      <t>キョウギ</t>
    </rPh>
    <rPh sb="42" eb="44">
      <t>クブン</t>
    </rPh>
    <phoneticPr fontId="10"/>
  </si>
  <si>
    <r>
      <t>●●予選　第48回 全国JOCジュニアオリンピックカップ夏季水泳競技大会AS競技 　区分：ジュニア</t>
    </r>
    <r>
      <rPr>
        <b/>
        <sz val="10"/>
        <color rgb="FFFF0000"/>
        <rFont val="ＭＳ Ｐゴシック"/>
        <family val="3"/>
        <charset val="128"/>
      </rPr>
      <t>←変更してください</t>
    </r>
    <rPh sb="2" eb="4">
      <t>ヨセン</t>
    </rPh>
    <rPh sb="5" eb="6">
      <t>ダイ</t>
    </rPh>
    <rPh sb="8" eb="9">
      <t>カイ</t>
    </rPh>
    <rPh sb="10" eb="12">
      <t>ゼンコク</t>
    </rPh>
    <rPh sb="28" eb="30">
      <t>カキ</t>
    </rPh>
    <rPh sb="30" eb="32">
      <t>スイエイ</t>
    </rPh>
    <rPh sb="32" eb="34">
      <t>キョウギ</t>
    </rPh>
    <rPh sb="34" eb="36">
      <t>タイカイ</t>
    </rPh>
    <rPh sb="38" eb="40">
      <t>キョウギ</t>
    </rPh>
    <rPh sb="42" eb="44">
      <t>クブン</t>
    </rPh>
    <rPh sb="50" eb="52">
      <t>ヘンコウ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</si>
</sst>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00"/>
    <numFmt numFmtId="178" formatCode="0.0_ "/>
  </numFmts>
  <fonts count="77">
    <font>
      <sz val="11"/>
      <color theme="1"/>
      <name val="游ゴシック"/>
      <family val="2"/>
      <charset val="204"/>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i/>
      <sz val="8"/>
      <name val="Termina"/>
    </font>
    <font>
      <b/>
      <sz val="8"/>
      <color rgb="FF0000FF"/>
      <name val="Termina"/>
    </font>
    <font>
      <b/>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sz val="11"/>
      <color theme="1"/>
      <name val="Termina"/>
    </font>
    <font>
      <sz val="16"/>
      <color theme="1"/>
      <name val="Termina"/>
    </font>
    <font>
      <b/>
      <sz val="11"/>
      <color theme="1"/>
      <name val="Termina"/>
    </font>
    <font>
      <b/>
      <i/>
      <sz val="11"/>
      <color rgb="FFFF0000"/>
      <name val="Termina"/>
    </font>
    <font>
      <sz val="11"/>
      <name val="メイリオ"/>
      <family val="3"/>
      <charset val="128"/>
    </font>
    <font>
      <sz val="11"/>
      <color theme="1"/>
      <name val="Tahoma"/>
      <family val="2"/>
    </font>
    <font>
      <b/>
      <sz val="11"/>
      <color theme="1"/>
      <name val="Tahoma"/>
      <family val="2"/>
    </font>
    <font>
      <i/>
      <sz val="11"/>
      <color theme="1"/>
      <name val="Tahoma"/>
      <family val="2"/>
    </font>
    <font>
      <b/>
      <i/>
      <sz val="10"/>
      <name val="Termina"/>
    </font>
    <font>
      <b/>
      <i/>
      <sz val="10"/>
      <color theme="1"/>
      <name val="Termina"/>
    </font>
    <font>
      <sz val="11"/>
      <color theme="1"/>
      <name val="Termina"/>
      <family val="2"/>
    </font>
    <font>
      <sz val="11"/>
      <color theme="1"/>
      <name val="Termina"/>
      <family val="2"/>
      <charset val="128"/>
    </font>
    <font>
      <sz val="10"/>
      <color theme="1"/>
      <name val="Termina"/>
      <family val="2"/>
    </font>
    <font>
      <b/>
      <sz val="11"/>
      <color rgb="FF000000"/>
      <name val="Termina"/>
      <family val="2"/>
    </font>
    <font>
      <i/>
      <sz val="10"/>
      <color rgb="FF000000"/>
      <name val="Termina"/>
      <family val="2"/>
    </font>
    <font>
      <b/>
      <i/>
      <sz val="10"/>
      <color theme="1"/>
      <name val="Termina"/>
      <family val="2"/>
    </font>
    <font>
      <sz val="16"/>
      <color theme="1"/>
      <name val="Termina"/>
      <family val="2"/>
    </font>
    <font>
      <sz val="10"/>
      <color rgb="FF0000FF"/>
      <name val="Termina"/>
    </font>
    <font>
      <sz val="12"/>
      <color rgb="FF0000FF"/>
      <name val="Termina"/>
    </font>
    <font>
      <sz val="12"/>
      <color theme="1"/>
      <name val="Termina"/>
    </font>
    <font>
      <i/>
      <sz val="11"/>
      <color theme="1"/>
      <name val="メイリオ"/>
      <family val="3"/>
      <charset val="128"/>
    </font>
    <font>
      <sz val="11"/>
      <name val="Termina Demi"/>
      <family val="3"/>
    </font>
    <font>
      <sz val="6"/>
      <name val="游ゴシック"/>
      <family val="2"/>
      <charset val="128"/>
      <scheme val="minor"/>
    </font>
    <font>
      <sz val="11"/>
      <color theme="9" tint="-0.249977111117893"/>
      <name val="Termina Demi"/>
      <family val="3"/>
    </font>
    <font>
      <sz val="11"/>
      <color theme="9" tint="-0.249977111117893"/>
      <name val="Arial"/>
      <family val="2"/>
    </font>
    <font>
      <sz val="11"/>
      <color theme="8" tint="-0.499984740745262"/>
      <name val="Termina Demi"/>
      <family val="3"/>
    </font>
    <font>
      <sz val="11"/>
      <color theme="8" tint="-0.499984740745262"/>
      <name val="Arial"/>
      <family val="2"/>
    </font>
    <font>
      <b/>
      <sz val="10"/>
      <color theme="1"/>
      <name val="Arial"/>
      <family val="2"/>
    </font>
    <font>
      <b/>
      <sz val="14"/>
      <color rgb="FF0000FF"/>
      <name val="Termina"/>
    </font>
    <font>
      <sz val="10"/>
      <color rgb="FF0000FF"/>
      <name val="Termina"/>
      <family val="2"/>
    </font>
    <font>
      <b/>
      <sz val="11"/>
      <color theme="1"/>
      <name val="Termina"/>
      <family val="2"/>
    </font>
    <font>
      <sz val="12"/>
      <color theme="1"/>
      <name val="ＭＳ Ｐゴシック"/>
      <family val="3"/>
      <charset val="128"/>
    </font>
    <font>
      <b/>
      <sz val="10"/>
      <color rgb="FFFF0000"/>
      <name val="ＭＳ Ｐゴシック"/>
      <family val="3"/>
      <charset val="128"/>
    </font>
    <font>
      <b/>
      <sz val="11"/>
      <color rgb="FF0000FF"/>
      <name val="游ゴシック"/>
      <family val="3"/>
      <charset val="128"/>
      <scheme val="minor"/>
    </font>
    <font>
      <sz val="11"/>
      <color theme="1"/>
      <name val="ＭＳ ゴシック"/>
      <family val="3"/>
      <charset val="128"/>
    </font>
    <font>
      <b/>
      <u/>
      <sz val="14"/>
      <color rgb="FFFF0000"/>
      <name val="メイリオ"/>
      <family val="3"/>
      <charset val="128"/>
    </font>
  </fonts>
  <fills count="19">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9CC2E4"/>
        <bgColor indexed="64"/>
      </patternFill>
    </fill>
    <fill>
      <patternFill patternType="solid">
        <fgColor rgb="FFDEEAF6"/>
        <bgColor indexed="64"/>
      </patternFill>
    </fill>
    <fill>
      <patternFill patternType="solid">
        <fgColor rgb="FFF68C8C"/>
        <bgColor indexed="64"/>
      </patternFill>
    </fill>
    <fill>
      <patternFill patternType="solid">
        <fgColor theme="9" tint="0.59999389629810485"/>
        <bgColor indexed="64"/>
      </patternFill>
    </fill>
    <fill>
      <patternFill patternType="solid">
        <fgColor theme="0" tint="-0.49998474074526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s>
  <cellStyleXfs count="4">
    <xf numFmtId="0" fontId="0" fillId="0" borderId="0"/>
    <xf numFmtId="0" fontId="36" fillId="0" borderId="0" applyNumberFormat="0" applyFill="0" applyBorder="0" applyAlignment="0" applyProtection="0"/>
    <xf numFmtId="0" fontId="1" fillId="0" borderId="0">
      <alignment vertical="center"/>
    </xf>
    <xf numFmtId="0" fontId="38" fillId="0" borderId="0" applyNumberFormat="0" applyFill="0" applyBorder="0" applyAlignment="0" applyProtection="0">
      <alignment vertical="center"/>
    </xf>
  </cellStyleXfs>
  <cellXfs count="297">
    <xf numFmtId="0" fontId="0" fillId="0" borderId="0" xfId="0"/>
    <xf numFmtId="0" fontId="2" fillId="0" borderId="0" xfId="0" applyFont="1"/>
    <xf numFmtId="0" fontId="2" fillId="0" borderId="0" xfId="0" applyFont="1" applyAlignment="1">
      <alignment horizontal="left" vertical="center"/>
    </xf>
    <xf numFmtId="0" fontId="4"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5" fillId="5" borderId="7" xfId="0" applyFont="1" applyFill="1" applyBorder="1" applyAlignment="1">
      <alignment horizontal="left" vertical="center"/>
    </xf>
    <xf numFmtId="0" fontId="5" fillId="6" borderId="7" xfId="0" applyFont="1" applyFill="1" applyBorder="1" applyAlignment="1">
      <alignment horizontal="left" vertical="center"/>
    </xf>
    <xf numFmtId="0" fontId="4" fillId="0" borderId="0" xfId="0" applyFont="1" applyAlignment="1">
      <alignment horizontal="left" vertical="center"/>
    </xf>
    <xf numFmtId="2" fontId="5" fillId="5" borderId="7" xfId="0" applyNumberFormat="1" applyFont="1" applyFill="1" applyBorder="1" applyAlignment="1">
      <alignment horizontal="left" vertical="center"/>
    </xf>
    <xf numFmtId="0" fontId="4" fillId="0" borderId="0" xfId="0" applyFont="1" applyAlignment="1">
      <alignment vertical="center"/>
    </xf>
    <xf numFmtId="0" fontId="3" fillId="2" borderId="8" xfId="0" applyFont="1" applyFill="1" applyBorder="1" applyAlignment="1">
      <alignment horizontal="center" vertical="center"/>
    </xf>
    <xf numFmtId="0" fontId="15" fillId="0" borderId="0" xfId="0" applyFont="1"/>
    <xf numFmtId="0" fontId="15" fillId="0" borderId="0" xfId="0" applyFont="1" applyAlignment="1">
      <alignment vertical="top" wrapText="1"/>
    </xf>
    <xf numFmtId="0" fontId="19" fillId="0" borderId="0" xfId="0" applyFont="1"/>
    <xf numFmtId="0" fontId="20" fillId="0" borderId="0" xfId="0" applyFont="1" applyAlignment="1">
      <alignment vertical="top" wrapText="1"/>
    </xf>
    <xf numFmtId="0" fontId="15" fillId="0" borderId="0" xfId="0" applyFont="1" applyAlignment="1">
      <alignment vertical="top"/>
    </xf>
    <xf numFmtId="0" fontId="20"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0" fontId="15" fillId="0" borderId="0" xfId="0" applyFont="1" applyAlignment="1">
      <alignment horizontal="right" vertical="top"/>
    </xf>
    <xf numFmtId="0" fontId="4" fillId="0" borderId="8" xfId="0" applyFont="1" applyBorder="1" applyAlignment="1">
      <alignment vertical="top"/>
    </xf>
    <xf numFmtId="0" fontId="13" fillId="7" borderId="8" xfId="0" applyFont="1" applyFill="1" applyBorder="1" applyAlignment="1">
      <alignment horizontal="center" vertical="top"/>
    </xf>
    <xf numFmtId="0" fontId="15" fillId="7" borderId="7" xfId="0" applyFont="1" applyFill="1" applyBorder="1" applyAlignment="1">
      <alignment horizontal="center" vertical="top"/>
    </xf>
    <xf numFmtId="0" fontId="15" fillId="8" borderId="7" xfId="0" applyFont="1" applyFill="1" applyBorder="1" applyAlignment="1">
      <alignment horizontal="center" vertical="top"/>
    </xf>
    <xf numFmtId="0" fontId="15" fillId="9" borderId="7" xfId="0" applyFont="1" applyFill="1" applyBorder="1" applyAlignment="1">
      <alignment horizontal="center" vertical="top"/>
    </xf>
    <xf numFmtId="0" fontId="25" fillId="0" borderId="0" xfId="0" applyFont="1" applyAlignment="1">
      <alignment vertical="top"/>
    </xf>
    <xf numFmtId="0" fontId="18" fillId="0" borderId="0" xfId="0" applyFont="1" applyAlignment="1">
      <alignment vertical="top" wrapText="1"/>
    </xf>
    <xf numFmtId="0" fontId="20" fillId="0" borderId="0" xfId="0" applyFont="1"/>
    <xf numFmtId="0" fontId="20" fillId="0" borderId="0" xfId="0" applyFont="1" applyAlignment="1">
      <alignment horizontal="left"/>
    </xf>
    <xf numFmtId="0" fontId="33" fillId="11" borderId="0" xfId="0" applyFont="1" applyFill="1" applyAlignment="1">
      <alignment vertical="top"/>
    </xf>
    <xf numFmtId="0" fontId="15" fillId="0" borderId="0" xfId="0" applyFont="1" applyAlignment="1">
      <alignment horizontal="left" vertical="top"/>
    </xf>
    <xf numFmtId="0" fontId="15" fillId="2" borderId="7" xfId="0" applyFont="1" applyFill="1" applyBorder="1" applyAlignment="1">
      <alignment horizontal="center" vertical="top"/>
    </xf>
    <xf numFmtId="0" fontId="34" fillId="11" borderId="0" xfId="0" applyFont="1" applyFill="1" applyAlignment="1">
      <alignment vertical="top"/>
    </xf>
    <xf numFmtId="0" fontId="35" fillId="11" borderId="0" xfId="0" applyFont="1" applyFill="1" applyAlignment="1">
      <alignment vertical="top"/>
    </xf>
    <xf numFmtId="0" fontId="15" fillId="11" borderId="0" xfId="0" applyFont="1" applyFill="1"/>
    <xf numFmtId="0" fontId="15" fillId="0" borderId="1" xfId="0" applyFont="1" applyBorder="1" applyAlignment="1">
      <alignment vertical="top"/>
    </xf>
    <xf numFmtId="0" fontId="15" fillId="0" borderId="2" xfId="0" applyFont="1" applyBorder="1" applyAlignment="1">
      <alignment vertical="top" wrapText="1"/>
    </xf>
    <xf numFmtId="0" fontId="15" fillId="0" borderId="2" xfId="0" applyFont="1" applyBorder="1"/>
    <xf numFmtId="0" fontId="15" fillId="0" borderId="3" xfId="0" applyFont="1" applyBorder="1"/>
    <xf numFmtId="0" fontId="15" fillId="0" borderId="4" xfId="0" applyFont="1" applyBorder="1" applyAlignment="1">
      <alignment vertical="top"/>
    </xf>
    <xf numFmtId="0" fontId="15" fillId="0" borderId="42" xfId="0" applyFont="1" applyBorder="1"/>
    <xf numFmtId="0" fontId="15" fillId="0" borderId="4" xfId="0" applyFont="1" applyBorder="1"/>
    <xf numFmtId="0" fontId="39" fillId="0" borderId="0" xfId="0" applyFont="1" applyAlignment="1">
      <alignment horizontal="right"/>
    </xf>
    <xf numFmtId="0" fontId="39" fillId="0" borderId="0" xfId="0" applyFont="1" applyAlignment="1">
      <alignment vertical="top" wrapText="1"/>
    </xf>
    <xf numFmtId="0" fontId="40" fillId="0" borderId="0" xfId="0" applyFont="1" applyAlignment="1">
      <alignment vertical="top"/>
    </xf>
    <xf numFmtId="0" fontId="16" fillId="11" borderId="0" xfId="0" applyFont="1" applyFill="1" applyAlignment="1">
      <alignment vertical="top"/>
    </xf>
    <xf numFmtId="0" fontId="15" fillId="11" borderId="0" xfId="0" applyFont="1" applyFill="1" applyAlignment="1">
      <alignment vertical="top"/>
    </xf>
    <xf numFmtId="0" fontId="3" fillId="6" borderId="7" xfId="0" applyFont="1" applyFill="1" applyBorder="1" applyAlignment="1">
      <alignment horizontal="center" vertical="center" wrapText="1"/>
    </xf>
    <xf numFmtId="0" fontId="41" fillId="0" borderId="0" xfId="0" applyFont="1"/>
    <xf numFmtId="0" fontId="42" fillId="0" borderId="0" xfId="0" applyFont="1"/>
    <xf numFmtId="0" fontId="43" fillId="0" borderId="0" xfId="0" applyFont="1"/>
    <xf numFmtId="0" fontId="44" fillId="0" borderId="0" xfId="0" applyFont="1"/>
    <xf numFmtId="0" fontId="43" fillId="13" borderId="7" xfId="0" applyFont="1" applyFill="1" applyBorder="1"/>
    <xf numFmtId="0" fontId="43" fillId="13" borderId="7" xfId="0" applyFont="1" applyFill="1" applyBorder="1" applyAlignment="1">
      <alignment horizontal="left"/>
    </xf>
    <xf numFmtId="0" fontId="41" fillId="0" borderId="7" xfId="0" applyFont="1" applyBorder="1"/>
    <xf numFmtId="0" fontId="43" fillId="0" borderId="7" xfId="0" applyFont="1" applyBorder="1" applyAlignment="1">
      <alignment horizontal="left"/>
    </xf>
    <xf numFmtId="0" fontId="20" fillId="0" borderId="0" xfId="0" applyFont="1" applyAlignment="1">
      <alignment wrapText="1"/>
    </xf>
    <xf numFmtId="0" fontId="15" fillId="0" borderId="42" xfId="0" applyFont="1" applyBorder="1" applyAlignment="1">
      <alignment wrapText="1"/>
    </xf>
    <xf numFmtId="0" fontId="45" fillId="0" borderId="0" xfId="0" applyFont="1" applyAlignment="1">
      <alignment vertical="top"/>
    </xf>
    <xf numFmtId="0" fontId="26" fillId="0" borderId="0" xfId="0" applyFont="1" applyAlignment="1">
      <alignment vertical="center"/>
    </xf>
    <xf numFmtId="0" fontId="4" fillId="0" borderId="42" xfId="0" applyFont="1" applyBorder="1" applyAlignment="1">
      <alignment horizontal="right" vertical="center"/>
    </xf>
    <xf numFmtId="0" fontId="24" fillId="0" borderId="0" xfId="0" applyFont="1" applyAlignment="1">
      <alignment vertical="center"/>
    </xf>
    <xf numFmtId="0" fontId="3" fillId="0" borderId="17" xfId="0" applyFont="1" applyBorder="1" applyAlignment="1">
      <alignment horizontal="left" vertical="center"/>
    </xf>
    <xf numFmtId="0" fontId="4" fillId="0" borderId="17" xfId="0" applyFont="1" applyBorder="1" applyAlignment="1">
      <alignment vertical="center"/>
    </xf>
    <xf numFmtId="0" fontId="3" fillId="2" borderId="21" xfId="0" applyFont="1" applyFill="1" applyBorder="1" applyAlignment="1">
      <alignment horizontal="center" vertical="center"/>
    </xf>
    <xf numFmtId="0" fontId="13" fillId="7" borderId="1" xfId="0" applyFont="1" applyFill="1" applyBorder="1" applyAlignment="1">
      <alignment horizontal="center" vertical="center"/>
    </xf>
    <xf numFmtId="0" fontId="8" fillId="6" borderId="26" xfId="0" applyFont="1" applyFill="1" applyBorder="1" applyAlignment="1">
      <alignment horizontal="center" vertical="center" wrapText="1"/>
    </xf>
    <xf numFmtId="0" fontId="7" fillId="0" borderId="26" xfId="0" applyFont="1" applyBorder="1" applyAlignment="1">
      <alignment horizontal="center" vertical="center"/>
    </xf>
    <xf numFmtId="0" fontId="3" fillId="6" borderId="26" xfId="0" applyFont="1" applyFill="1" applyBorder="1" applyAlignment="1">
      <alignment horizontal="center" vertical="center" wrapText="1"/>
    </xf>
    <xf numFmtId="2" fontId="9" fillId="12" borderId="36" xfId="0" applyNumberFormat="1" applyFont="1" applyFill="1" applyBorder="1"/>
    <xf numFmtId="0" fontId="9" fillId="0" borderId="5" xfId="0" applyFont="1" applyBorder="1" applyAlignment="1">
      <alignment horizontal="center" vertical="center"/>
    </xf>
    <xf numFmtId="0" fontId="6" fillId="0" borderId="29" xfId="0" applyFont="1" applyBorder="1" applyAlignment="1">
      <alignment horizontal="center" vertical="center"/>
    </xf>
    <xf numFmtId="2" fontId="9" fillId="0" borderId="29"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9" fillId="0" borderId="4" xfId="0" applyFont="1" applyBorder="1" applyAlignment="1">
      <alignment horizontal="center" vertical="center"/>
    </xf>
    <xf numFmtId="0" fontId="6" fillId="0" borderId="33" xfId="0" applyFont="1" applyBorder="1" applyAlignment="1">
      <alignment horizontal="center" vertical="center"/>
    </xf>
    <xf numFmtId="2" fontId="9" fillId="0" borderId="33"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28" xfId="0" applyNumberFormat="1" applyFont="1" applyBorder="1" applyAlignment="1">
      <alignment horizontal="center" vertical="center"/>
    </xf>
    <xf numFmtId="0" fontId="3" fillId="0" borderId="14" xfId="0" applyFont="1" applyBorder="1" applyAlignment="1">
      <alignment horizontal="right" vertical="center"/>
    </xf>
    <xf numFmtId="0" fontId="12" fillId="0" borderId="0" xfId="0" applyFont="1" applyAlignment="1">
      <alignment vertical="center"/>
    </xf>
    <xf numFmtId="0" fontId="20" fillId="0" borderId="39" xfId="0" applyFont="1" applyBorder="1" applyAlignment="1">
      <alignment vertical="top" wrapText="1"/>
    </xf>
    <xf numFmtId="0" fontId="15" fillId="0" borderId="40" xfId="0" applyFont="1" applyBorder="1" applyAlignment="1">
      <alignment wrapText="1"/>
    </xf>
    <xf numFmtId="0" fontId="20" fillId="0" borderId="2" xfId="0" applyFont="1" applyBorder="1"/>
    <xf numFmtId="0" fontId="15" fillId="0" borderId="5" xfId="0" applyFont="1" applyBorder="1"/>
    <xf numFmtId="0" fontId="41" fillId="0" borderId="0" xfId="0" applyFont="1" applyAlignment="1">
      <alignment horizontal="left" vertical="center" wrapText="1"/>
    </xf>
    <xf numFmtId="0" fontId="43" fillId="0" borderId="0" xfId="0" applyFont="1" applyAlignment="1">
      <alignment horizontal="left"/>
    </xf>
    <xf numFmtId="0" fontId="46" fillId="0" borderId="0" xfId="0" applyFont="1" applyAlignment="1">
      <alignment vertical="center" wrapText="1"/>
    </xf>
    <xf numFmtId="0" fontId="47" fillId="0" borderId="0" xfId="0" applyFont="1" applyAlignment="1">
      <alignment vertical="center" wrapText="1"/>
    </xf>
    <xf numFmtId="0" fontId="0" fillId="0" borderId="0" xfId="0" applyAlignment="1">
      <alignment vertical="top" wrapText="1"/>
    </xf>
    <xf numFmtId="0" fontId="48" fillId="0" borderId="0" xfId="0" applyFont="1" applyAlignment="1">
      <alignment horizontal="left" vertical="center" indent="6"/>
    </xf>
    <xf numFmtId="0" fontId="50" fillId="0" borderId="0" xfId="0" applyFont="1"/>
    <xf numFmtId="0" fontId="51" fillId="0" borderId="0" xfId="0" applyFont="1"/>
    <xf numFmtId="0" fontId="51" fillId="0" borderId="7" xfId="0" applyFont="1" applyBorder="1"/>
    <xf numFmtId="0" fontId="51" fillId="4" borderId="7" xfId="0" applyFont="1" applyFill="1" applyBorder="1"/>
    <xf numFmtId="0" fontId="51" fillId="0" borderId="7" xfId="0" applyFont="1" applyBorder="1" applyAlignment="1">
      <alignment horizontal="center" vertical="center" wrapText="1"/>
    </xf>
    <xf numFmtId="0" fontId="56" fillId="0" borderId="0" xfId="0" applyFont="1"/>
    <xf numFmtId="0" fontId="57" fillId="0" borderId="0" xfId="0" applyFont="1"/>
    <xf numFmtId="2" fontId="59" fillId="0" borderId="29" xfId="0" applyNumberFormat="1" applyFont="1" applyBorder="1" applyAlignment="1">
      <alignment wrapText="1"/>
    </xf>
    <xf numFmtId="2" fontId="60" fillId="0" borderId="35" xfId="0" applyNumberFormat="1" applyFont="1" applyBorder="1" applyAlignment="1">
      <alignment horizontal="center" vertical="center"/>
    </xf>
    <xf numFmtId="176" fontId="32" fillId="0" borderId="36" xfId="0" applyNumberFormat="1" applyFont="1" applyBorder="1" applyAlignment="1">
      <alignment horizontal="center" vertical="center"/>
    </xf>
    <xf numFmtId="2" fontId="60" fillId="0" borderId="38" xfId="0" applyNumberFormat="1" applyFont="1" applyBorder="1" applyAlignment="1">
      <alignment horizontal="center" vertical="center"/>
    </xf>
    <xf numFmtId="2" fontId="60" fillId="0" borderId="32" xfId="0" applyNumberFormat="1" applyFont="1" applyBorder="1" applyAlignment="1">
      <alignment horizontal="center" vertical="center"/>
    </xf>
    <xf numFmtId="176" fontId="32" fillId="3" borderId="8" xfId="0" applyNumberFormat="1" applyFont="1" applyFill="1" applyBorder="1" applyAlignment="1">
      <alignment horizontal="center" vertical="center"/>
    </xf>
    <xf numFmtId="0" fontId="8" fillId="6" borderId="8" xfId="0" applyFont="1" applyFill="1" applyBorder="1" applyAlignment="1">
      <alignment horizontal="center" vertical="center" wrapText="1"/>
    </xf>
    <xf numFmtId="0" fontId="15" fillId="0" borderId="7" xfId="0" applyFont="1" applyBorder="1" applyAlignment="1">
      <alignment horizontal="center" vertical="top"/>
    </xf>
    <xf numFmtId="0" fontId="61" fillId="0" borderId="7" xfId="0" applyFont="1" applyBorder="1" applyAlignment="1">
      <alignment horizontal="center" vertical="top"/>
    </xf>
    <xf numFmtId="0" fontId="62" fillId="4" borderId="7" xfId="0" applyFont="1" applyFill="1" applyBorder="1" applyAlignment="1">
      <alignment horizontal="left" vertical="center"/>
    </xf>
    <xf numFmtId="2" fontId="62" fillId="4" borderId="7" xfId="0" applyNumberFormat="1" applyFont="1" applyFill="1" applyBorder="1" applyAlignment="1">
      <alignment horizontal="left" vertical="center"/>
    </xf>
    <xf numFmtId="176" fontId="62" fillId="4" borderId="7" xfId="0" applyNumberFormat="1" applyFont="1" applyFill="1" applyBorder="1" applyAlignment="1">
      <alignment horizontal="left" vertical="center"/>
    </xf>
    <xf numFmtId="0" fontId="64" fillId="4" borderId="7" xfId="0" applyFont="1" applyFill="1" applyBorder="1" applyAlignment="1">
      <alignment horizontal="left" vertical="center"/>
    </xf>
    <xf numFmtId="2" fontId="64" fillId="4" borderId="7" xfId="0" applyNumberFormat="1" applyFont="1" applyFill="1" applyBorder="1" applyAlignment="1">
      <alignment horizontal="left" vertical="center"/>
    </xf>
    <xf numFmtId="0" fontId="65" fillId="0" borderId="0" xfId="0" applyFont="1"/>
    <xf numFmtId="0" fontId="66" fillId="4" borderId="7" xfId="0" applyFont="1" applyFill="1" applyBorder="1" applyAlignment="1">
      <alignment horizontal="left" vertical="center"/>
    </xf>
    <xf numFmtId="2" fontId="66" fillId="4" borderId="7" xfId="0" applyNumberFormat="1" applyFont="1" applyFill="1" applyBorder="1" applyAlignment="1">
      <alignment horizontal="left" vertical="center"/>
    </xf>
    <xf numFmtId="0" fontId="67" fillId="0" borderId="0" xfId="0" applyFont="1"/>
    <xf numFmtId="0" fontId="5" fillId="16" borderId="7" xfId="0" applyFont="1" applyFill="1" applyBorder="1" applyAlignment="1">
      <alignment horizontal="left" vertical="center"/>
    </xf>
    <xf numFmtId="2" fontId="5" fillId="16" borderId="7" xfId="0" applyNumberFormat="1" applyFont="1" applyFill="1" applyBorder="1" applyAlignment="1">
      <alignment horizontal="left" vertical="center"/>
    </xf>
    <xf numFmtId="2" fontId="5" fillId="6" borderId="7" xfId="0" applyNumberFormat="1" applyFont="1" applyFill="1" applyBorder="1" applyAlignment="1">
      <alignment horizontal="left" vertical="center"/>
    </xf>
    <xf numFmtId="0" fontId="69" fillId="2" borderId="8" xfId="0" applyFont="1" applyFill="1" applyBorder="1" applyAlignment="1">
      <alignment horizontal="center" vertical="center"/>
    </xf>
    <xf numFmtId="0" fontId="41" fillId="0" borderId="0" xfId="0" applyFont="1" applyAlignment="1" applyProtection="1">
      <alignment vertical="center"/>
      <protection hidden="1"/>
    </xf>
    <xf numFmtId="0" fontId="41" fillId="10" borderId="7" xfId="0" applyFont="1" applyFill="1" applyBorder="1" applyAlignment="1" applyProtection="1">
      <alignment horizontal="left" vertical="center"/>
      <protection hidden="1"/>
    </xf>
    <xf numFmtId="0" fontId="4"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7" xfId="0" applyFont="1" applyBorder="1" applyAlignment="1" applyProtection="1">
      <alignment vertical="center"/>
      <protection hidden="1"/>
    </xf>
    <xf numFmtId="0" fontId="3" fillId="2" borderId="16"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2" fillId="0" borderId="37" xfId="0" applyFont="1" applyBorder="1" applyAlignment="1" applyProtection="1">
      <alignment horizontal="center" vertical="center" shrinkToFit="1"/>
      <protection hidden="1"/>
    </xf>
    <xf numFmtId="0" fontId="32" fillId="0" borderId="38" xfId="0" applyFont="1" applyBorder="1" applyAlignment="1" applyProtection="1">
      <alignment horizontal="center" vertical="center" shrinkToFit="1"/>
      <protection hidden="1"/>
    </xf>
    <xf numFmtId="0" fontId="32" fillId="0" borderId="26" xfId="0" applyFont="1" applyBorder="1" applyAlignment="1" applyProtection="1">
      <alignment horizontal="center" vertical="center" shrinkToFit="1"/>
      <protection hidden="1"/>
    </xf>
    <xf numFmtId="0" fontId="32" fillId="0" borderId="24" xfId="0" applyFont="1" applyBorder="1" applyAlignment="1" applyProtection="1">
      <alignment horizontal="center" vertical="center" shrinkToFit="1"/>
      <protection hidden="1"/>
    </xf>
    <xf numFmtId="0" fontId="32" fillId="0" borderId="29" xfId="0" applyFont="1" applyBorder="1" applyAlignment="1" applyProtection="1">
      <alignment horizontal="center" vertical="center" shrinkToFit="1"/>
      <protection hidden="1"/>
    </xf>
    <xf numFmtId="0" fontId="32" fillId="0" borderId="41" xfId="0" applyFont="1" applyBorder="1" applyAlignment="1" applyProtection="1">
      <alignment horizontal="center" vertical="center" shrinkToFit="1"/>
      <protection hidden="1"/>
    </xf>
    <xf numFmtId="0" fontId="3" fillId="2" borderId="17" xfId="0" applyFont="1" applyFill="1" applyBorder="1" applyAlignment="1" applyProtection="1">
      <alignment horizontal="center" vertical="center"/>
      <protection hidden="1"/>
    </xf>
    <xf numFmtId="0" fontId="31" fillId="2" borderId="8"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3" fillId="0" borderId="43" xfId="0" applyFont="1" applyBorder="1" applyAlignment="1" applyProtection="1">
      <alignment horizontal="center" vertical="center"/>
      <protection hidden="1"/>
    </xf>
    <xf numFmtId="0" fontId="3" fillId="0" borderId="4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7" xfId="0" applyFont="1" applyBorder="1" applyAlignment="1" applyProtection="1">
      <alignment horizontal="left" vertical="center" wrapText="1" indent="2"/>
      <protection hidden="1"/>
    </xf>
    <xf numFmtId="0" fontId="4" fillId="0" borderId="0" xfId="0" applyFont="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0" fontId="32" fillId="0" borderId="26" xfId="0" applyFont="1" applyBorder="1" applyAlignment="1" applyProtection="1">
      <alignment horizontal="left" vertical="center" wrapText="1" shrinkToFit="1"/>
      <protection hidden="1"/>
    </xf>
    <xf numFmtId="0" fontId="32" fillId="0" borderId="32" xfId="0" applyFont="1" applyBorder="1" applyAlignment="1" applyProtection="1">
      <alignment horizontal="left" vertical="center" wrapText="1" shrinkToFit="1"/>
      <protection hidden="1"/>
    </xf>
    <xf numFmtId="176" fontId="32" fillId="0" borderId="32" xfId="0" applyNumberFormat="1" applyFont="1" applyBorder="1" applyAlignment="1" applyProtection="1">
      <alignment horizontal="center" vertical="center" wrapText="1" shrinkToFit="1"/>
      <protection hidden="1"/>
    </xf>
    <xf numFmtId="0" fontId="32" fillId="0" borderId="37" xfId="0" applyFont="1" applyBorder="1" applyAlignment="1" applyProtection="1">
      <alignment horizontal="left" vertical="center" wrapText="1" shrinkToFit="1"/>
      <protection hidden="1"/>
    </xf>
    <xf numFmtId="0" fontId="32" fillId="0" borderId="33" xfId="0" applyFont="1" applyBorder="1" applyAlignment="1" applyProtection="1">
      <alignment horizontal="left" vertical="center" wrapText="1" shrinkToFit="1"/>
      <protection hidden="1"/>
    </xf>
    <xf numFmtId="176" fontId="32" fillId="0" borderId="38" xfId="0" applyNumberFormat="1" applyFont="1" applyBorder="1" applyAlignment="1" applyProtection="1">
      <alignment horizontal="center" vertical="center" wrapText="1" shrinkToFit="1"/>
      <protection hidden="1"/>
    </xf>
    <xf numFmtId="0" fontId="32" fillId="0" borderId="5" xfId="0" applyFont="1" applyBorder="1" applyAlignment="1" applyProtection="1">
      <alignment horizontal="center" vertical="center" shrinkToFit="1"/>
      <protection hidden="1"/>
    </xf>
    <xf numFmtId="0" fontId="32" fillId="0" borderId="5" xfId="0" applyFont="1" applyBorder="1" applyAlignment="1" applyProtection="1">
      <alignment horizontal="left" vertical="center" wrapText="1" shrinkToFit="1"/>
      <protection hidden="1"/>
    </xf>
    <xf numFmtId="0" fontId="32" fillId="0" borderId="51" xfId="0" applyFont="1" applyBorder="1" applyAlignment="1" applyProtection="1">
      <alignment horizontal="left" vertical="center" wrapText="1" shrinkToFit="1"/>
      <protection hidden="1"/>
    </xf>
    <xf numFmtId="176" fontId="32" fillId="0" borderId="41" xfId="0" applyNumberFormat="1" applyFont="1" applyBorder="1" applyAlignment="1" applyProtection="1">
      <alignment horizontal="center" vertical="center" wrapText="1" shrinkToFit="1"/>
      <protection hidden="1"/>
    </xf>
    <xf numFmtId="0" fontId="4" fillId="0" borderId="0" xfId="0" applyFont="1" applyAlignment="1" applyProtection="1">
      <alignment vertical="center" wrapText="1"/>
      <protection hidden="1"/>
    </xf>
    <xf numFmtId="0" fontId="4" fillId="0" borderId="41" xfId="0" applyFont="1" applyBorder="1" applyAlignment="1" applyProtection="1">
      <alignment horizontal="center" vertical="center"/>
      <protection hidden="1"/>
    </xf>
    <xf numFmtId="0" fontId="32" fillId="0" borderId="38" xfId="0" applyFont="1" applyBorder="1" applyAlignment="1" applyProtection="1">
      <alignment horizontal="left" vertical="center" wrapText="1" shrinkToFit="1"/>
      <protection hidden="1"/>
    </xf>
    <xf numFmtId="0" fontId="19" fillId="0" borderId="0" xfId="0" applyFont="1" applyAlignment="1">
      <alignment horizontal="right" vertical="center"/>
    </xf>
    <xf numFmtId="177" fontId="0" fillId="0" borderId="0" xfId="0" applyNumberFormat="1"/>
    <xf numFmtId="176" fontId="41" fillId="10" borderId="7" xfId="0" applyNumberFormat="1" applyFont="1" applyFill="1" applyBorder="1" applyAlignment="1" applyProtection="1">
      <alignment horizontal="center" vertical="center"/>
      <protection hidden="1"/>
    </xf>
    <xf numFmtId="0" fontId="71" fillId="10" borderId="0" xfId="0" applyFont="1" applyFill="1" applyAlignment="1" applyProtection="1">
      <alignment vertical="center"/>
      <protection hidden="1"/>
    </xf>
    <xf numFmtId="177" fontId="51" fillId="10" borderId="0" xfId="0" applyNumberFormat="1" applyFont="1" applyFill="1" applyAlignment="1" applyProtection="1">
      <alignment horizontal="center" vertical="center" shrinkToFit="1"/>
      <protection hidden="1"/>
    </xf>
    <xf numFmtId="0" fontId="53" fillId="0" borderId="0" xfId="0" applyFont="1" applyAlignment="1" applyProtection="1">
      <alignment horizontal="center" vertical="center"/>
      <protection hidden="1"/>
    </xf>
    <xf numFmtId="0" fontId="4" fillId="0" borderId="7" xfId="0" applyFont="1" applyBorder="1" applyAlignment="1" applyProtection="1">
      <alignment horizontal="left" vertical="center" wrapText="1" indent="1"/>
      <protection hidden="1"/>
    </xf>
    <xf numFmtId="0" fontId="15" fillId="9" borderId="7" xfId="0" applyFont="1" applyFill="1" applyBorder="1" applyAlignment="1">
      <alignment horizontal="center" vertical="top" shrinkToFit="1"/>
    </xf>
    <xf numFmtId="0" fontId="74" fillId="0" borderId="0" xfId="1" applyFont="1" applyAlignment="1">
      <alignment vertical="top"/>
    </xf>
    <xf numFmtId="0" fontId="5" fillId="17" borderId="7" xfId="0" applyFont="1" applyFill="1" applyBorder="1" applyAlignment="1">
      <alignment horizontal="left" vertical="center"/>
    </xf>
    <xf numFmtId="2" fontId="5" fillId="17" borderId="7" xfId="0" applyNumberFormat="1" applyFont="1" applyFill="1" applyBorder="1" applyAlignment="1">
      <alignment horizontal="left" vertical="center"/>
    </xf>
    <xf numFmtId="0" fontId="7" fillId="0" borderId="22"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center"/>
    </xf>
    <xf numFmtId="0" fontId="7" fillId="0" borderId="6" xfId="0" applyFont="1" applyBorder="1" applyAlignment="1">
      <alignment horizontal="left" vertical="center"/>
    </xf>
    <xf numFmtId="0" fontId="7" fillId="0" borderId="15" xfId="0" applyFont="1" applyBorder="1" applyAlignment="1">
      <alignment horizontal="left" vertical="center"/>
    </xf>
    <xf numFmtId="178" fontId="2" fillId="0" borderId="0" xfId="0" applyNumberFormat="1" applyFont="1"/>
    <xf numFmtId="0" fontId="15" fillId="0" borderId="0" xfId="0" applyFont="1" applyAlignment="1">
      <alignment wrapText="1"/>
    </xf>
    <xf numFmtId="0" fontId="36" fillId="0" borderId="0" xfId="1"/>
    <xf numFmtId="0" fontId="15" fillId="18" borderId="0" xfId="0" applyFont="1" applyFill="1" applyAlignment="1">
      <alignment vertical="top"/>
    </xf>
    <xf numFmtId="0" fontId="15" fillId="18" borderId="7" xfId="0" applyFont="1" applyFill="1" applyBorder="1" applyAlignment="1">
      <alignment horizontal="center" vertical="top"/>
    </xf>
    <xf numFmtId="0" fontId="16" fillId="18" borderId="0" xfId="0" applyFont="1" applyFill="1" applyAlignment="1">
      <alignment vertical="top"/>
    </xf>
    <xf numFmtId="0" fontId="20" fillId="18" borderId="0" xfId="0" applyFont="1" applyFill="1"/>
    <xf numFmtId="0" fontId="20" fillId="11" borderId="0" xfId="0" applyFont="1" applyFill="1" applyAlignment="1">
      <alignment vertical="top"/>
    </xf>
    <xf numFmtId="0" fontId="20" fillId="18" borderId="0" xfId="0" applyFont="1" applyFill="1" applyAlignment="1">
      <alignment vertical="top"/>
    </xf>
    <xf numFmtId="0" fontId="40" fillId="11" borderId="0" xfId="0" applyFont="1" applyFill="1" applyAlignment="1">
      <alignment vertical="top"/>
    </xf>
    <xf numFmtId="0" fontId="15" fillId="0" borderId="52" xfId="0" applyFont="1" applyBorder="1" applyAlignment="1">
      <alignment vertical="top"/>
    </xf>
    <xf numFmtId="0" fontId="15" fillId="0" borderId="53" xfId="0" applyFont="1" applyBorder="1" applyAlignment="1">
      <alignment vertical="top"/>
    </xf>
    <xf numFmtId="0" fontId="20" fillId="0" borderId="0" xfId="0" applyFont="1" applyAlignment="1">
      <alignment vertical="center"/>
    </xf>
    <xf numFmtId="0" fontId="15" fillId="0" borderId="42" xfId="0" applyFont="1" applyBorder="1" applyAlignment="1">
      <alignment vertical="center"/>
    </xf>
    <xf numFmtId="0" fontId="15" fillId="0" borderId="53" xfId="0" applyFont="1" applyBorder="1"/>
    <xf numFmtId="0" fontId="20" fillId="0" borderId="43" xfId="0" applyFont="1" applyBorder="1" applyAlignment="1">
      <alignment vertical="center" wrapText="1"/>
    </xf>
    <xf numFmtId="0" fontId="15" fillId="0" borderId="54" xfId="0" applyFont="1" applyBorder="1" applyAlignment="1">
      <alignment vertical="center" wrapText="1"/>
    </xf>
    <xf numFmtId="0" fontId="15" fillId="0" borderId="55" xfId="0" applyFont="1" applyBorder="1" applyAlignment="1">
      <alignment vertical="top"/>
    </xf>
    <xf numFmtId="0" fontId="20" fillId="0" borderId="39" xfId="0" applyFont="1" applyBorder="1" applyAlignment="1">
      <alignment vertical="center" wrapText="1"/>
    </xf>
    <xf numFmtId="0" fontId="15" fillId="0" borderId="40" xfId="0" applyFont="1" applyBorder="1" applyAlignment="1">
      <alignment vertical="center" wrapText="1"/>
    </xf>
    <xf numFmtId="0" fontId="28" fillId="11" borderId="39" xfId="0" applyFont="1" applyFill="1" applyBorder="1" applyAlignment="1">
      <alignment horizontal="left" vertical="center"/>
    </xf>
    <xf numFmtId="0" fontId="28" fillId="11" borderId="49" xfId="0" applyFont="1" applyFill="1" applyBorder="1" applyAlignment="1">
      <alignment horizontal="left" vertical="center"/>
    </xf>
    <xf numFmtId="0" fontId="28" fillId="11" borderId="0" xfId="0" applyFont="1" applyFill="1" applyAlignment="1">
      <alignment horizontal="left" vertical="center"/>
    </xf>
    <xf numFmtId="0" fontId="15" fillId="18" borderId="0" xfId="0" applyFont="1" applyFill="1"/>
    <xf numFmtId="0" fontId="55" fillId="15" borderId="7" xfId="0" applyFont="1" applyFill="1" applyBorder="1" applyAlignment="1">
      <alignment horizontal="left" vertical="center" wrapText="1"/>
    </xf>
    <xf numFmtId="0" fontId="53" fillId="0" borderId="0" xfId="0" applyFont="1" applyAlignment="1">
      <alignment horizontal="left" vertical="top" wrapText="1"/>
    </xf>
    <xf numFmtId="0" fontId="49" fillId="0" borderId="0" xfId="0" applyFont="1" applyAlignment="1">
      <alignment horizontal="left" vertical="top" wrapText="1"/>
    </xf>
    <xf numFmtId="0" fontId="51" fillId="0" borderId="7" xfId="0" applyFont="1" applyBorder="1" applyAlignment="1">
      <alignment horizontal="center" vertical="center" wrapText="1"/>
    </xf>
    <xf numFmtId="0" fontId="41" fillId="0" borderId="44" xfId="0" applyFont="1" applyBorder="1" applyAlignment="1">
      <alignment horizontal="left" vertical="center" wrapText="1"/>
    </xf>
    <xf numFmtId="0" fontId="41" fillId="0" borderId="45" xfId="0" applyFont="1" applyBorder="1" applyAlignment="1">
      <alignment horizontal="left" vertical="center" wrapText="1"/>
    </xf>
    <xf numFmtId="0" fontId="41" fillId="0" borderId="46" xfId="0" applyFont="1" applyBorder="1" applyAlignment="1">
      <alignment horizontal="left" vertical="center" wrapText="1"/>
    </xf>
    <xf numFmtId="0" fontId="41" fillId="0" borderId="47" xfId="0" applyFont="1" applyBorder="1" applyAlignment="1">
      <alignment horizontal="left" vertical="center" wrapText="1"/>
    </xf>
    <xf numFmtId="0" fontId="41" fillId="0" borderId="0" xfId="0" applyFont="1" applyAlignment="1">
      <alignment horizontal="left" vertical="center" wrapText="1"/>
    </xf>
    <xf numFmtId="0" fontId="41" fillId="0" borderId="48" xfId="0" applyFont="1" applyBorder="1" applyAlignment="1">
      <alignment horizontal="left" vertical="center" wrapText="1"/>
    </xf>
    <xf numFmtId="0" fontId="41" fillId="0" borderId="49" xfId="0" applyFont="1" applyBorder="1" applyAlignment="1">
      <alignment horizontal="left" vertical="center" wrapText="1"/>
    </xf>
    <xf numFmtId="0" fontId="41" fillId="0" borderId="43" xfId="0" applyFont="1" applyBorder="1" applyAlignment="1">
      <alignment horizontal="left" vertical="center" wrapText="1"/>
    </xf>
    <xf numFmtId="0" fontId="41" fillId="0" borderId="50" xfId="0" applyFont="1" applyBorder="1" applyAlignment="1">
      <alignment horizontal="left" vertical="center" wrapText="1"/>
    </xf>
    <xf numFmtId="0" fontId="54" fillId="14" borderId="7" xfId="0" applyFont="1" applyFill="1" applyBorder="1" applyAlignment="1">
      <alignment horizontal="center"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1" fillId="0" borderId="19" xfId="0" applyFont="1" applyBorder="1" applyAlignment="1">
      <alignment horizontal="left" vertical="center" wrapText="1" indent="2"/>
    </xf>
    <xf numFmtId="0" fontId="11" fillId="0" borderId="30" xfId="0" applyFont="1" applyBorder="1" applyAlignment="1">
      <alignment horizontal="left" vertical="center" wrapText="1" indent="2"/>
    </xf>
    <xf numFmtId="0" fontId="11" fillId="0" borderId="34" xfId="0" applyFont="1" applyBorder="1" applyAlignment="1">
      <alignment horizontal="left" vertical="center" wrapText="1" indent="2"/>
    </xf>
    <xf numFmtId="0" fontId="11" fillId="0" borderId="1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5" xfId="0" applyFont="1" applyBorder="1" applyAlignment="1">
      <alignment horizontal="lef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1" fillId="0" borderId="20" xfId="0" applyFont="1" applyBorder="1" applyAlignment="1">
      <alignment horizontal="left" vertical="center" wrapText="1" indent="2"/>
    </xf>
    <xf numFmtId="0" fontId="11" fillId="0" borderId="31" xfId="0" applyFont="1" applyBorder="1" applyAlignment="1">
      <alignment horizontal="left" vertical="center" wrapText="1" indent="2"/>
    </xf>
    <xf numFmtId="0" fontId="11" fillId="0" borderId="36" xfId="0" applyFont="1" applyBorder="1" applyAlignment="1">
      <alignment horizontal="left" vertical="center" wrapText="1" indent="2"/>
    </xf>
    <xf numFmtId="0" fontId="11" fillId="0" borderId="20" xfId="0" applyFont="1" applyBorder="1" applyAlignment="1">
      <alignment horizontal="left" vertical="center" wrapText="1"/>
    </xf>
    <xf numFmtId="0" fontId="11" fillId="0" borderId="31" xfId="0" applyFont="1" applyBorder="1" applyAlignment="1">
      <alignment horizontal="left" vertical="center" wrapText="1"/>
    </xf>
    <xf numFmtId="0" fontId="11" fillId="0" borderId="23" xfId="0" applyFont="1" applyBorder="1" applyAlignment="1">
      <alignment horizontal="left" vertical="center" wrapText="1"/>
    </xf>
    <xf numFmtId="0" fontId="58" fillId="7" borderId="16" xfId="0" applyFont="1" applyFill="1" applyBorder="1" applyAlignment="1">
      <alignment horizontal="left" vertical="center" indent="2"/>
    </xf>
    <xf numFmtId="0" fontId="70" fillId="7" borderId="17" xfId="0" applyFont="1" applyFill="1" applyBorder="1" applyAlignment="1">
      <alignment horizontal="left" vertical="center" indent="2"/>
    </xf>
    <xf numFmtId="0" fontId="70" fillId="7" borderId="14" xfId="0" applyFont="1" applyFill="1" applyBorder="1" applyAlignment="1">
      <alignment horizontal="left" vertical="center" indent="2"/>
    </xf>
    <xf numFmtId="0" fontId="14" fillId="0" borderId="0" xfId="0" applyFont="1" applyAlignment="1">
      <alignment horizontal="right" vertical="center"/>
    </xf>
    <xf numFmtId="0" fontId="72" fillId="0" borderId="1" xfId="0" applyFont="1" applyBorder="1" applyAlignment="1">
      <alignment horizontal="left" indent="2"/>
    </xf>
    <xf numFmtId="0" fontId="72" fillId="0" borderId="2" xfId="0" applyFont="1" applyBorder="1" applyAlignment="1">
      <alignment horizontal="left" indent="2"/>
    </xf>
    <xf numFmtId="0" fontId="72" fillId="0" borderId="3" xfId="0" applyFont="1" applyBorder="1" applyAlignment="1">
      <alignment horizontal="left" indent="2"/>
    </xf>
    <xf numFmtId="0" fontId="72" fillId="0" borderId="5" xfId="0" applyFont="1" applyBorder="1" applyAlignment="1">
      <alignment horizontal="left" indent="2"/>
    </xf>
    <xf numFmtId="0" fontId="72" fillId="0" borderId="39" xfId="0" applyFont="1" applyBorder="1" applyAlignment="1">
      <alignment horizontal="left" indent="2"/>
    </xf>
    <xf numFmtId="0" fontId="72" fillId="0" borderId="40" xfId="0" applyFont="1" applyBorder="1" applyAlignment="1">
      <alignment horizontal="left" indent="2"/>
    </xf>
    <xf numFmtId="0" fontId="17" fillId="0" borderId="26" xfId="0" applyFont="1" applyBorder="1" applyAlignment="1">
      <alignment horizontal="center" vertical="center"/>
    </xf>
    <xf numFmtId="0" fontId="17" fillId="0" borderId="22" xfId="0" applyFont="1" applyBorder="1" applyAlignment="1">
      <alignment horizontal="center" vertical="center"/>
    </xf>
    <xf numFmtId="0" fontId="17" fillId="0" borderId="19" xfId="0" applyFont="1" applyBorder="1" applyAlignment="1">
      <alignment horizontal="left" vertical="center" wrapText="1" indent="1"/>
    </xf>
    <xf numFmtId="0" fontId="17" fillId="0" borderId="30" xfId="0" applyFont="1" applyBorder="1" applyAlignment="1">
      <alignment horizontal="left" vertical="center" indent="1"/>
    </xf>
    <xf numFmtId="0" fontId="17" fillId="0" borderId="34" xfId="0" applyFont="1" applyBorder="1" applyAlignment="1">
      <alignment horizontal="left" vertical="center" indent="1"/>
    </xf>
    <xf numFmtId="0" fontId="11" fillId="0" borderId="18" xfId="0" applyFont="1" applyBorder="1" applyAlignment="1">
      <alignment horizontal="left" vertical="center" indent="2"/>
    </xf>
    <xf numFmtId="0" fontId="11" fillId="0" borderId="27" xfId="0" applyFont="1" applyBorder="1" applyAlignment="1">
      <alignment horizontal="left" vertical="center" indent="2"/>
    </xf>
    <xf numFmtId="0" fontId="11" fillId="0" borderId="35" xfId="0" applyFont="1" applyBorder="1" applyAlignment="1">
      <alignment horizontal="left" vertical="center" indent="2"/>
    </xf>
    <xf numFmtId="0" fontId="19" fillId="0" borderId="18" xfId="0" applyFont="1" applyBorder="1" applyAlignment="1">
      <alignment horizontal="left" vertical="center" indent="1"/>
    </xf>
    <xf numFmtId="0" fontId="19" fillId="0" borderId="27" xfId="0" applyFont="1" applyBorder="1" applyAlignment="1">
      <alignment horizontal="left" vertical="center" indent="1"/>
    </xf>
    <xf numFmtId="0" fontId="19" fillId="0" borderId="22" xfId="0" applyFont="1" applyBorder="1" applyAlignment="1">
      <alignment horizontal="left" vertical="center" indent="1"/>
    </xf>
    <xf numFmtId="0" fontId="11" fillId="0" borderId="19" xfId="0" applyFont="1" applyBorder="1" applyAlignment="1">
      <alignment horizontal="left" vertical="center" indent="1"/>
    </xf>
    <xf numFmtId="0" fontId="11" fillId="0" borderId="30" xfId="0" applyFont="1" applyBorder="1" applyAlignment="1">
      <alignment horizontal="left" vertical="center" indent="1"/>
    </xf>
    <xf numFmtId="0" fontId="11" fillId="0" borderId="25" xfId="0" applyFont="1" applyBorder="1" applyAlignment="1">
      <alignment horizontal="left" vertical="center" indent="1"/>
    </xf>
    <xf numFmtId="0" fontId="11" fillId="0" borderId="19" xfId="0" applyFont="1" applyBorder="1" applyAlignment="1">
      <alignment horizontal="left" vertical="center" indent="2"/>
    </xf>
    <xf numFmtId="0" fontId="11" fillId="0" borderId="30" xfId="0" applyFont="1" applyBorder="1" applyAlignment="1">
      <alignment horizontal="left" vertical="center" indent="2"/>
    </xf>
    <xf numFmtId="0" fontId="11" fillId="0" borderId="25" xfId="0" applyFont="1" applyBorder="1" applyAlignment="1">
      <alignment horizontal="left" vertical="center" indent="2"/>
    </xf>
    <xf numFmtId="0" fontId="11" fillId="10" borderId="19" xfId="0" applyFont="1" applyFill="1" applyBorder="1" applyAlignment="1">
      <alignment horizontal="center" vertical="center"/>
    </xf>
    <xf numFmtId="0" fontId="11" fillId="10" borderId="30" xfId="0" applyFont="1" applyFill="1" applyBorder="1" applyAlignment="1">
      <alignment horizontal="center" vertical="center"/>
    </xf>
    <xf numFmtId="0" fontId="11" fillId="10" borderId="34" xfId="0" applyFont="1" applyFill="1" applyBorder="1" applyAlignment="1">
      <alignment horizontal="center" vertical="center"/>
    </xf>
    <xf numFmtId="0" fontId="17" fillId="0" borderId="29" xfId="0" applyFont="1" applyBorder="1" applyAlignment="1">
      <alignment horizontal="center" vertical="center"/>
    </xf>
    <xf numFmtId="0" fontId="17" fillId="0" borderId="23" xfId="0" applyFont="1" applyBorder="1" applyAlignment="1">
      <alignment horizontal="center" vertical="center"/>
    </xf>
    <xf numFmtId="0" fontId="4" fillId="0" borderId="7"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shrinkToFit="1"/>
      <protection hidden="1"/>
    </xf>
    <xf numFmtId="0" fontId="21" fillId="0" borderId="25" xfId="0" applyFont="1" applyBorder="1"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0" borderId="7"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wrapText="1" shrinkToFit="1"/>
      <protection hidden="1"/>
    </xf>
    <xf numFmtId="0" fontId="21" fillId="0" borderId="0" xfId="0" applyFont="1" applyAlignment="1" applyProtection="1">
      <alignment horizontal="center" vertical="center" shrinkToFit="1"/>
      <protection hidden="1"/>
    </xf>
    <xf numFmtId="0" fontId="22" fillId="0" borderId="0" xfId="0" applyFont="1" applyAlignment="1" applyProtection="1">
      <alignment horizontal="center" vertical="center" shrinkToFit="1"/>
      <protection hidden="1"/>
    </xf>
    <xf numFmtId="0" fontId="21"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53" fillId="0" borderId="7" xfId="0" applyFont="1" applyBorder="1" applyAlignment="1" applyProtection="1">
      <alignment horizontal="left" vertical="center" indent="2"/>
      <protection hidden="1"/>
    </xf>
    <xf numFmtId="0" fontId="32" fillId="0" borderId="24" xfId="0" applyFont="1" applyBorder="1" applyAlignment="1" applyProtection="1">
      <alignment horizontal="center" vertical="center" shrinkToFit="1"/>
      <protection hidden="1"/>
    </xf>
    <xf numFmtId="0" fontId="32" fillId="0" borderId="34" xfId="0" applyFont="1" applyBorder="1" applyAlignment="1" applyProtection="1">
      <alignment horizontal="center" vertical="center" shrinkToFit="1"/>
      <protection hidden="1"/>
    </xf>
    <xf numFmtId="0" fontId="30" fillId="2" borderId="16"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2" fillId="0" borderId="26" xfId="0" applyFont="1" applyBorder="1" applyAlignment="1" applyProtection="1">
      <alignment horizontal="center" vertical="center" shrinkToFit="1"/>
      <protection hidden="1"/>
    </xf>
    <xf numFmtId="0" fontId="32" fillId="0" borderId="35" xfId="0" applyFont="1" applyBorder="1" applyAlignment="1" applyProtection="1">
      <alignment horizontal="center" vertical="center" shrinkToFit="1"/>
      <protection hidden="1"/>
    </xf>
    <xf numFmtId="0" fontId="53" fillId="0" borderId="19" xfId="0" applyFont="1" applyBorder="1" applyAlignment="1" applyProtection="1">
      <alignment horizontal="left" vertical="center" indent="1"/>
      <protection hidden="1"/>
    </xf>
    <xf numFmtId="0" fontId="53" fillId="0" borderId="30" xfId="0" applyFont="1" applyBorder="1" applyAlignment="1" applyProtection="1">
      <alignment horizontal="left" vertical="center" indent="1"/>
      <protection hidden="1"/>
    </xf>
    <xf numFmtId="0" fontId="53" fillId="0" borderId="25" xfId="0" applyFont="1" applyBorder="1" applyAlignment="1" applyProtection="1">
      <alignment horizontal="left" vertical="center" indent="1"/>
      <protection hidden="1"/>
    </xf>
    <xf numFmtId="0" fontId="32" fillId="0" borderId="29" xfId="0" applyFont="1" applyBorder="1" applyAlignment="1" applyProtection="1">
      <alignment horizontal="center" vertical="center" shrinkToFit="1"/>
      <protection hidden="1"/>
    </xf>
    <xf numFmtId="0" fontId="32" fillId="0" borderId="36" xfId="0" applyFont="1" applyBorder="1" applyAlignment="1" applyProtection="1">
      <alignment horizontal="center" vertical="center" shrinkToFit="1"/>
      <protection hidden="1"/>
    </xf>
  </cellXfs>
  <cellStyles count="4">
    <cellStyle name="ハイパーリンク" xfId="1" builtinId="8"/>
    <cellStyle name="ハイパーリンク 2" xfId="3" xr:uid="{2318859C-CACA-41AC-B24B-C62BAC8AFA90}"/>
    <cellStyle name="標準" xfId="0" builtinId="0"/>
    <cellStyle name="標準 2" xfId="2" xr:uid="{65FA3A01-B855-4C5A-A343-A359748510BB}"/>
  </cellStyles>
  <dxfs count="358">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6699"/>
        </patternFill>
      </fill>
    </dxf>
    <dxf>
      <fill>
        <patternFill>
          <bgColor theme="0" tint="-4.9989318521683403E-2"/>
        </patternFill>
      </fill>
    </dxf>
    <dxf>
      <fill>
        <patternFill>
          <bgColor rgb="FF00B0F0"/>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FFFF65"/>
        </patternFill>
      </fill>
    </dxf>
    <dxf>
      <fill>
        <patternFill>
          <bgColor rgb="FFFF6699"/>
        </patternFill>
      </fill>
    </dxf>
    <dxf>
      <fill>
        <patternFill>
          <bgColor rgb="FF00B0F0"/>
        </patternFill>
      </fill>
    </dxf>
    <dxf>
      <fill>
        <patternFill>
          <bgColor theme="9"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0" tint="-4.9989318521683403E-2"/>
        </patternFill>
      </fill>
    </dxf>
    <dxf>
      <fill>
        <patternFill>
          <bgColor rgb="FFFFFF65"/>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00B0F0"/>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theme="0" tint="-4.9989318521683403E-2"/>
        </patternFill>
      </fill>
    </dxf>
    <dxf>
      <fill>
        <patternFill>
          <bgColor theme="9" tint="0.39994506668294322"/>
        </patternFill>
      </fill>
    </dxf>
    <dxf>
      <fill>
        <patternFill>
          <bgColor rgb="FF00B0F0"/>
        </patternFill>
      </fill>
    </dxf>
    <dxf>
      <fill>
        <patternFill>
          <bgColor rgb="FFFF6699"/>
        </patternFill>
      </fill>
    </dxf>
    <dxf>
      <fill>
        <patternFill>
          <bgColor rgb="FFFFFF65"/>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theme="9" tint="0.39994506668294322"/>
        </patternFill>
      </fill>
    </dxf>
    <dxf>
      <fill>
        <patternFill>
          <bgColor rgb="FFFF99FF"/>
        </patternFill>
      </fill>
    </dxf>
    <dxf>
      <fill>
        <patternFill>
          <bgColor rgb="FFFF6699"/>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rgb="FFFF99FF"/>
        </patternFill>
      </fill>
    </dxf>
    <dxf>
      <fill>
        <patternFill>
          <bgColor rgb="FFFF6699"/>
        </patternFill>
      </fill>
    </dxf>
    <dxf>
      <fill>
        <patternFill>
          <bgColor theme="8" tint="0.39994506668294322"/>
        </patternFill>
      </fill>
    </dxf>
    <dxf>
      <fill>
        <patternFill>
          <bgColor rgb="FF00B0F0"/>
        </patternFill>
      </fill>
    </dxf>
    <dxf>
      <fill>
        <patternFill>
          <bgColor theme="9" tint="0.39994506668294322"/>
        </patternFill>
      </fill>
    </dxf>
    <dxf>
      <fill>
        <patternFill>
          <bgColor rgb="FFFFFF65"/>
        </patternFill>
      </fill>
    </dxf>
    <dxf>
      <fill>
        <patternFill>
          <bgColor rgb="FF00B0F0"/>
        </patternFill>
      </fill>
    </dxf>
    <dxf>
      <fill>
        <patternFill>
          <bgColor theme="8" tint="0.39994506668294322"/>
        </patternFill>
      </fill>
    </dxf>
    <dxf>
      <fill>
        <patternFill>
          <bgColor rgb="FFFF6699"/>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9"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FF65"/>
        </patternFill>
      </fill>
    </dxf>
    <dxf>
      <fill>
        <patternFill>
          <bgColor theme="8" tint="0.39994506668294322"/>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00B0F0"/>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8" tint="0.39994506668294322"/>
        </patternFill>
      </fill>
    </dxf>
    <dxf>
      <fill>
        <patternFill>
          <bgColor theme="9" tint="0.39994506668294322"/>
        </patternFill>
      </fill>
    </dxf>
    <dxf>
      <fill>
        <patternFill>
          <bgColor rgb="FFFF6699"/>
        </patternFill>
      </fill>
    </dxf>
    <dxf>
      <fill>
        <patternFill>
          <bgColor rgb="FF00B0F0"/>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CCFFFF"/>
        </patternFill>
      </fill>
    </dxf>
    <dxf>
      <fill>
        <patternFill>
          <bgColor rgb="FFCCFFFF"/>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rgb="FFCCFFFF"/>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0000FF"/>
      <color rgb="FFCCFFFF"/>
      <color rgb="FFF68C8C"/>
      <color rgb="FFFF6699"/>
      <color rgb="FFFF99FF"/>
      <color rgb="FFFF8383"/>
      <color rgb="FFFFFFCC"/>
      <color rgb="FFCCCCFF"/>
      <color rgb="FFFFFF65"/>
      <color rgb="FFF5F8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8455068</xdr:colOff>
      <xdr:row>123</xdr:row>
      <xdr:rowOff>104383</xdr:rowOff>
    </xdr:from>
    <xdr:to>
      <xdr:col>2</xdr:col>
      <xdr:colOff>11300046</xdr:colOff>
      <xdr:row>128</xdr:row>
      <xdr:rowOff>52191</xdr:rowOff>
    </xdr:to>
    <xdr:pic>
      <xdr:nvPicPr>
        <xdr:cNvPr id="10" name="図 9">
          <a:extLst>
            <a:ext uri="{FF2B5EF4-FFF2-40B4-BE49-F238E27FC236}">
              <a16:creationId xmlns:a16="http://schemas.microsoft.com/office/drawing/2014/main" id="{27B5D5B5-A452-D2AD-7A49-6542D1968EB0}"/>
            </a:ext>
          </a:extLst>
        </xdr:cNvPr>
        <xdr:cNvPicPr>
          <a:picLocks noChangeAspect="1"/>
        </xdr:cNvPicPr>
      </xdr:nvPicPr>
      <xdr:blipFill>
        <a:blip xmlns:r="http://schemas.openxmlformats.org/officeDocument/2006/relationships" r:embed="rId1"/>
        <a:stretch>
          <a:fillRect/>
        </a:stretch>
      </xdr:blipFill>
      <xdr:spPr>
        <a:xfrm>
          <a:off x="11338664" y="30936678"/>
          <a:ext cx="2844978" cy="1122123"/>
        </a:xfrm>
        <a:prstGeom prst="rect">
          <a:avLst/>
        </a:prstGeom>
      </xdr:spPr>
    </xdr:pic>
    <xdr:clientData/>
  </xdr:twoCellAnchor>
  <xdr:oneCellAnchor>
    <xdr:from>
      <xdr:col>2</xdr:col>
      <xdr:colOff>8885651</xdr:colOff>
      <xdr:row>124</xdr:row>
      <xdr:rowOff>182670</xdr:rowOff>
    </xdr:from>
    <xdr:ext cx="389850" cy="435697"/>
    <xdr:sp macro="" textlink="">
      <xdr:nvSpPr>
        <xdr:cNvPr id="7" name="テキスト ボックス 6">
          <a:extLst>
            <a:ext uri="{FF2B5EF4-FFF2-40B4-BE49-F238E27FC236}">
              <a16:creationId xmlns:a16="http://schemas.microsoft.com/office/drawing/2014/main" id="{51F1F089-BAE8-08DE-4515-91B7E47F82D8}"/>
            </a:ext>
          </a:extLst>
        </xdr:cNvPr>
        <xdr:cNvSpPr txBox="1"/>
      </xdr:nvSpPr>
      <xdr:spPr>
        <a:xfrm>
          <a:off x="11769247" y="31249828"/>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8490037</xdr:colOff>
      <xdr:row>126</xdr:row>
      <xdr:rowOff>74112</xdr:rowOff>
    </xdr:from>
    <xdr:ext cx="389850" cy="435697"/>
    <xdr:sp macro="" textlink="">
      <xdr:nvSpPr>
        <xdr:cNvPr id="8" name="テキスト ボックス 7">
          <a:extLst>
            <a:ext uri="{FF2B5EF4-FFF2-40B4-BE49-F238E27FC236}">
              <a16:creationId xmlns:a16="http://schemas.microsoft.com/office/drawing/2014/main" id="{E7704804-AA89-47F0-A31C-257C34CD884C}"/>
            </a:ext>
          </a:extLst>
        </xdr:cNvPr>
        <xdr:cNvSpPr txBox="1"/>
      </xdr:nvSpPr>
      <xdr:spPr>
        <a:xfrm>
          <a:off x="11373633" y="31610996"/>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9868944</xdr:colOff>
      <xdr:row>126</xdr:row>
      <xdr:rowOff>69937</xdr:rowOff>
    </xdr:from>
    <xdr:ext cx="389850" cy="435697"/>
    <xdr:sp macro="" textlink="">
      <xdr:nvSpPr>
        <xdr:cNvPr id="9" name="テキスト ボックス 8">
          <a:extLst>
            <a:ext uri="{FF2B5EF4-FFF2-40B4-BE49-F238E27FC236}">
              <a16:creationId xmlns:a16="http://schemas.microsoft.com/office/drawing/2014/main" id="{308DAD9E-BBE2-4CFE-BB04-B5802DC0180B}"/>
            </a:ext>
          </a:extLst>
        </xdr:cNvPr>
        <xdr:cNvSpPr txBox="1"/>
      </xdr:nvSpPr>
      <xdr:spPr>
        <a:xfrm>
          <a:off x="12752540" y="31606821"/>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twoCellAnchor editAs="oneCell">
    <xdr:from>
      <xdr:col>2</xdr:col>
      <xdr:colOff>717638</xdr:colOff>
      <xdr:row>128</xdr:row>
      <xdr:rowOff>65240</xdr:rowOff>
    </xdr:from>
    <xdr:to>
      <xdr:col>2</xdr:col>
      <xdr:colOff>4127588</xdr:colOff>
      <xdr:row>132</xdr:row>
      <xdr:rowOff>40188</xdr:rowOff>
    </xdr:to>
    <xdr:pic>
      <xdr:nvPicPr>
        <xdr:cNvPr id="20" name="図 19">
          <a:extLst>
            <a:ext uri="{FF2B5EF4-FFF2-40B4-BE49-F238E27FC236}">
              <a16:creationId xmlns:a16="http://schemas.microsoft.com/office/drawing/2014/main" id="{5315AC4A-1EF2-052F-9682-71EEB56C78D1}"/>
            </a:ext>
          </a:extLst>
        </xdr:cNvPr>
        <xdr:cNvPicPr>
          <a:picLocks noChangeAspect="1"/>
        </xdr:cNvPicPr>
      </xdr:nvPicPr>
      <xdr:blipFill>
        <a:blip xmlns:r="http://schemas.openxmlformats.org/officeDocument/2006/relationships" r:embed="rId2"/>
        <a:stretch>
          <a:fillRect/>
        </a:stretch>
      </xdr:blipFill>
      <xdr:spPr>
        <a:xfrm>
          <a:off x="3601234" y="32071850"/>
          <a:ext cx="3409950" cy="914400"/>
        </a:xfrm>
        <a:prstGeom prst="rect">
          <a:avLst/>
        </a:prstGeom>
      </xdr:spPr>
    </xdr:pic>
    <xdr:clientData/>
  </xdr:twoCellAnchor>
  <xdr:twoCellAnchor>
    <xdr:from>
      <xdr:col>2</xdr:col>
      <xdr:colOff>2549786</xdr:colOff>
      <xdr:row>129</xdr:row>
      <xdr:rowOff>206821</xdr:rowOff>
    </xdr:from>
    <xdr:to>
      <xdr:col>2</xdr:col>
      <xdr:colOff>3303729</xdr:colOff>
      <xdr:row>130</xdr:row>
      <xdr:rowOff>174864</xdr:rowOff>
    </xdr:to>
    <xdr:sp macro="" textlink="">
      <xdr:nvSpPr>
        <xdr:cNvPr id="21" name="四角形: 角を丸くする 20">
          <a:extLst>
            <a:ext uri="{FF2B5EF4-FFF2-40B4-BE49-F238E27FC236}">
              <a16:creationId xmlns:a16="http://schemas.microsoft.com/office/drawing/2014/main" id="{8CD199F0-2518-0A1F-DFF2-C5299E94DFBE}"/>
            </a:ext>
          </a:extLst>
        </xdr:cNvPr>
        <xdr:cNvSpPr/>
      </xdr:nvSpPr>
      <xdr:spPr>
        <a:xfrm>
          <a:off x="5433382" y="32448294"/>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2575883</xdr:colOff>
      <xdr:row>130</xdr:row>
      <xdr:rowOff>232432</xdr:rowOff>
    </xdr:from>
    <xdr:to>
      <xdr:col>2</xdr:col>
      <xdr:colOff>3066789</xdr:colOff>
      <xdr:row>131</xdr:row>
      <xdr:rowOff>228062</xdr:rowOff>
    </xdr:to>
    <xdr:sp macro="" textlink="">
      <xdr:nvSpPr>
        <xdr:cNvPr id="22" name="四角形: 角を丸くする 21">
          <a:extLst>
            <a:ext uri="{FF2B5EF4-FFF2-40B4-BE49-F238E27FC236}">
              <a16:creationId xmlns:a16="http://schemas.microsoft.com/office/drawing/2014/main" id="{DA6B0856-849B-ACF5-D855-1DFC6954D47C}"/>
            </a:ext>
          </a:extLst>
        </xdr:cNvPr>
        <xdr:cNvSpPr/>
      </xdr:nvSpPr>
      <xdr:spPr>
        <a:xfrm>
          <a:off x="5459479" y="32708768"/>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editAs="oneCell">
    <xdr:from>
      <xdr:col>2</xdr:col>
      <xdr:colOff>5623664</xdr:colOff>
      <xdr:row>128</xdr:row>
      <xdr:rowOff>85970</xdr:rowOff>
    </xdr:from>
    <xdr:to>
      <xdr:col>2</xdr:col>
      <xdr:colOff>6623789</xdr:colOff>
      <xdr:row>132</xdr:row>
      <xdr:rowOff>32343</xdr:rowOff>
    </xdr:to>
    <xdr:pic>
      <xdr:nvPicPr>
        <xdr:cNvPr id="23" name="図 22">
          <a:extLst>
            <a:ext uri="{FF2B5EF4-FFF2-40B4-BE49-F238E27FC236}">
              <a16:creationId xmlns:a16="http://schemas.microsoft.com/office/drawing/2014/main" id="{8FA67AF1-75DD-4BA2-3C12-FEE7246A50AC}"/>
            </a:ext>
          </a:extLst>
        </xdr:cNvPr>
        <xdr:cNvPicPr>
          <a:picLocks noChangeAspect="1"/>
        </xdr:cNvPicPr>
      </xdr:nvPicPr>
      <xdr:blipFill>
        <a:blip xmlns:r="http://schemas.openxmlformats.org/officeDocument/2006/relationships" r:embed="rId3"/>
        <a:stretch>
          <a:fillRect/>
        </a:stretch>
      </xdr:blipFill>
      <xdr:spPr>
        <a:xfrm>
          <a:off x="8507260" y="32092580"/>
          <a:ext cx="1000125" cy="885825"/>
        </a:xfrm>
        <a:prstGeom prst="rect">
          <a:avLst/>
        </a:prstGeom>
      </xdr:spPr>
    </xdr:pic>
    <xdr:clientData/>
  </xdr:twoCellAnchor>
  <xdr:twoCellAnchor>
    <xdr:from>
      <xdr:col>2</xdr:col>
      <xdr:colOff>5826473</xdr:colOff>
      <xdr:row>130</xdr:row>
      <xdr:rowOff>223252</xdr:rowOff>
    </xdr:from>
    <xdr:to>
      <xdr:col>2</xdr:col>
      <xdr:colOff>6419958</xdr:colOff>
      <xdr:row>132</xdr:row>
      <xdr:rowOff>19296</xdr:rowOff>
    </xdr:to>
    <xdr:sp macro="" textlink="">
      <xdr:nvSpPr>
        <xdr:cNvPr id="24" name="四角形: 角を丸くする 23">
          <a:extLst>
            <a:ext uri="{FF2B5EF4-FFF2-40B4-BE49-F238E27FC236}">
              <a16:creationId xmlns:a16="http://schemas.microsoft.com/office/drawing/2014/main" id="{6C4BC384-8213-A1BC-813F-A46DC4D60ABD}"/>
            </a:ext>
          </a:extLst>
        </xdr:cNvPr>
        <xdr:cNvSpPr/>
      </xdr:nvSpPr>
      <xdr:spPr>
        <a:xfrm>
          <a:off x="8710069" y="32699588"/>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10323839</xdr:colOff>
      <xdr:row>126</xdr:row>
      <xdr:rowOff>114693</xdr:rowOff>
    </xdr:from>
    <xdr:to>
      <xdr:col>2</xdr:col>
      <xdr:colOff>10917324</xdr:colOff>
      <xdr:row>127</xdr:row>
      <xdr:rowOff>145600</xdr:rowOff>
    </xdr:to>
    <xdr:sp macro="" textlink="">
      <xdr:nvSpPr>
        <xdr:cNvPr id="25" name="四角形: 角を丸くする 24">
          <a:extLst>
            <a:ext uri="{FF2B5EF4-FFF2-40B4-BE49-F238E27FC236}">
              <a16:creationId xmlns:a16="http://schemas.microsoft.com/office/drawing/2014/main" id="{DDF82977-328A-4B4E-9C6C-4AA934E3C786}"/>
            </a:ext>
          </a:extLst>
        </xdr:cNvPr>
        <xdr:cNvSpPr/>
      </xdr:nvSpPr>
      <xdr:spPr>
        <a:xfrm>
          <a:off x="13207435" y="31651577"/>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8963938</xdr:colOff>
      <xdr:row>126</xdr:row>
      <xdr:rowOff>143528</xdr:rowOff>
    </xdr:from>
    <xdr:to>
      <xdr:col>2</xdr:col>
      <xdr:colOff>9454844</xdr:colOff>
      <xdr:row>127</xdr:row>
      <xdr:rowOff>139158</xdr:rowOff>
    </xdr:to>
    <xdr:sp macro="" textlink="">
      <xdr:nvSpPr>
        <xdr:cNvPr id="26" name="四角形: 角を丸くする 25">
          <a:extLst>
            <a:ext uri="{FF2B5EF4-FFF2-40B4-BE49-F238E27FC236}">
              <a16:creationId xmlns:a16="http://schemas.microsoft.com/office/drawing/2014/main" id="{2B837A65-ADFD-44E4-9A19-4D4239884E1A}"/>
            </a:ext>
          </a:extLst>
        </xdr:cNvPr>
        <xdr:cNvSpPr/>
      </xdr:nvSpPr>
      <xdr:spPr>
        <a:xfrm>
          <a:off x="11847534" y="31680412"/>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9577191</xdr:colOff>
      <xdr:row>125</xdr:row>
      <xdr:rowOff>65239</xdr:rowOff>
    </xdr:from>
    <xdr:to>
      <xdr:col>2</xdr:col>
      <xdr:colOff>10331134</xdr:colOff>
      <xdr:row>126</xdr:row>
      <xdr:rowOff>33282</xdr:rowOff>
    </xdr:to>
    <xdr:sp macro="" textlink="">
      <xdr:nvSpPr>
        <xdr:cNvPr id="27" name="四角形: 角を丸くする 26">
          <a:extLst>
            <a:ext uri="{FF2B5EF4-FFF2-40B4-BE49-F238E27FC236}">
              <a16:creationId xmlns:a16="http://schemas.microsoft.com/office/drawing/2014/main" id="{9DFB8407-A7CB-49E1-8599-10B89B9250A4}"/>
            </a:ext>
          </a:extLst>
        </xdr:cNvPr>
        <xdr:cNvSpPr/>
      </xdr:nvSpPr>
      <xdr:spPr>
        <a:xfrm>
          <a:off x="12460787" y="31367260"/>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oneCellAnchor>
    <xdr:from>
      <xdr:col>2</xdr:col>
      <xdr:colOff>2501030</xdr:colOff>
      <xdr:row>128</xdr:row>
      <xdr:rowOff>113255</xdr:rowOff>
    </xdr:from>
    <xdr:ext cx="389850" cy="435697"/>
    <xdr:sp macro="" textlink="">
      <xdr:nvSpPr>
        <xdr:cNvPr id="28" name="テキスト ボックス 27">
          <a:extLst>
            <a:ext uri="{FF2B5EF4-FFF2-40B4-BE49-F238E27FC236}">
              <a16:creationId xmlns:a16="http://schemas.microsoft.com/office/drawing/2014/main" id="{59CDA5E3-012D-4291-B81D-682BBEE2FCC7}"/>
            </a:ext>
          </a:extLst>
        </xdr:cNvPr>
        <xdr:cNvSpPr txBox="1"/>
      </xdr:nvSpPr>
      <xdr:spPr>
        <a:xfrm>
          <a:off x="5384626" y="32119865"/>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3014075</xdr:colOff>
      <xdr:row>130</xdr:row>
      <xdr:rowOff>143528</xdr:rowOff>
    </xdr:from>
    <xdr:ext cx="389850" cy="435697"/>
    <xdr:sp macro="" textlink="">
      <xdr:nvSpPr>
        <xdr:cNvPr id="29" name="テキスト ボックス 28">
          <a:extLst>
            <a:ext uri="{FF2B5EF4-FFF2-40B4-BE49-F238E27FC236}">
              <a16:creationId xmlns:a16="http://schemas.microsoft.com/office/drawing/2014/main" id="{4B5CE329-D5E9-4799-AFE9-7A6FE7A9F4A3}"/>
            </a:ext>
          </a:extLst>
        </xdr:cNvPr>
        <xdr:cNvSpPr txBox="1"/>
      </xdr:nvSpPr>
      <xdr:spPr>
        <a:xfrm>
          <a:off x="5897671" y="3261986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5728048</xdr:colOff>
      <xdr:row>129</xdr:row>
      <xdr:rowOff>117431</xdr:rowOff>
    </xdr:from>
    <xdr:ext cx="389850" cy="435697"/>
    <xdr:sp macro="" textlink="">
      <xdr:nvSpPr>
        <xdr:cNvPr id="30" name="テキスト ボックス 29">
          <a:extLst>
            <a:ext uri="{FF2B5EF4-FFF2-40B4-BE49-F238E27FC236}">
              <a16:creationId xmlns:a16="http://schemas.microsoft.com/office/drawing/2014/main" id="{2EF0845C-C05D-49F4-8DC6-07E247408206}"/>
            </a:ext>
          </a:extLst>
        </xdr:cNvPr>
        <xdr:cNvSpPr txBox="1"/>
      </xdr:nvSpPr>
      <xdr:spPr>
        <a:xfrm>
          <a:off x="8611644" y="3235890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417739</xdr:colOff>
      <xdr:row>0</xdr:row>
      <xdr:rowOff>0</xdr:rowOff>
    </xdr:from>
    <xdr:to>
      <xdr:col>10</xdr:col>
      <xdr:colOff>417739</xdr:colOff>
      <xdr:row>1</xdr:row>
      <xdr:rowOff>161051</xdr:rowOff>
    </xdr:to>
    <xdr:cxnSp macro="">
      <xdr:nvCxnSpPr>
        <xdr:cNvPr id="2" name="Straight Connector 4">
          <a:extLst>
            <a:ext uri="{FF2B5EF4-FFF2-40B4-BE49-F238E27FC236}">
              <a16:creationId xmlns:a16="http://schemas.microsoft.com/office/drawing/2014/main" id="{8FA7C73C-8D3B-474F-A4C8-CA2BD07C5366}"/>
            </a:ext>
          </a:extLst>
        </xdr:cNvPr>
        <xdr:cNvCxnSpPr/>
      </xdr:nvCxnSpPr>
      <xdr:spPr>
        <a:xfrm flipH="1">
          <a:off x="9914164" y="69611"/>
          <a:ext cx="0" cy="472440"/>
        </a:xfrm>
        <a:prstGeom prst="line">
          <a:avLst/>
        </a:prstGeom>
        <a:noFill/>
        <a:ln w="3810" cap="flat" cmpd="sng" algn="ctr">
          <a:solidFill>
            <a:sysClr val="window" lastClr="FFFFFF"/>
          </a:solidFill>
          <a:prstDash val="soli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ources.fina.org/fina/document/2025/03/06/97402b14-e95c-4295-876a-691a9c40ea89/Competition-Regulations_January-2025_Clean-updated-01.03.2025-_v2.pdf" TargetMode="External"/><Relationship Id="rId1" Type="http://schemas.openxmlformats.org/officeDocument/2006/relationships/hyperlink" Target="https://resources.fina.org/fina/document/2025/03/06/97402b14-e95c-4295-876a-691a9c40ea89/Competition-Regulations_January-2025_Clean-updated-01.03.2025-_v2.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pageSetUpPr fitToPage="1"/>
  </sheetPr>
  <dimension ref="A1:E165"/>
  <sheetViews>
    <sheetView tabSelected="1" zoomScale="73" zoomScaleNormal="73" workbookViewId="0">
      <pane ySplit="1" topLeftCell="A2" activePane="bottomLeft" state="frozen"/>
      <selection activeCell="C2" sqref="C2"/>
      <selection pane="bottomLeft"/>
    </sheetView>
  </sheetViews>
  <sheetFormatPr defaultColWidth="9" defaultRowHeight="13"/>
  <cols>
    <col min="1" max="1" width="5.08203125" style="20" bestFit="1" customWidth="1"/>
    <col min="2" max="2" width="32.58203125" style="20" customWidth="1"/>
    <col min="3" max="3" width="148.5" style="20" bestFit="1" customWidth="1"/>
    <col min="4" max="4" width="54.58203125" style="14" bestFit="1" customWidth="1"/>
    <col min="5" max="5" width="55.83203125" style="14" bestFit="1" customWidth="1"/>
    <col min="6" max="16384" width="9" style="14"/>
  </cols>
  <sheetData>
    <row r="1" spans="1:5" s="12" customFormat="1" ht="38.5">
      <c r="A1" s="16"/>
      <c r="B1" s="16"/>
      <c r="C1" s="44" t="s">
        <v>1164</v>
      </c>
      <c r="D1" s="183" t="s">
        <v>1168</v>
      </c>
    </row>
    <row r="2" spans="1:5" s="12" customFormat="1" ht="25.5">
      <c r="A2" s="16"/>
      <c r="B2" s="31" t="s">
        <v>103</v>
      </c>
      <c r="C2" s="31" t="s">
        <v>302</v>
      </c>
    </row>
    <row r="3" spans="1:5" s="12" customFormat="1" ht="17.5">
      <c r="A3" s="16"/>
      <c r="B3" s="16"/>
      <c r="C3" s="18"/>
    </row>
    <row r="4" spans="1:5" s="12" customFormat="1" ht="17.5">
      <c r="A4" s="16" t="s">
        <v>379</v>
      </c>
      <c r="B4" s="16"/>
      <c r="C4" s="16" t="s">
        <v>1104</v>
      </c>
    </row>
    <row r="5" spans="1:5" s="12" customFormat="1" ht="17.5">
      <c r="A5" s="16"/>
      <c r="B5" s="16"/>
      <c r="C5" s="16"/>
    </row>
    <row r="6" spans="1:5" s="12" customFormat="1" ht="18.5">
      <c r="A6" s="16" t="s">
        <v>1085</v>
      </c>
      <c r="B6" s="16"/>
      <c r="C6" s="184" t="s">
        <v>1143</v>
      </c>
    </row>
    <row r="7" spans="1:5" s="12" customFormat="1" ht="17.5">
      <c r="A7" s="16"/>
      <c r="B7" s="16"/>
      <c r="C7" s="16" t="s">
        <v>1084</v>
      </c>
    </row>
    <row r="8" spans="1:5" s="12" customFormat="1" ht="17.5">
      <c r="A8" s="16"/>
      <c r="B8" s="16"/>
    </row>
    <row r="9" spans="1:5" s="12" customFormat="1" ht="18.5">
      <c r="A9" s="16" t="s">
        <v>262</v>
      </c>
      <c r="B9" s="16"/>
      <c r="C9" s="184" t="s">
        <v>1143</v>
      </c>
      <c r="D9" s="29" t="s">
        <v>151</v>
      </c>
    </row>
    <row r="10" spans="1:5" s="12" customFormat="1" ht="17.5">
      <c r="A10" s="16"/>
      <c r="B10" s="16"/>
      <c r="C10" s="16" t="s">
        <v>1105</v>
      </c>
      <c r="D10" s="29" t="s">
        <v>263</v>
      </c>
      <c r="E10" s="12" t="s">
        <v>264</v>
      </c>
    </row>
    <row r="11" spans="1:5" s="12" customFormat="1" ht="18">
      <c r="A11" s="16"/>
      <c r="B11" s="16"/>
      <c r="C11" s="174" t="s">
        <v>1142</v>
      </c>
    </row>
    <row r="12" spans="1:5" s="12" customFormat="1" ht="17.5">
      <c r="A12" s="16"/>
      <c r="B12" s="16"/>
      <c r="C12" s="16" t="s">
        <v>380</v>
      </c>
      <c r="D12" s="29"/>
    </row>
    <row r="13" spans="1:5" s="12" customFormat="1" ht="17.5">
      <c r="A13" s="16" t="s">
        <v>172</v>
      </c>
      <c r="B13" s="16"/>
      <c r="C13" s="18"/>
    </row>
    <row r="14" spans="1:5" s="12" customFormat="1" ht="25.5">
      <c r="A14" s="16" t="s">
        <v>191</v>
      </c>
      <c r="B14" s="16" t="s">
        <v>192</v>
      </c>
      <c r="C14" s="31" t="s">
        <v>224</v>
      </c>
      <c r="D14" s="36"/>
    </row>
    <row r="15" spans="1:5" s="12" customFormat="1" ht="52.5">
      <c r="A15" s="16"/>
      <c r="C15" s="15" t="s">
        <v>298</v>
      </c>
      <c r="D15" s="29" t="s">
        <v>151</v>
      </c>
    </row>
    <row r="16" spans="1:5" s="12" customFormat="1" ht="22.5">
      <c r="A16" s="16"/>
      <c r="C16" s="46" t="s">
        <v>268</v>
      </c>
      <c r="D16" s="29" t="s">
        <v>212</v>
      </c>
      <c r="E16" s="12" t="s">
        <v>232</v>
      </c>
    </row>
    <row r="17" spans="1:5" s="12" customFormat="1" ht="17.5">
      <c r="A17" s="16"/>
    </row>
    <row r="18" spans="1:5" ht="25.5">
      <c r="A18" s="16" t="s">
        <v>88</v>
      </c>
      <c r="B18" s="16" t="s">
        <v>87</v>
      </c>
      <c r="C18" s="35" t="s">
        <v>200</v>
      </c>
    </row>
    <row r="19" spans="1:5" ht="17.5">
      <c r="C19" s="16" t="s">
        <v>225</v>
      </c>
    </row>
    <row r="20" spans="1:5" ht="17.5">
      <c r="C20" s="16"/>
      <c r="D20" s="29" t="s">
        <v>151</v>
      </c>
    </row>
    <row r="21" spans="1:5" s="12" customFormat="1" ht="22.5">
      <c r="A21" s="16" t="s">
        <v>104</v>
      </c>
      <c r="B21" s="16" t="s">
        <v>194</v>
      </c>
      <c r="C21" s="12" t="s">
        <v>267</v>
      </c>
      <c r="D21" s="29" t="s">
        <v>197</v>
      </c>
      <c r="E21" s="12" t="s">
        <v>231</v>
      </c>
    </row>
    <row r="22" spans="1:5" s="12" customFormat="1" ht="17.5">
      <c r="A22" s="16"/>
      <c r="B22" s="16"/>
      <c r="C22" s="18"/>
      <c r="D22" s="29" t="s">
        <v>151</v>
      </c>
    </row>
    <row r="23" spans="1:5" s="12" customFormat="1" ht="25.5">
      <c r="A23" s="16" t="s">
        <v>179</v>
      </c>
      <c r="B23" s="16" t="s">
        <v>193</v>
      </c>
      <c r="C23" s="34" t="s">
        <v>294</v>
      </c>
      <c r="D23" s="29" t="s">
        <v>196</v>
      </c>
      <c r="E23" s="12" t="s">
        <v>216</v>
      </c>
    </row>
    <row r="24" spans="1:5" s="12" customFormat="1" ht="25.5">
      <c r="A24" s="16"/>
      <c r="B24" s="16"/>
      <c r="C24" s="35" t="s">
        <v>201</v>
      </c>
    </row>
    <row r="25" spans="1:5" s="12" customFormat="1" ht="17.5">
      <c r="A25" s="16"/>
      <c r="B25" s="16"/>
      <c r="C25" s="19" t="s">
        <v>303</v>
      </c>
      <c r="D25" s="29" t="s">
        <v>151</v>
      </c>
    </row>
    <row r="26" spans="1:5" s="12" customFormat="1" ht="17.5">
      <c r="A26" s="16"/>
      <c r="B26" s="16"/>
      <c r="C26" s="19" t="s">
        <v>223</v>
      </c>
      <c r="D26" s="29" t="s">
        <v>199</v>
      </c>
      <c r="E26" s="12" t="s">
        <v>217</v>
      </c>
    </row>
    <row r="27" spans="1:5" s="12" customFormat="1" ht="17.5">
      <c r="A27" s="16"/>
      <c r="B27" s="16"/>
      <c r="C27" s="18"/>
      <c r="D27" s="29" t="s">
        <v>151</v>
      </c>
    </row>
    <row r="28" spans="1:5" s="12" customFormat="1" ht="25.5">
      <c r="A28" s="16" t="s">
        <v>181</v>
      </c>
      <c r="B28" s="16" t="s">
        <v>195</v>
      </c>
      <c r="C28" s="35" t="s">
        <v>202</v>
      </c>
      <c r="D28" s="29" t="s">
        <v>198</v>
      </c>
      <c r="E28" s="12" t="s">
        <v>215</v>
      </c>
    </row>
    <row r="29" spans="1:5" s="12" customFormat="1" ht="17.5">
      <c r="A29" s="16"/>
      <c r="B29" s="16"/>
      <c r="C29" s="18"/>
      <c r="D29" s="29"/>
    </row>
    <row r="30" spans="1:5" s="12" customFormat="1" ht="17.5">
      <c r="A30" s="16" t="s">
        <v>187</v>
      </c>
      <c r="B30" s="16"/>
      <c r="C30" s="16"/>
    </row>
    <row r="31" spans="1:5" s="16" customFormat="1" ht="25.5">
      <c r="A31" s="16" t="s">
        <v>85</v>
      </c>
      <c r="B31" s="16" t="s">
        <v>89</v>
      </c>
      <c r="C31" s="31" t="s">
        <v>205</v>
      </c>
      <c r="D31" s="29" t="s">
        <v>151</v>
      </c>
    </row>
    <row r="32" spans="1:5" s="16" customFormat="1" ht="25.5">
      <c r="C32" s="35" t="s">
        <v>203</v>
      </c>
      <c r="D32" s="17" t="s">
        <v>260</v>
      </c>
      <c r="E32" s="16" t="s">
        <v>259</v>
      </c>
    </row>
    <row r="33" spans="1:5" s="16" customFormat="1" ht="25.5">
      <c r="C33" s="31" t="s">
        <v>204</v>
      </c>
      <c r="D33" s="17" t="s">
        <v>261</v>
      </c>
      <c r="E33" s="16" t="s">
        <v>259</v>
      </c>
    </row>
    <row r="34" spans="1:5" s="12" customFormat="1" ht="17.5">
      <c r="A34" s="16"/>
      <c r="B34" s="16"/>
      <c r="C34" s="13" t="s">
        <v>163</v>
      </c>
    </row>
    <row r="35" spans="1:5" s="12" customFormat="1" ht="17.5">
      <c r="A35" s="16"/>
      <c r="C35" s="15" t="s">
        <v>287</v>
      </c>
    </row>
    <row r="36" spans="1:5" s="12" customFormat="1" ht="17.5">
      <c r="A36" s="16"/>
      <c r="C36" s="18" t="s">
        <v>290</v>
      </c>
    </row>
    <row r="37" spans="1:5" s="12" customFormat="1" ht="17.5">
      <c r="A37" s="16"/>
      <c r="C37" s="28" t="s">
        <v>162</v>
      </c>
    </row>
    <row r="38" spans="1:5" s="12" customFormat="1" ht="17.5">
      <c r="A38" s="16"/>
      <c r="C38" s="13" t="s">
        <v>161</v>
      </c>
    </row>
    <row r="39" spans="1:5" s="12" customFormat="1" ht="17.5">
      <c r="A39" s="16"/>
      <c r="C39" s="13" t="s">
        <v>150</v>
      </c>
    </row>
    <row r="40" spans="1:5" s="12" customFormat="1" ht="18" thickBot="1">
      <c r="A40" s="16"/>
      <c r="C40" s="15"/>
    </row>
    <row r="41" spans="1:5" s="12" customFormat="1" ht="17.5">
      <c r="A41" s="16"/>
      <c r="B41" s="37" t="s">
        <v>291</v>
      </c>
      <c r="C41" s="38" t="s">
        <v>1146</v>
      </c>
      <c r="D41" s="39"/>
      <c r="E41" s="40"/>
    </row>
    <row r="42" spans="1:5" s="12" customFormat="1" ht="17.5">
      <c r="A42" s="16"/>
      <c r="B42" s="41"/>
      <c r="C42" s="15" t="s">
        <v>1153</v>
      </c>
      <c r="D42" s="29" t="s">
        <v>151</v>
      </c>
      <c r="E42" s="42"/>
    </row>
    <row r="43" spans="1:5" s="12" customFormat="1" ht="53" thickBot="1">
      <c r="A43" s="16"/>
      <c r="B43" s="43"/>
      <c r="C43" s="204" t="s">
        <v>1161</v>
      </c>
      <c r="D43" s="58" t="s">
        <v>1159</v>
      </c>
      <c r="E43" s="59" t="s">
        <v>293</v>
      </c>
    </row>
    <row r="44" spans="1:5" s="12" customFormat="1" ht="17.5">
      <c r="A44" s="16"/>
      <c r="B44" s="37" t="s">
        <v>292</v>
      </c>
      <c r="C44" s="38" t="s">
        <v>1147</v>
      </c>
      <c r="D44" s="91"/>
      <c r="E44" s="40"/>
    </row>
    <row r="45" spans="1:5" s="12" customFormat="1" ht="17.5">
      <c r="A45" s="16"/>
      <c r="B45" s="41"/>
      <c r="C45" s="15" t="s">
        <v>1154</v>
      </c>
      <c r="D45" s="29" t="s">
        <v>151</v>
      </c>
      <c r="E45" s="42"/>
    </row>
    <row r="46" spans="1:5" s="12" customFormat="1" ht="53" thickBot="1">
      <c r="A46" s="16"/>
      <c r="B46" s="92"/>
      <c r="C46" s="202" t="s">
        <v>1166</v>
      </c>
      <c r="D46" s="89" t="s">
        <v>1160</v>
      </c>
      <c r="E46" s="90" t="s">
        <v>297</v>
      </c>
    </row>
    <row r="47" spans="1:5" s="12" customFormat="1" ht="17.5">
      <c r="A47" s="16"/>
      <c r="B47" s="192" t="s">
        <v>1148</v>
      </c>
      <c r="C47" s="38" t="s">
        <v>1149</v>
      </c>
      <c r="D47" s="39"/>
      <c r="E47" s="40"/>
    </row>
    <row r="48" spans="1:5" s="12" customFormat="1" ht="17.5">
      <c r="A48" s="16"/>
      <c r="B48" s="193"/>
      <c r="C48" s="15" t="s">
        <v>1155</v>
      </c>
      <c r="D48" s="194" t="s">
        <v>151</v>
      </c>
      <c r="E48" s="195"/>
    </row>
    <row r="49" spans="1:5" s="12" customFormat="1" ht="70">
      <c r="A49" s="16"/>
      <c r="B49" s="196"/>
      <c r="C49" s="203" t="s">
        <v>1156</v>
      </c>
      <c r="D49" s="197" t="s">
        <v>1163</v>
      </c>
      <c r="E49" s="198" t="s">
        <v>1150</v>
      </c>
    </row>
    <row r="50" spans="1:5" s="12" customFormat="1" ht="17.5">
      <c r="A50" s="16"/>
      <c r="B50" s="193"/>
      <c r="C50" s="13" t="s">
        <v>1151</v>
      </c>
      <c r="D50" s="194"/>
      <c r="E50" s="195"/>
    </row>
    <row r="51" spans="1:5" s="16" customFormat="1" ht="17.5">
      <c r="B51" s="193"/>
      <c r="C51" s="15" t="s">
        <v>1157</v>
      </c>
      <c r="D51" s="194" t="s">
        <v>151</v>
      </c>
      <c r="E51" s="195"/>
    </row>
    <row r="52" spans="1:5" s="16" customFormat="1" ht="53" thickBot="1">
      <c r="B52" s="199"/>
      <c r="C52" s="202" t="s">
        <v>1158</v>
      </c>
      <c r="D52" s="200" t="s">
        <v>1162</v>
      </c>
      <c r="E52" s="201" t="s">
        <v>1152</v>
      </c>
    </row>
    <row r="53" spans="1:5" s="16" customFormat="1" ht="17.5">
      <c r="C53" s="13"/>
      <c r="D53" s="29"/>
    </row>
    <row r="54" spans="1:5" s="12" customFormat="1" ht="17.5">
      <c r="A54" s="16" t="s">
        <v>88</v>
      </c>
      <c r="B54" s="16" t="s">
        <v>188</v>
      </c>
      <c r="C54" s="16"/>
    </row>
    <row r="55" spans="1:5" s="12" customFormat="1" ht="28.5">
      <c r="B55" s="25" t="s">
        <v>173</v>
      </c>
      <c r="C55" s="45" t="s">
        <v>265</v>
      </c>
    </row>
    <row r="56" spans="1:5" s="12" customFormat="1" ht="17.5">
      <c r="B56" s="16"/>
      <c r="C56" s="13"/>
    </row>
    <row r="57" spans="1:5" s="12" customFormat="1" ht="17.5">
      <c r="B57" s="33" t="s">
        <v>269</v>
      </c>
      <c r="C57" s="12" t="s">
        <v>382</v>
      </c>
    </row>
    <row r="58" spans="1:5" s="12" customFormat="1" ht="17.5">
      <c r="B58" s="16"/>
      <c r="C58" s="13"/>
    </row>
    <row r="59" spans="1:5" s="12" customFormat="1" ht="17.5">
      <c r="B59" s="33" t="s">
        <v>189</v>
      </c>
      <c r="C59" s="13" t="s">
        <v>1094</v>
      </c>
    </row>
    <row r="60" spans="1:5" s="12" customFormat="1" ht="17.5">
      <c r="B60" s="16"/>
      <c r="C60" s="13"/>
    </row>
    <row r="61" spans="1:5" s="12" customFormat="1" ht="17.5">
      <c r="A61" s="16"/>
      <c r="B61" s="173" t="s">
        <v>1097</v>
      </c>
      <c r="C61" s="13" t="s">
        <v>304</v>
      </c>
    </row>
    <row r="62" spans="1:5" s="12" customFormat="1" ht="17.5">
      <c r="A62" s="16"/>
      <c r="B62" s="16"/>
      <c r="C62" s="13"/>
    </row>
    <row r="63" spans="1:5" s="12" customFormat="1" ht="17.5">
      <c r="A63" s="16"/>
      <c r="B63" s="26" t="s">
        <v>164</v>
      </c>
      <c r="C63" s="13" t="s">
        <v>305</v>
      </c>
    </row>
    <row r="64" spans="1:5" s="12" customFormat="1" ht="17.5">
      <c r="A64" s="16"/>
      <c r="B64" s="16"/>
      <c r="C64" s="13"/>
    </row>
    <row r="65" spans="1:5" s="12" customFormat="1" ht="17.5">
      <c r="A65" s="16"/>
      <c r="B65" s="26" t="s">
        <v>1095</v>
      </c>
      <c r="C65" s="13" t="s">
        <v>1096</v>
      </c>
    </row>
    <row r="66" spans="1:5" s="12" customFormat="1" ht="17.5">
      <c r="A66" s="16"/>
      <c r="B66" s="16"/>
      <c r="C66" s="18"/>
    </row>
    <row r="67" spans="1:5" s="12" customFormat="1" ht="17.5">
      <c r="A67" s="16" t="s">
        <v>190</v>
      </c>
      <c r="B67" s="16"/>
      <c r="C67" s="16"/>
    </row>
    <row r="68" spans="1:5" s="12" customFormat="1" ht="17.5">
      <c r="A68" s="16"/>
      <c r="B68" s="24" t="s">
        <v>86</v>
      </c>
      <c r="C68" s="16" t="s">
        <v>211</v>
      </c>
    </row>
    <row r="69" spans="1:5" s="12" customFormat="1" ht="17.5">
      <c r="B69" s="16"/>
      <c r="C69" s="13"/>
    </row>
    <row r="70" spans="1:5" s="12" customFormat="1" ht="17.5">
      <c r="A70" s="16" t="s">
        <v>85</v>
      </c>
      <c r="B70" s="16" t="s">
        <v>176</v>
      </c>
      <c r="C70" s="18" t="s">
        <v>206</v>
      </c>
    </row>
    <row r="71" spans="1:5" s="12" customFormat="1" ht="17.5">
      <c r="A71" s="16"/>
      <c r="B71" s="16"/>
      <c r="C71" s="18"/>
    </row>
    <row r="72" spans="1:5" s="12" customFormat="1" ht="17.5">
      <c r="A72" s="16" t="s">
        <v>177</v>
      </c>
      <c r="B72" s="16" t="s">
        <v>175</v>
      </c>
      <c r="C72" s="18" t="s">
        <v>206</v>
      </c>
    </row>
    <row r="73" spans="1:5" s="12" customFormat="1" ht="17.5">
      <c r="B73" s="16"/>
      <c r="C73" s="16"/>
    </row>
    <row r="74" spans="1:5" s="12" customFormat="1" ht="17.5">
      <c r="A74" s="16" t="s">
        <v>178</v>
      </c>
      <c r="B74" s="32" t="s">
        <v>174</v>
      </c>
      <c r="C74" s="16" t="s">
        <v>288</v>
      </c>
    </row>
    <row r="75" spans="1:5" s="12" customFormat="1" ht="17.5">
      <c r="A75" s="16"/>
      <c r="B75" s="21"/>
      <c r="C75" s="17" t="s">
        <v>1167</v>
      </c>
    </row>
    <row r="76" spans="1:5" s="12" customFormat="1" ht="18" thickBot="1">
      <c r="A76" s="16" t="s">
        <v>179</v>
      </c>
      <c r="B76" s="32" t="s">
        <v>180</v>
      </c>
      <c r="C76" s="17"/>
      <c r="D76" s="29" t="s">
        <v>151</v>
      </c>
    </row>
    <row r="77" spans="1:5" s="12" customFormat="1" ht="18" thickBot="1">
      <c r="A77" s="16"/>
      <c r="B77" s="22"/>
      <c r="C77" s="16" t="s">
        <v>207</v>
      </c>
      <c r="D77" s="29" t="s">
        <v>256</v>
      </c>
    </row>
    <row r="78" spans="1:5" s="12" customFormat="1" ht="17.5">
      <c r="A78" s="16"/>
      <c r="B78" s="21"/>
      <c r="C78" s="16"/>
    </row>
    <row r="79" spans="1:5" s="12" customFormat="1" ht="17.5">
      <c r="A79" s="16" t="s">
        <v>181</v>
      </c>
      <c r="B79" s="32" t="s">
        <v>182</v>
      </c>
      <c r="C79" s="18" t="s">
        <v>299</v>
      </c>
      <c r="D79" s="29"/>
    </row>
    <row r="80" spans="1:5" s="12" customFormat="1" ht="17.5">
      <c r="A80" s="16"/>
      <c r="B80" s="32"/>
      <c r="C80" s="17"/>
      <c r="D80" s="17"/>
      <c r="E80" s="16"/>
    </row>
    <row r="81" spans="1:5" s="12" customFormat="1" ht="17.5">
      <c r="A81" s="16" t="s">
        <v>185</v>
      </c>
      <c r="B81" s="32" t="s">
        <v>113</v>
      </c>
      <c r="C81" s="16" t="s">
        <v>208</v>
      </c>
      <c r="D81" s="29"/>
    </row>
    <row r="82" spans="1:5" s="12" customFormat="1" ht="17.5">
      <c r="A82" s="16"/>
      <c r="B82" s="32"/>
      <c r="C82" s="16"/>
      <c r="D82" s="29"/>
    </row>
    <row r="83" spans="1:5" s="12" customFormat="1" ht="17.5">
      <c r="A83" s="16" t="s">
        <v>186</v>
      </c>
      <c r="B83" s="32" t="s">
        <v>183</v>
      </c>
      <c r="C83" s="16" t="s">
        <v>209</v>
      </c>
      <c r="D83" s="29"/>
    </row>
    <row r="84" spans="1:5" s="12" customFormat="1" ht="17.5">
      <c r="A84" s="16"/>
      <c r="B84" s="32"/>
      <c r="C84" s="16"/>
      <c r="D84" s="29"/>
    </row>
    <row r="85" spans="1:5" s="12" customFormat="1" ht="17.5">
      <c r="A85" s="16"/>
      <c r="B85" s="21" t="s">
        <v>184</v>
      </c>
      <c r="C85" s="16" t="s">
        <v>116</v>
      </c>
    </row>
    <row r="86" spans="1:5" s="12" customFormat="1" ht="17.5">
      <c r="A86" s="16"/>
      <c r="B86" s="32"/>
      <c r="C86" s="27" t="s">
        <v>133</v>
      </c>
    </row>
    <row r="87" spans="1:5" s="12" customFormat="1" ht="17.5">
      <c r="A87" s="16"/>
      <c r="B87" s="32"/>
      <c r="C87" s="17" t="s">
        <v>156</v>
      </c>
    </row>
    <row r="88" spans="1:5" s="12" customFormat="1" ht="17.5">
      <c r="A88" s="16"/>
      <c r="B88" s="32"/>
      <c r="C88" s="17" t="s">
        <v>157</v>
      </c>
      <c r="D88" s="29" t="s">
        <v>222</v>
      </c>
      <c r="E88" s="12" t="s">
        <v>230</v>
      </c>
    </row>
    <row r="89" spans="1:5" s="12" customFormat="1" ht="17.5">
      <c r="A89" s="16"/>
      <c r="B89" s="32"/>
      <c r="C89" s="17" t="s">
        <v>158</v>
      </c>
      <c r="D89" s="29" t="s">
        <v>221</v>
      </c>
    </row>
    <row r="90" spans="1:5" s="12" customFormat="1" ht="17.5">
      <c r="A90" s="16"/>
      <c r="B90" s="32"/>
      <c r="C90" s="16"/>
    </row>
    <row r="91" spans="1:5" s="12" customFormat="1" ht="18" thickBot="1">
      <c r="A91" s="16" t="s">
        <v>97</v>
      </c>
      <c r="B91" s="16" t="s">
        <v>95</v>
      </c>
      <c r="C91" s="16"/>
      <c r="D91" s="29" t="s">
        <v>151</v>
      </c>
    </row>
    <row r="92" spans="1:5" s="12" customFormat="1" ht="18" thickBot="1">
      <c r="A92" s="16"/>
      <c r="B92" s="23" t="s">
        <v>82</v>
      </c>
      <c r="C92" s="16" t="s">
        <v>295</v>
      </c>
      <c r="D92" s="30" t="s">
        <v>220</v>
      </c>
      <c r="E92" s="12" t="s">
        <v>255</v>
      </c>
    </row>
    <row r="93" spans="1:5" s="12" customFormat="1" ht="17.5">
      <c r="A93" s="16"/>
      <c r="B93" s="16"/>
      <c r="C93" s="47" t="s">
        <v>270</v>
      </c>
      <c r="D93" s="30" t="s">
        <v>252</v>
      </c>
      <c r="E93" s="12" t="s">
        <v>255</v>
      </c>
    </row>
    <row r="94" spans="1:5" s="12" customFormat="1" ht="17.5">
      <c r="A94" s="16"/>
      <c r="B94" s="16"/>
      <c r="C94" s="16" t="s">
        <v>271</v>
      </c>
      <c r="D94" s="30" t="s">
        <v>253</v>
      </c>
      <c r="E94" s="12" t="s">
        <v>255</v>
      </c>
    </row>
    <row r="95" spans="1:5" s="12" customFormat="1" ht="17.5">
      <c r="A95" s="16"/>
      <c r="B95" s="16"/>
      <c r="C95" s="16" t="s">
        <v>300</v>
      </c>
      <c r="D95" s="30" t="s">
        <v>254</v>
      </c>
      <c r="E95" s="12" t="s">
        <v>257</v>
      </c>
    </row>
    <row r="96" spans="1:5" s="12" customFormat="1" ht="22.5">
      <c r="A96" s="16"/>
      <c r="B96" s="16"/>
      <c r="C96" s="191" t="s">
        <v>1144</v>
      </c>
      <c r="D96" s="30"/>
    </row>
    <row r="97" spans="1:5" s="12" customFormat="1" ht="22.5">
      <c r="A97" s="16"/>
      <c r="B97" s="16"/>
      <c r="C97" s="191" t="s">
        <v>1165</v>
      </c>
      <c r="D97" s="30" t="s">
        <v>1145</v>
      </c>
    </row>
    <row r="98" spans="1:5" s="12" customFormat="1" ht="17.5">
      <c r="A98" s="16"/>
      <c r="B98" s="16"/>
      <c r="C98" s="16"/>
    </row>
    <row r="99" spans="1:5" s="12" customFormat="1" ht="18" thickBot="1">
      <c r="A99" s="16" t="s">
        <v>99</v>
      </c>
      <c r="B99" s="16" t="s">
        <v>93</v>
      </c>
      <c r="C99" s="16"/>
    </row>
    <row r="100" spans="1:5" s="12" customFormat="1" ht="18" thickBot="1">
      <c r="A100" s="16"/>
      <c r="B100" s="112" t="s">
        <v>389</v>
      </c>
      <c r="C100" s="16" t="s">
        <v>390</v>
      </c>
    </row>
    <row r="101" spans="1:5" s="12" customFormat="1" ht="17.5">
      <c r="A101" s="16"/>
      <c r="B101" s="16"/>
      <c r="C101" s="16"/>
    </row>
    <row r="102" spans="1:5" s="12" customFormat="1" ht="17.5">
      <c r="A102" s="16" t="s">
        <v>102</v>
      </c>
      <c r="B102" s="16" t="s">
        <v>94</v>
      </c>
      <c r="C102" s="16"/>
      <c r="D102" s="29"/>
    </row>
    <row r="103" spans="1:5" s="12" customFormat="1" ht="17.5">
      <c r="A103" s="16"/>
      <c r="B103" s="113" t="s">
        <v>391</v>
      </c>
      <c r="C103" s="16" t="s">
        <v>1128</v>
      </c>
      <c r="D103" s="29" t="s">
        <v>393</v>
      </c>
      <c r="E103" s="12" t="s">
        <v>213</v>
      </c>
    </row>
    <row r="104" spans="1:5" s="12" customFormat="1" ht="17.5">
      <c r="A104" s="16"/>
      <c r="B104" s="16"/>
      <c r="C104" s="16"/>
    </row>
    <row r="105" spans="1:5" s="12" customFormat="1" ht="17.5">
      <c r="A105" s="16" t="s">
        <v>105</v>
      </c>
      <c r="B105" s="16" t="s">
        <v>392</v>
      </c>
      <c r="C105" s="16"/>
    </row>
    <row r="106" spans="1:5" s="12" customFormat="1" ht="17.5">
      <c r="A106" s="16"/>
      <c r="B106" s="49" t="s">
        <v>388</v>
      </c>
      <c r="C106" s="16" t="s">
        <v>394</v>
      </c>
    </row>
    <row r="107" spans="1:5" s="12" customFormat="1" ht="17.5">
      <c r="A107" s="16"/>
      <c r="B107" s="49" t="s">
        <v>235</v>
      </c>
      <c r="C107" s="16"/>
    </row>
    <row r="108" spans="1:5" s="12" customFormat="1" ht="17.5">
      <c r="A108" s="16"/>
      <c r="B108" s="49" t="s">
        <v>237</v>
      </c>
      <c r="C108" s="16"/>
    </row>
    <row r="109" spans="1:5" s="12" customFormat="1" ht="17.5">
      <c r="A109" s="16"/>
      <c r="B109" s="49" t="s">
        <v>239</v>
      </c>
      <c r="C109" s="16"/>
    </row>
    <row r="110" spans="1:5" s="12" customFormat="1" ht="17.5">
      <c r="A110" s="16"/>
      <c r="B110" s="49" t="s">
        <v>241</v>
      </c>
      <c r="C110" s="16"/>
    </row>
    <row r="111" spans="1:5" s="12" customFormat="1" ht="17.5">
      <c r="A111" s="16"/>
      <c r="B111" s="49" t="s">
        <v>403</v>
      </c>
      <c r="C111" s="16"/>
    </row>
    <row r="112" spans="1:5" s="12" customFormat="1" ht="17.5">
      <c r="A112" s="16"/>
      <c r="B112" s="16"/>
      <c r="C112" s="16"/>
    </row>
    <row r="113" spans="1:5" s="12" customFormat="1" ht="17.5">
      <c r="A113" s="16" t="s">
        <v>106</v>
      </c>
      <c r="B113" s="16" t="s">
        <v>1134</v>
      </c>
      <c r="C113" s="16"/>
      <c r="D113" s="29" t="s">
        <v>151</v>
      </c>
    </row>
    <row r="114" spans="1:5" s="12" customFormat="1" ht="17.5">
      <c r="A114" s="16"/>
      <c r="B114" s="24" t="s">
        <v>86</v>
      </c>
      <c r="C114" s="16" t="s">
        <v>1092</v>
      </c>
      <c r="D114" s="29" t="s">
        <v>160</v>
      </c>
      <c r="E114" s="12" t="s">
        <v>258</v>
      </c>
    </row>
    <row r="115" spans="1:5" s="12" customFormat="1" ht="17.5">
      <c r="A115" s="16"/>
      <c r="B115" s="16"/>
      <c r="C115" s="16" t="s">
        <v>229</v>
      </c>
      <c r="D115" s="29"/>
    </row>
    <row r="116" spans="1:5" s="12" customFormat="1" ht="17.5">
      <c r="A116" s="16"/>
      <c r="B116" s="114" t="s">
        <v>395</v>
      </c>
      <c r="C116" s="17" t="s">
        <v>405</v>
      </c>
      <c r="D116" s="29"/>
    </row>
    <row r="117" spans="1:5" s="12" customFormat="1" ht="17.5">
      <c r="A117" s="16"/>
      <c r="B117" s="16"/>
      <c r="C117" s="16"/>
      <c r="D117" s="29"/>
    </row>
    <row r="118" spans="1:5" s="12" customFormat="1" ht="17.5">
      <c r="A118" s="16" t="s">
        <v>107</v>
      </c>
      <c r="B118" s="16" t="s">
        <v>404</v>
      </c>
      <c r="C118" s="16"/>
      <c r="D118" s="29"/>
    </row>
    <row r="119" spans="1:5" s="12" customFormat="1" ht="17.5">
      <c r="A119" s="16"/>
      <c r="B119" s="24" t="s">
        <v>86</v>
      </c>
      <c r="C119" s="16" t="s">
        <v>1093</v>
      </c>
      <c r="D119" s="29" t="s">
        <v>160</v>
      </c>
    </row>
    <row r="120" spans="1:5" s="12" customFormat="1" ht="17.5">
      <c r="A120" s="16"/>
      <c r="B120" s="16"/>
      <c r="C120" s="16" t="s">
        <v>229</v>
      </c>
    </row>
    <row r="121" spans="1:5" s="12" customFormat="1" ht="17.5">
      <c r="A121" s="16"/>
      <c r="B121" s="114" t="s">
        <v>395</v>
      </c>
      <c r="C121" s="17" t="s">
        <v>405</v>
      </c>
    </row>
    <row r="122" spans="1:5" s="12" customFormat="1" ht="17.5">
      <c r="A122" s="16"/>
      <c r="B122" s="16"/>
      <c r="C122" s="16"/>
    </row>
    <row r="123" spans="1:5" s="12" customFormat="1" ht="17.5">
      <c r="A123" s="16" t="s">
        <v>149</v>
      </c>
      <c r="B123" s="12" t="s">
        <v>396</v>
      </c>
      <c r="C123" s="16"/>
      <c r="D123" s="29" t="s">
        <v>151</v>
      </c>
    </row>
    <row r="124" spans="1:5" s="12" customFormat="1" ht="17.5">
      <c r="A124" s="16"/>
      <c r="C124" s="16" t="s">
        <v>1135</v>
      </c>
    </row>
    <row r="125" spans="1:5" s="12" customFormat="1" ht="17.5">
      <c r="A125" s="16"/>
      <c r="B125" s="24" t="s">
        <v>86</v>
      </c>
      <c r="C125" s="16" t="s">
        <v>1136</v>
      </c>
      <c r="D125" s="29" t="s">
        <v>1138</v>
      </c>
      <c r="E125" s="12" t="s">
        <v>402</v>
      </c>
    </row>
    <row r="126" spans="1:5" s="12" customFormat="1" ht="17.5">
      <c r="A126" s="16"/>
      <c r="B126" s="114" t="s">
        <v>395</v>
      </c>
      <c r="C126" s="48" t="s">
        <v>1137</v>
      </c>
      <c r="D126" s="29" t="s">
        <v>159</v>
      </c>
      <c r="E126" s="12" t="s">
        <v>401</v>
      </c>
    </row>
    <row r="127" spans="1:5" s="12" customFormat="1" ht="17.5">
      <c r="A127" s="16"/>
      <c r="B127" s="16"/>
      <c r="C127" s="16" t="s">
        <v>397</v>
      </c>
      <c r="D127" s="29" t="s">
        <v>266</v>
      </c>
      <c r="E127" s="12" t="s">
        <v>214</v>
      </c>
    </row>
    <row r="128" spans="1:5" s="12" customFormat="1" ht="17.5">
      <c r="A128" s="16"/>
      <c r="C128" s="16" t="s">
        <v>1141</v>
      </c>
      <c r="D128" s="29" t="s">
        <v>1139</v>
      </c>
      <c r="E128" s="12" t="s">
        <v>1140</v>
      </c>
    </row>
    <row r="129" spans="1:5" s="12" customFormat="1" ht="17.5">
      <c r="A129" s="16"/>
      <c r="B129" s="16"/>
      <c r="C129" s="16"/>
    </row>
    <row r="130" spans="1:5" s="12" customFormat="1" ht="17.5">
      <c r="A130" s="16"/>
      <c r="B130" s="16"/>
      <c r="C130" s="16"/>
    </row>
    <row r="131" spans="1:5" s="12" customFormat="1" ht="17.5">
      <c r="A131" s="16"/>
      <c r="B131" s="16"/>
      <c r="C131" s="16"/>
    </row>
    <row r="132" spans="1:5" s="12" customFormat="1" ht="17.5">
      <c r="A132" s="16"/>
      <c r="B132" s="16"/>
      <c r="C132" s="16"/>
      <c r="D132" s="29"/>
    </row>
    <row r="133" spans="1:5" s="12" customFormat="1" ht="17.5">
      <c r="A133" s="16"/>
      <c r="B133" s="16"/>
      <c r="C133" s="16"/>
      <c r="D133" s="29"/>
    </row>
    <row r="134" spans="1:5" s="12" customFormat="1" ht="17.5">
      <c r="A134" s="16" t="s">
        <v>272</v>
      </c>
      <c r="B134" s="16" t="s">
        <v>98</v>
      </c>
      <c r="C134" s="16" t="s">
        <v>399</v>
      </c>
      <c r="D134" s="29" t="s">
        <v>273</v>
      </c>
      <c r="E134" s="12" t="s">
        <v>274</v>
      </c>
    </row>
    <row r="135" spans="1:5" s="12" customFormat="1" ht="17.5">
      <c r="A135" s="16"/>
      <c r="B135" s="16"/>
      <c r="C135" s="19" t="s">
        <v>400</v>
      </c>
    </row>
    <row r="136" spans="1:5" s="12" customFormat="1" ht="17.5">
      <c r="A136" s="16"/>
      <c r="B136" s="16"/>
      <c r="C136" s="16"/>
    </row>
    <row r="137" spans="1:5" s="12" customFormat="1" ht="17.5">
      <c r="A137" s="16" t="s">
        <v>398</v>
      </c>
      <c r="B137" s="19" t="s">
        <v>101</v>
      </c>
      <c r="C137" s="19" t="s">
        <v>210</v>
      </c>
      <c r="D137" s="29" t="s">
        <v>273</v>
      </c>
      <c r="E137" s="12" t="s">
        <v>1101</v>
      </c>
    </row>
    <row r="138" spans="1:5" ht="17.5">
      <c r="D138" s="29" t="s">
        <v>1100</v>
      </c>
    </row>
    <row r="139" spans="1:5" ht="17.5">
      <c r="A139" s="185" t="s">
        <v>1098</v>
      </c>
      <c r="B139" s="186" t="s">
        <v>1087</v>
      </c>
      <c r="C139" s="187" t="s">
        <v>1099</v>
      </c>
      <c r="D139" s="188" t="s">
        <v>1102</v>
      </c>
      <c r="E139" s="205" t="s">
        <v>274</v>
      </c>
    </row>
    <row r="140" spans="1:5" s="12" customFormat="1" ht="17.5">
      <c r="A140" s="16"/>
      <c r="B140" s="16"/>
      <c r="C140" s="16"/>
    </row>
    <row r="141" spans="1:5" s="12" customFormat="1" ht="17.5">
      <c r="A141" s="16" t="s">
        <v>131</v>
      </c>
      <c r="B141" s="16"/>
      <c r="C141" s="16"/>
    </row>
    <row r="142" spans="1:5" ht="17.5">
      <c r="A142" s="17"/>
      <c r="B142" s="17" t="s">
        <v>132</v>
      </c>
      <c r="C142" s="17" t="s">
        <v>130</v>
      </c>
    </row>
    <row r="143" spans="1:5" ht="17.5">
      <c r="A143" s="17">
        <v>1</v>
      </c>
      <c r="B143" s="17" t="s">
        <v>71</v>
      </c>
      <c r="C143" s="17" t="s">
        <v>118</v>
      </c>
    </row>
    <row r="144" spans="1:5" ht="17.5">
      <c r="A144" s="17">
        <v>2</v>
      </c>
      <c r="B144" s="17" t="s">
        <v>72</v>
      </c>
      <c r="C144" s="17" t="s">
        <v>119</v>
      </c>
    </row>
    <row r="145" spans="1:3" ht="17.5">
      <c r="A145" s="17">
        <v>3</v>
      </c>
      <c r="B145" s="17" t="s">
        <v>73</v>
      </c>
      <c r="C145" s="17" t="s">
        <v>120</v>
      </c>
    </row>
    <row r="146" spans="1:3" ht="17.5">
      <c r="A146" s="17">
        <v>4</v>
      </c>
      <c r="B146" s="17" t="s">
        <v>74</v>
      </c>
      <c r="C146" s="17" t="s">
        <v>121</v>
      </c>
    </row>
    <row r="147" spans="1:3" ht="17.5">
      <c r="A147" s="17">
        <v>5</v>
      </c>
      <c r="B147" s="17" t="s">
        <v>75</v>
      </c>
      <c r="C147" s="17" t="s">
        <v>122</v>
      </c>
    </row>
    <row r="148" spans="1:3" ht="17.5">
      <c r="A148" s="60">
        <v>6</v>
      </c>
      <c r="B148" s="60" t="s">
        <v>76</v>
      </c>
      <c r="C148" s="60" t="s">
        <v>123</v>
      </c>
    </row>
    <row r="149" spans="1:3" ht="17.5">
      <c r="A149" s="60">
        <v>7</v>
      </c>
      <c r="B149" s="60" t="s">
        <v>77</v>
      </c>
      <c r="C149" s="60" t="s">
        <v>124</v>
      </c>
    </row>
    <row r="150" spans="1:3" ht="17.5">
      <c r="A150" s="60">
        <v>8</v>
      </c>
      <c r="B150" s="60" t="s">
        <v>78</v>
      </c>
      <c r="C150" s="60" t="s">
        <v>125</v>
      </c>
    </row>
    <row r="151" spans="1:3" ht="17.5">
      <c r="A151" s="17">
        <v>9</v>
      </c>
      <c r="B151" s="17" t="s">
        <v>79</v>
      </c>
      <c r="C151" s="17" t="s">
        <v>126</v>
      </c>
    </row>
    <row r="152" spans="1:3" ht="17.5">
      <c r="A152" s="17">
        <v>10</v>
      </c>
      <c r="B152" s="17" t="s">
        <v>80</v>
      </c>
      <c r="C152" s="17" t="s">
        <v>127</v>
      </c>
    </row>
    <row r="153" spans="1:3" ht="17.5">
      <c r="A153" s="190">
        <v>11</v>
      </c>
      <c r="B153" s="190" t="s">
        <v>81</v>
      </c>
      <c r="C153" s="190" t="s">
        <v>128</v>
      </c>
    </row>
    <row r="154" spans="1:3" ht="17.5">
      <c r="A154" s="190">
        <v>12</v>
      </c>
      <c r="B154" s="190" t="s">
        <v>117</v>
      </c>
      <c r="C154" s="190" t="s">
        <v>129</v>
      </c>
    </row>
    <row r="155" spans="1:3" ht="17.5">
      <c r="A155" s="17"/>
      <c r="B155" s="17"/>
      <c r="C155" s="17"/>
    </row>
    <row r="156" spans="1:3" ht="17.5">
      <c r="A156" s="17"/>
      <c r="B156" s="17"/>
      <c r="C156" s="17"/>
    </row>
    <row r="157" spans="1:3" ht="17.5">
      <c r="A157" s="17" t="s">
        <v>144</v>
      </c>
      <c r="B157" s="17"/>
      <c r="C157" s="17" t="s">
        <v>227</v>
      </c>
    </row>
    <row r="158" spans="1:3" ht="17.5">
      <c r="A158" s="17"/>
      <c r="B158" s="17" t="s">
        <v>145</v>
      </c>
      <c r="C158" s="17" t="s">
        <v>146</v>
      </c>
    </row>
    <row r="159" spans="1:3" ht="17.5">
      <c r="A159" s="17"/>
      <c r="B159" s="17" t="s">
        <v>134</v>
      </c>
      <c r="C159" s="17" t="s">
        <v>135</v>
      </c>
    </row>
    <row r="160" spans="1:3" ht="17.5">
      <c r="A160" s="17"/>
      <c r="B160" s="17" t="s">
        <v>136</v>
      </c>
      <c r="C160" s="17" t="s">
        <v>137</v>
      </c>
    </row>
    <row r="161" spans="1:3" ht="17.5">
      <c r="A161" s="17"/>
      <c r="B161" s="189" t="s">
        <v>138</v>
      </c>
      <c r="C161" s="189" t="s">
        <v>1086</v>
      </c>
    </row>
    <row r="162" spans="1:3" ht="17.5">
      <c r="A162" s="17"/>
      <c r="B162" s="17" t="s">
        <v>140</v>
      </c>
      <c r="C162" s="17" t="s">
        <v>139</v>
      </c>
    </row>
    <row r="163" spans="1:3" ht="19.5" customHeight="1">
      <c r="B163" s="17" t="s">
        <v>296</v>
      </c>
      <c r="C163" s="17" t="s">
        <v>141</v>
      </c>
    </row>
    <row r="164" spans="1:3" ht="19.5" customHeight="1">
      <c r="B164" s="60" t="s">
        <v>142</v>
      </c>
      <c r="C164" s="60" t="s">
        <v>143</v>
      </c>
    </row>
    <row r="165" spans="1:3" ht="19.5" customHeight="1">
      <c r="B165" s="17" t="s">
        <v>226</v>
      </c>
      <c r="C165" s="17" t="s">
        <v>228</v>
      </c>
    </row>
  </sheetData>
  <sheetProtection algorithmName="SHA-512" hashValue="CxrQAM+wkcm6OJC3ZO0WMdlzHceNJgsn/kp3eA7rC1u//de6dlDCZmDEPpwqQ7NrbZaIpvMNpQjHhTV2ZG+rfQ==" saltValue="6sQOka31UMWVv0E7YFyRgA==" spinCount="100000" sheet="1"/>
  <protectedRanges>
    <protectedRange sqref="B92" name="範囲2_1"/>
  </protectedRanges>
  <phoneticPr fontId="10"/>
  <conditionalFormatting sqref="B77">
    <cfRule type="cellIs" dxfId="357" priority="116" operator="equal">
      <formula>0</formula>
    </cfRule>
  </conditionalFormatting>
  <conditionalFormatting sqref="B100">
    <cfRule type="containsText" dxfId="356" priority="78" operator="containsText" text=" ">
      <formula>NOT(ISERROR(SEARCH(" ",B100)))</formula>
    </cfRule>
    <cfRule type="containsText" dxfId="355" priority="79" operator="containsText" text="BONUSES">
      <formula>NOT(ISERROR(SEARCH("BONUSES",B100)))</formula>
    </cfRule>
    <cfRule type="containsText" dxfId="354" priority="80" operator="containsText" text="TRANSITION">
      <formula>NOT(ISERROR(SEARCH("TRANSITION",B100)))</formula>
    </cfRule>
    <cfRule type="containsText" dxfId="353" priority="81" operator="containsText" text="ACROBATIC">
      <formula>NOT(ISERROR(SEARCH("ACROBATIC",B100)))</formula>
    </cfRule>
    <cfRule type="containsText" dxfId="352" priority="82" operator="containsText" text="HYBRID">
      <formula>NOT(ISERROR(SEARCH("HYBRID",B100)))</formula>
    </cfRule>
  </conditionalFormatting>
  <conditionalFormatting sqref="B106:B111">
    <cfRule type="cellIs" dxfId="351" priority="1" operator="equal">
      <formula>"Hybrid"</formula>
    </cfRule>
    <cfRule type="cellIs" dxfId="350" priority="2" operator="equal">
      <formula>"Acro-Pair"</formula>
    </cfRule>
    <cfRule type="containsText" dxfId="349" priority="3" operator="containsText" text=" ">
      <formula>NOT(ISERROR(SEARCH(" ",B106)))</formula>
    </cfRule>
    <cfRule type="containsText" dxfId="348" priority="4" operator="containsText" text="Acro-C">
      <formula>NOT(ISERROR(SEARCH("Acro-C",B106)))</formula>
    </cfRule>
    <cfRule type="containsText" dxfId="347" priority="5" operator="containsText" text="Acro-B">
      <formula>NOT(ISERROR(SEARCH("Acro-B",B106)))</formula>
    </cfRule>
    <cfRule type="containsText" dxfId="346" priority="6" operator="containsText" text="Acro-P">
      <formula>NOT(ISERROR(SEARCH("Acro-P",B106)))</formula>
    </cfRule>
    <cfRule type="containsText" dxfId="345" priority="7" operator="containsText" text="Acro-A">
      <formula>NOT(ISERROR(SEARCH("Acro-A",B106)))</formula>
    </cfRule>
  </conditionalFormatting>
  <dataValidations disablePrompts="1" count="2">
    <dataValidation type="list" allowBlank="1" showInputMessage="1" showErrorMessage="1" sqref="B77" xr:uid="{C91A350A-2E22-45BC-B9D2-9F893548E285}">
      <formula1>$B$142:$B$154</formula1>
    </dataValidation>
    <dataValidation type="list" allowBlank="1" showInputMessage="1" showErrorMessage="1" sqref="B100" xr:uid="{98F5B685-13F9-43F4-B0AC-D58E15F2252B}">
      <formula1>"HYBRID,TRE,TRA,ACRO-A,ACRO-B,ACRO-C,ACRO-P,Acro-Pair,　,"</formula1>
    </dataValidation>
  </dataValidations>
  <hyperlinks>
    <hyperlink ref="C6" r:id="rId1" display="https://resources.fina.org/fina/document/2025/03/06/97402b14-e95c-4295-876a-691a9c40ea89/Competition-Regulations_January-2025_Clean-updated-01.03.2025-_v2.pdf" xr:uid="{8936D51F-7939-452F-AE92-9A0A33A3998C}"/>
    <hyperlink ref="C9" r:id="rId2" display="https://resources.fina.org/fina/document/2025/03/06/97402b14-e95c-4295-876a-691a9c40ea89/Competition-Regulations_January-2025_Clean-updated-01.03.2025-_v2.pdf" xr:uid="{B4F78DBC-B555-419E-94A7-4C6320F9A4FE}"/>
  </hyperlinks>
  <pageMargins left="0.7" right="0.7" top="0.75" bottom="0.75" header="0.3" footer="0.3"/>
  <pageSetup paperSize="9" scale="31"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51C3-3754-41F3-BA93-1B080CEDB174}">
  <dimension ref="A1:L50"/>
  <sheetViews>
    <sheetView workbookViewId="0"/>
  </sheetViews>
  <sheetFormatPr defaultColWidth="8.83203125" defaultRowHeight="14"/>
  <cols>
    <col min="1" max="1" width="17.58203125" style="50" customWidth="1"/>
    <col min="2" max="2" width="15.83203125" style="50" customWidth="1"/>
    <col min="3" max="6" width="13.58203125" style="50" customWidth="1"/>
    <col min="7" max="7" width="4.33203125" style="50" customWidth="1"/>
    <col min="8" max="8" width="8.83203125" style="50"/>
    <col min="9" max="9" width="15.33203125" style="50" customWidth="1"/>
    <col min="10" max="10" width="8" style="50" customWidth="1"/>
    <col min="11" max="11" width="26.08203125" style="50" customWidth="1"/>
    <col min="12" max="16384" width="8.83203125" style="50"/>
  </cols>
  <sheetData>
    <row r="1" spans="1:12">
      <c r="A1" s="50" t="s">
        <v>376</v>
      </c>
      <c r="D1" s="95"/>
      <c r="E1" s="95"/>
      <c r="F1" s="96"/>
    </row>
    <row r="2" spans="1:12" ht="20">
      <c r="A2" s="51" t="s">
        <v>381</v>
      </c>
      <c r="D2" s="95"/>
      <c r="E2" s="95"/>
      <c r="F2" s="96"/>
    </row>
    <row r="3" spans="1:12" ht="18">
      <c r="D3" s="95"/>
      <c r="E3" s="95"/>
      <c r="F3" s="97"/>
    </row>
    <row r="4" spans="1:12" ht="18">
      <c r="A4" s="52" t="s">
        <v>285</v>
      </c>
      <c r="D4" s="98"/>
      <c r="E4"/>
      <c r="F4"/>
    </row>
    <row r="5" spans="1:12" ht="18.75" customHeight="1">
      <c r="A5" s="52"/>
      <c r="D5" s="53"/>
      <c r="E5" s="53"/>
      <c r="F5" s="53"/>
      <c r="G5" s="53"/>
      <c r="H5" s="53"/>
      <c r="I5" s="53"/>
      <c r="J5" s="53"/>
      <c r="K5" s="53"/>
      <c r="L5" s="53"/>
    </row>
    <row r="6" spans="1:12" ht="15" customHeight="1">
      <c r="A6" s="54" t="s">
        <v>233</v>
      </c>
      <c r="B6" s="55" t="s">
        <v>286</v>
      </c>
      <c r="C6" s="210" t="s">
        <v>307</v>
      </c>
      <c r="D6" s="211"/>
      <c r="E6" s="212"/>
      <c r="F6" s="53"/>
      <c r="G6" s="53"/>
      <c r="I6" s="53"/>
      <c r="J6" s="53"/>
      <c r="K6" s="53"/>
      <c r="L6" s="53"/>
    </row>
    <row r="7" spans="1:12">
      <c r="A7" s="56" t="s">
        <v>234</v>
      </c>
      <c r="B7" s="57" t="s">
        <v>306</v>
      </c>
      <c r="C7" s="213"/>
      <c r="D7" s="214"/>
      <c r="E7" s="215"/>
      <c r="F7" s="53"/>
      <c r="G7" s="53"/>
      <c r="H7" s="53"/>
      <c r="I7" s="53"/>
      <c r="J7" s="53"/>
      <c r="K7" s="53"/>
      <c r="L7" s="53"/>
    </row>
    <row r="8" spans="1:12">
      <c r="A8" s="56" t="s">
        <v>236</v>
      </c>
      <c r="B8" s="57" t="s">
        <v>384</v>
      </c>
      <c r="C8" s="213"/>
      <c r="D8" s="214"/>
      <c r="E8" s="215"/>
      <c r="F8" s="53"/>
      <c r="G8" s="53"/>
      <c r="H8" s="53"/>
      <c r="I8" s="53"/>
      <c r="J8" s="53"/>
      <c r="K8" s="53"/>
      <c r="L8" s="53"/>
    </row>
    <row r="9" spans="1:12">
      <c r="A9" s="56" t="s">
        <v>238</v>
      </c>
      <c r="B9" s="57" t="s">
        <v>385</v>
      </c>
      <c r="C9" s="213"/>
      <c r="D9" s="214"/>
      <c r="E9" s="215"/>
      <c r="F9" s="53"/>
      <c r="G9" s="53"/>
      <c r="H9" s="53"/>
      <c r="I9" s="53"/>
      <c r="J9" s="53"/>
      <c r="K9" s="53"/>
      <c r="L9" s="53"/>
    </row>
    <row r="10" spans="1:12">
      <c r="A10" s="56" t="s">
        <v>240</v>
      </c>
      <c r="B10" s="57" t="s">
        <v>386</v>
      </c>
      <c r="C10" s="213"/>
      <c r="D10" s="214"/>
      <c r="E10" s="215"/>
      <c r="F10" s="53"/>
      <c r="G10" s="53"/>
      <c r="H10" s="53"/>
      <c r="I10" s="53"/>
      <c r="J10" s="53"/>
      <c r="K10" s="53"/>
      <c r="L10" s="53"/>
    </row>
    <row r="11" spans="1:12">
      <c r="A11" s="56" t="s">
        <v>242</v>
      </c>
      <c r="B11" s="57" t="s">
        <v>387</v>
      </c>
      <c r="C11" s="216"/>
      <c r="D11" s="217"/>
      <c r="E11" s="218"/>
      <c r="F11" s="53"/>
      <c r="G11" s="53"/>
      <c r="H11" s="53"/>
      <c r="I11" s="53"/>
      <c r="J11" s="53"/>
      <c r="K11" s="53"/>
      <c r="L11" s="53"/>
    </row>
    <row r="12" spans="1:12">
      <c r="A12" s="99" t="s">
        <v>308</v>
      </c>
      <c r="B12" s="94"/>
      <c r="C12" s="93"/>
      <c r="D12" s="93"/>
      <c r="E12" s="93"/>
      <c r="F12" s="53"/>
      <c r="G12" s="53"/>
      <c r="H12" s="53"/>
      <c r="I12" s="53"/>
      <c r="J12" s="53"/>
      <c r="K12" s="53"/>
      <c r="L12" s="53"/>
    </row>
    <row r="14" spans="1:12">
      <c r="A14" s="52" t="s">
        <v>310</v>
      </c>
    </row>
    <row r="15" spans="1:12" ht="36.75" customHeight="1">
      <c r="A15" s="208" t="s">
        <v>309</v>
      </c>
      <c r="B15" s="208"/>
      <c r="C15" s="208"/>
      <c r="D15" s="208"/>
      <c r="E15" s="208"/>
      <c r="F15" s="208"/>
    </row>
    <row r="17" spans="1:10">
      <c r="A17" s="52" t="s">
        <v>311</v>
      </c>
      <c r="B17" s="100"/>
      <c r="C17" s="100"/>
      <c r="D17" s="100"/>
      <c r="E17" s="100"/>
      <c r="F17" s="100"/>
      <c r="H17" s="52"/>
    </row>
    <row r="18" spans="1:10" ht="19.5" customHeight="1">
      <c r="A18" s="219" t="s">
        <v>312</v>
      </c>
      <c r="B18" s="219"/>
      <c r="C18" s="219"/>
      <c r="D18" s="219"/>
      <c r="E18" s="219" t="s">
        <v>313</v>
      </c>
      <c r="F18" s="219"/>
      <c r="H18" s="52"/>
    </row>
    <row r="19" spans="1:10" ht="19.5" customHeight="1">
      <c r="A19" s="209" t="s">
        <v>243</v>
      </c>
      <c r="B19" s="209"/>
      <c r="C19" s="209"/>
      <c r="D19" s="103" t="s">
        <v>244</v>
      </c>
      <c r="E19" s="209" t="s">
        <v>314</v>
      </c>
      <c r="F19" s="209"/>
      <c r="J19" s="52"/>
    </row>
    <row r="20" spans="1:10">
      <c r="A20" s="209" t="s">
        <v>315</v>
      </c>
      <c r="B20" s="209"/>
      <c r="C20" s="209"/>
      <c r="D20" s="103"/>
      <c r="E20" s="209"/>
      <c r="F20" s="209"/>
      <c r="J20" s="52"/>
    </row>
    <row r="21" spans="1:10">
      <c r="A21" s="209" t="s">
        <v>316</v>
      </c>
      <c r="B21" s="209"/>
      <c r="C21" s="209"/>
      <c r="D21" s="103" t="s">
        <v>317</v>
      </c>
      <c r="E21" s="209" t="s">
        <v>318</v>
      </c>
      <c r="F21" s="209"/>
      <c r="J21" s="52"/>
    </row>
    <row r="22" spans="1:10">
      <c r="A22" s="209" t="s">
        <v>319</v>
      </c>
      <c r="B22" s="209"/>
      <c r="C22" s="209"/>
      <c r="D22" s="103" t="s">
        <v>320</v>
      </c>
      <c r="E22" s="209" t="s">
        <v>321</v>
      </c>
      <c r="F22" s="209"/>
      <c r="J22" s="52"/>
    </row>
    <row r="23" spans="1:10">
      <c r="A23" s="209" t="s">
        <v>322</v>
      </c>
      <c r="B23" s="209"/>
      <c r="C23" s="209"/>
      <c r="D23" s="103" t="s">
        <v>323</v>
      </c>
      <c r="E23" s="209" t="s">
        <v>324</v>
      </c>
      <c r="F23" s="209"/>
      <c r="J23" s="52"/>
    </row>
    <row r="24" spans="1:10">
      <c r="A24" s="209" t="s">
        <v>325</v>
      </c>
      <c r="B24" s="209"/>
      <c r="C24" s="209"/>
      <c r="D24" s="103"/>
      <c r="E24" s="209" t="s">
        <v>326</v>
      </c>
      <c r="F24" s="209"/>
      <c r="J24" s="52"/>
    </row>
    <row r="25" spans="1:10">
      <c r="A25" s="209" t="s">
        <v>327</v>
      </c>
      <c r="B25" s="209"/>
      <c r="C25" s="209"/>
      <c r="D25" s="103" t="s">
        <v>245</v>
      </c>
      <c r="E25" s="209" t="s">
        <v>328</v>
      </c>
      <c r="F25" s="209"/>
      <c r="J25" s="52"/>
    </row>
    <row r="26" spans="1:10">
      <c r="A26" s="209" t="s">
        <v>329</v>
      </c>
      <c r="B26" s="209"/>
      <c r="C26" s="209"/>
      <c r="D26" s="103" t="s">
        <v>330</v>
      </c>
      <c r="E26" s="209" t="s">
        <v>331</v>
      </c>
      <c r="F26" s="209"/>
      <c r="J26" s="52"/>
    </row>
    <row r="27" spans="1:10">
      <c r="A27" s="209" t="s">
        <v>332</v>
      </c>
      <c r="B27" s="209"/>
      <c r="C27" s="209"/>
      <c r="D27" s="103" t="s">
        <v>333</v>
      </c>
      <c r="E27" s="209" t="s">
        <v>334</v>
      </c>
      <c r="F27" s="209"/>
      <c r="J27" s="52"/>
    </row>
    <row r="28" spans="1:10">
      <c r="A28" s="209" t="s">
        <v>335</v>
      </c>
      <c r="B28" s="209"/>
      <c r="C28" s="209"/>
      <c r="D28" s="103" t="s">
        <v>336</v>
      </c>
      <c r="E28" s="209" t="s">
        <v>337</v>
      </c>
      <c r="F28" s="209"/>
      <c r="J28" s="52"/>
    </row>
    <row r="29" spans="1:10">
      <c r="A29" s="209" t="s">
        <v>338</v>
      </c>
      <c r="B29" s="209"/>
      <c r="C29" s="209"/>
      <c r="D29" s="103" t="s">
        <v>339</v>
      </c>
      <c r="E29" s="209" t="s">
        <v>340</v>
      </c>
      <c r="F29" s="209"/>
      <c r="J29" s="52"/>
    </row>
    <row r="30" spans="1:10">
      <c r="A30" s="209" t="s">
        <v>341</v>
      </c>
      <c r="B30" s="209"/>
      <c r="C30" s="209"/>
      <c r="D30" s="103" t="s">
        <v>342</v>
      </c>
      <c r="E30" s="209" t="s">
        <v>343</v>
      </c>
      <c r="F30" s="209"/>
      <c r="J30" s="52"/>
    </row>
    <row r="31" spans="1:10">
      <c r="A31" s="209" t="s">
        <v>344</v>
      </c>
      <c r="B31" s="209"/>
      <c r="C31" s="209"/>
      <c r="D31" s="103" t="s">
        <v>345</v>
      </c>
      <c r="E31" s="209" t="s">
        <v>346</v>
      </c>
      <c r="F31" s="209"/>
      <c r="J31" s="52"/>
    </row>
    <row r="32" spans="1:10">
      <c r="A32" s="209" t="s">
        <v>246</v>
      </c>
      <c r="B32" s="209"/>
      <c r="C32" s="209"/>
      <c r="D32" s="103" t="s">
        <v>247</v>
      </c>
      <c r="E32" s="209" t="s">
        <v>347</v>
      </c>
      <c r="F32" s="209"/>
      <c r="J32" s="52"/>
    </row>
    <row r="33" spans="1:10">
      <c r="A33" s="209" t="s">
        <v>248</v>
      </c>
      <c r="B33" s="209"/>
      <c r="C33" s="209"/>
      <c r="D33" s="103" t="s">
        <v>348</v>
      </c>
      <c r="E33" s="209" t="s">
        <v>349</v>
      </c>
      <c r="F33" s="209"/>
      <c r="J33" s="52"/>
    </row>
    <row r="34" spans="1:10">
      <c r="A34" s="209" t="s">
        <v>249</v>
      </c>
      <c r="B34" s="209"/>
      <c r="C34" s="209"/>
      <c r="D34" s="103"/>
      <c r="E34" s="209"/>
      <c r="F34" s="209"/>
      <c r="J34" s="52"/>
    </row>
    <row r="35" spans="1:10">
      <c r="A35" s="209" t="s">
        <v>350</v>
      </c>
      <c r="B35" s="209"/>
      <c r="C35" s="209"/>
      <c r="D35" s="103" t="s">
        <v>250</v>
      </c>
      <c r="E35" s="209" t="s">
        <v>351</v>
      </c>
      <c r="F35" s="209"/>
      <c r="J35" s="52"/>
    </row>
    <row r="36" spans="1:10">
      <c r="A36" s="209" t="s">
        <v>352</v>
      </c>
      <c r="B36" s="209"/>
      <c r="C36" s="209"/>
      <c r="D36" s="103" t="s">
        <v>353</v>
      </c>
      <c r="E36" s="209" t="s">
        <v>354</v>
      </c>
      <c r="F36" s="209"/>
      <c r="J36" s="52"/>
    </row>
    <row r="37" spans="1:10">
      <c r="A37" s="209" t="s">
        <v>355</v>
      </c>
      <c r="B37" s="209"/>
      <c r="C37" s="209"/>
      <c r="D37" s="103" t="s">
        <v>251</v>
      </c>
      <c r="E37" s="209" t="s">
        <v>356</v>
      </c>
      <c r="F37" s="209"/>
      <c r="J37" s="52"/>
    </row>
    <row r="38" spans="1:10" ht="27" customHeight="1">
      <c r="A38" s="206" t="s">
        <v>357</v>
      </c>
      <c r="B38" s="206"/>
      <c r="C38" s="206"/>
      <c r="D38" s="206"/>
      <c r="E38" s="206"/>
      <c r="F38" s="206"/>
      <c r="H38" s="52"/>
    </row>
    <row r="39" spans="1:10">
      <c r="A39" s="52"/>
      <c r="B39" s="100"/>
      <c r="C39" s="100"/>
      <c r="D39" s="100"/>
      <c r="E39" s="100"/>
      <c r="F39" s="100"/>
      <c r="H39" s="52"/>
    </row>
    <row r="40" spans="1:10">
      <c r="A40" s="52" t="s">
        <v>358</v>
      </c>
      <c r="B40" s="100"/>
      <c r="C40" s="100"/>
      <c r="D40" s="100"/>
      <c r="E40" s="100"/>
      <c r="F40" s="100"/>
      <c r="H40" s="52"/>
    </row>
    <row r="41" spans="1:10">
      <c r="A41" s="102" t="s">
        <v>359</v>
      </c>
      <c r="B41" s="102" t="s">
        <v>360</v>
      </c>
      <c r="C41" s="102" t="s">
        <v>361</v>
      </c>
      <c r="D41" s="102" t="s">
        <v>362</v>
      </c>
      <c r="E41" s="102" t="s">
        <v>363</v>
      </c>
      <c r="F41" s="100"/>
      <c r="H41" s="52"/>
    </row>
    <row r="42" spans="1:10">
      <c r="A42" s="101" t="s">
        <v>364</v>
      </c>
      <c r="B42" s="101" t="s">
        <v>365</v>
      </c>
      <c r="C42" s="101" t="s">
        <v>366</v>
      </c>
      <c r="D42" s="101" t="s">
        <v>367</v>
      </c>
      <c r="E42" s="101" t="s">
        <v>368</v>
      </c>
      <c r="F42" s="100"/>
      <c r="H42" s="52"/>
    </row>
    <row r="43" spans="1:10">
      <c r="A43" s="101" t="s">
        <v>369</v>
      </c>
      <c r="B43" s="101" t="s">
        <v>370</v>
      </c>
      <c r="C43" s="101" t="s">
        <v>371</v>
      </c>
      <c r="D43" s="101" t="s">
        <v>372</v>
      </c>
      <c r="E43" s="101" t="s">
        <v>373</v>
      </c>
      <c r="F43" s="100"/>
      <c r="H43" s="52"/>
    </row>
    <row r="44" spans="1:10">
      <c r="A44" s="104" t="s">
        <v>374</v>
      </c>
      <c r="B44" s="100"/>
      <c r="C44" s="100"/>
      <c r="D44" s="100"/>
      <c r="E44" s="100"/>
      <c r="F44" s="100"/>
      <c r="H44" s="52"/>
    </row>
    <row r="45" spans="1:10">
      <c r="A45" s="52"/>
      <c r="B45" s="100"/>
      <c r="C45" s="100"/>
      <c r="D45" s="100"/>
      <c r="E45" s="100"/>
      <c r="F45" s="100"/>
      <c r="H45" s="52"/>
    </row>
    <row r="46" spans="1:10">
      <c r="A46" s="52"/>
      <c r="B46" s="100"/>
      <c r="C46" s="100"/>
      <c r="D46" s="100"/>
      <c r="E46" s="100"/>
      <c r="F46" s="100"/>
      <c r="H46" s="52"/>
    </row>
    <row r="47" spans="1:10">
      <c r="A47" s="100" t="s">
        <v>383</v>
      </c>
      <c r="B47" s="100"/>
      <c r="C47" s="100"/>
      <c r="D47" s="100"/>
      <c r="E47" s="100"/>
      <c r="F47" s="100"/>
    </row>
    <row r="48" spans="1:10" ht="20">
      <c r="A48" s="105" t="s">
        <v>375</v>
      </c>
      <c r="B48" s="100"/>
      <c r="C48" s="100"/>
      <c r="D48" s="100"/>
      <c r="E48" s="100"/>
      <c r="F48" s="100"/>
    </row>
    <row r="49" spans="1:6" ht="124.5" customHeight="1">
      <c r="A49" s="207" t="s">
        <v>377</v>
      </c>
      <c r="B49" s="207"/>
      <c r="C49" s="207"/>
      <c r="D49" s="207"/>
      <c r="E49" s="207"/>
      <c r="F49" s="207"/>
    </row>
    <row r="50" spans="1:6">
      <c r="A50" s="100"/>
      <c r="B50" s="100"/>
      <c r="C50" s="100"/>
      <c r="D50" s="100"/>
      <c r="E50" s="100"/>
      <c r="F50" s="100"/>
    </row>
  </sheetData>
  <sheetProtection sheet="1"/>
  <mergeCells count="44">
    <mergeCell ref="A22:C22"/>
    <mergeCell ref="E22:F22"/>
    <mergeCell ref="C6:E11"/>
    <mergeCell ref="A18:D18"/>
    <mergeCell ref="E18:F18"/>
    <mergeCell ref="E19:F19"/>
    <mergeCell ref="A19:C19"/>
    <mergeCell ref="A20:C20"/>
    <mergeCell ref="E20:F20"/>
    <mergeCell ref="A21:C21"/>
    <mergeCell ref="E21:F21"/>
    <mergeCell ref="A23:C23"/>
    <mergeCell ref="E23:F23"/>
    <mergeCell ref="A24:C24"/>
    <mergeCell ref="E24:F24"/>
    <mergeCell ref="A25:C25"/>
    <mergeCell ref="E25:F25"/>
    <mergeCell ref="A26:C26"/>
    <mergeCell ref="E26:F26"/>
    <mergeCell ref="A27:C27"/>
    <mergeCell ref="E27:F27"/>
    <mergeCell ref="A28:C28"/>
    <mergeCell ref="E28:F28"/>
    <mergeCell ref="E29:F29"/>
    <mergeCell ref="A30:C30"/>
    <mergeCell ref="E30:F30"/>
    <mergeCell ref="A31:C31"/>
    <mergeCell ref="E31:F31"/>
    <mergeCell ref="A38:F38"/>
    <mergeCell ref="A49:F49"/>
    <mergeCell ref="A15:F15"/>
    <mergeCell ref="A35:C35"/>
    <mergeCell ref="E35:F35"/>
    <mergeCell ref="A36:C36"/>
    <mergeCell ref="E36:F36"/>
    <mergeCell ref="A37:C37"/>
    <mergeCell ref="E37:F37"/>
    <mergeCell ref="A32:C32"/>
    <mergeCell ref="E32:F32"/>
    <mergeCell ref="A33:C33"/>
    <mergeCell ref="E33:F33"/>
    <mergeCell ref="A34:C34"/>
    <mergeCell ref="E34:F34"/>
    <mergeCell ref="A29:C29"/>
  </mergeCells>
  <phoneticPr fontId="1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F542"/>
  <sheetViews>
    <sheetView workbookViewId="0"/>
  </sheetViews>
  <sheetFormatPr defaultColWidth="8.83203125" defaultRowHeight="14"/>
  <cols>
    <col min="1" max="1" width="17.08203125" style="2" customWidth="1"/>
    <col min="2" max="2" width="10.58203125" style="2" customWidth="1"/>
    <col min="3" max="3" width="73" style="1" bestFit="1" customWidth="1"/>
    <col min="4" max="16384" width="8.83203125" style="1"/>
  </cols>
  <sheetData>
    <row r="1" spans="1:4" s="3" customFormat="1" ht="13">
      <c r="A1" s="4" t="s">
        <v>1079</v>
      </c>
      <c r="B1" s="8"/>
    </row>
    <row r="2" spans="1:4" s="3" customFormat="1" ht="13">
      <c r="A2" s="4"/>
      <c r="B2" s="8"/>
    </row>
    <row r="3" spans="1:4">
      <c r="A3" s="2" t="s">
        <v>1080</v>
      </c>
      <c r="B3" s="2" t="s">
        <v>1081</v>
      </c>
      <c r="C3" s="1" t="s">
        <v>1082</v>
      </c>
      <c r="D3" s="1" t="s">
        <v>1133</v>
      </c>
    </row>
    <row r="4" spans="1:4" ht="14.5">
      <c r="A4" s="115" t="s">
        <v>406</v>
      </c>
      <c r="B4" s="115">
        <v>0.3</v>
      </c>
      <c r="C4" s="1" t="s">
        <v>407</v>
      </c>
      <c r="D4" s="1" t="s">
        <v>1077</v>
      </c>
    </row>
    <row r="5" spans="1:4" ht="14.5">
      <c r="A5" s="115" t="s">
        <v>5</v>
      </c>
      <c r="B5" s="116">
        <v>0.45</v>
      </c>
      <c r="C5" s="1" t="s">
        <v>408</v>
      </c>
      <c r="D5" s="1" t="s">
        <v>1077</v>
      </c>
    </row>
    <row r="6" spans="1:4" ht="14.5">
      <c r="A6" s="115" t="s">
        <v>409</v>
      </c>
      <c r="B6" s="116">
        <v>0.5</v>
      </c>
      <c r="C6" s="1" t="s">
        <v>410</v>
      </c>
      <c r="D6" s="1" t="s">
        <v>1077</v>
      </c>
    </row>
    <row r="7" spans="1:4" ht="14.5">
      <c r="A7" s="115" t="s">
        <v>411</v>
      </c>
      <c r="B7" s="116">
        <v>0.5</v>
      </c>
      <c r="C7" s="1" t="s">
        <v>412</v>
      </c>
      <c r="D7" s="1" t="s">
        <v>1077</v>
      </c>
    </row>
    <row r="8" spans="1:4" ht="14.5">
      <c r="A8" s="115" t="s">
        <v>413</v>
      </c>
      <c r="B8" s="116">
        <v>0.65</v>
      </c>
      <c r="C8" s="1" t="s">
        <v>414</v>
      </c>
      <c r="D8" s="1" t="s">
        <v>1077</v>
      </c>
    </row>
    <row r="9" spans="1:4" ht="14.5">
      <c r="A9" s="115" t="s">
        <v>415</v>
      </c>
      <c r="B9" s="116">
        <v>0.65</v>
      </c>
      <c r="C9" s="1" t="s">
        <v>416</v>
      </c>
      <c r="D9" s="1" t="s">
        <v>1077</v>
      </c>
    </row>
    <row r="10" spans="1:4" ht="14.5">
      <c r="A10" s="115" t="s">
        <v>417</v>
      </c>
      <c r="B10" s="116">
        <v>0.65</v>
      </c>
      <c r="C10" s="1" t="s">
        <v>418</v>
      </c>
      <c r="D10" s="1" t="s">
        <v>1077</v>
      </c>
    </row>
    <row r="11" spans="1:4" ht="14.5">
      <c r="A11" s="115" t="s">
        <v>419</v>
      </c>
      <c r="B11" s="116">
        <v>0.65</v>
      </c>
      <c r="C11" s="1" t="s">
        <v>420</v>
      </c>
      <c r="D11" s="1" t="s">
        <v>1077</v>
      </c>
    </row>
    <row r="12" spans="1:4" ht="14.5">
      <c r="A12" s="115" t="s">
        <v>421</v>
      </c>
      <c r="B12" s="116">
        <v>0.8</v>
      </c>
      <c r="C12" s="1" t="s">
        <v>422</v>
      </c>
      <c r="D12" s="1" t="s">
        <v>1077</v>
      </c>
    </row>
    <row r="13" spans="1:4" ht="14.5">
      <c r="A13" s="115" t="s">
        <v>423</v>
      </c>
      <c r="B13" s="117">
        <v>0.8</v>
      </c>
      <c r="C13" s="1" t="s">
        <v>424</v>
      </c>
      <c r="D13" s="1" t="s">
        <v>1077</v>
      </c>
    </row>
    <row r="14" spans="1:4" ht="14.5">
      <c r="A14" s="115" t="s">
        <v>425</v>
      </c>
      <c r="B14" s="117">
        <v>0.8</v>
      </c>
      <c r="C14" s="1" t="s">
        <v>426</v>
      </c>
      <c r="D14" s="1" t="s">
        <v>1077</v>
      </c>
    </row>
    <row r="15" spans="1:4" ht="14.5">
      <c r="A15" s="115" t="s">
        <v>427</v>
      </c>
      <c r="B15" s="117">
        <v>0.8</v>
      </c>
      <c r="C15" s="1" t="s">
        <v>428</v>
      </c>
      <c r="D15" s="1" t="s">
        <v>1077</v>
      </c>
    </row>
    <row r="16" spans="1:4" ht="14.5">
      <c r="A16" s="115" t="s">
        <v>429</v>
      </c>
      <c r="B16" s="117">
        <v>0.8</v>
      </c>
      <c r="C16" s="1" t="s">
        <v>430</v>
      </c>
      <c r="D16" s="1" t="s">
        <v>1077</v>
      </c>
    </row>
    <row r="17" spans="1:4" ht="14.5">
      <c r="A17" s="115" t="s">
        <v>431</v>
      </c>
      <c r="B17" s="117">
        <v>0.9</v>
      </c>
      <c r="C17" s="1" t="s">
        <v>432</v>
      </c>
      <c r="D17" s="1" t="s">
        <v>1077</v>
      </c>
    </row>
    <row r="18" spans="1:4" ht="14.5">
      <c r="A18" s="115" t="s">
        <v>433</v>
      </c>
      <c r="B18" s="117">
        <v>0.9</v>
      </c>
      <c r="C18" s="1" t="s">
        <v>434</v>
      </c>
      <c r="D18" s="1" t="s">
        <v>1077</v>
      </c>
    </row>
    <row r="19" spans="1:4" ht="14.5">
      <c r="A19" s="115" t="s">
        <v>435</v>
      </c>
      <c r="B19" s="117">
        <v>0.9</v>
      </c>
      <c r="C19" s="1" t="s">
        <v>436</v>
      </c>
      <c r="D19" s="1" t="s">
        <v>1077</v>
      </c>
    </row>
    <row r="20" spans="1:4" ht="14.5">
      <c r="A20" s="115" t="s">
        <v>1106</v>
      </c>
      <c r="B20" s="117">
        <v>0.9</v>
      </c>
      <c r="C20" s="1" t="s">
        <v>1108</v>
      </c>
      <c r="D20" s="1" t="s">
        <v>1077</v>
      </c>
    </row>
    <row r="21" spans="1:4" ht="14.5">
      <c r="A21" s="115" t="s">
        <v>437</v>
      </c>
      <c r="B21" s="117">
        <v>0.9</v>
      </c>
      <c r="C21" s="1" t="s">
        <v>438</v>
      </c>
      <c r="D21" s="1" t="s">
        <v>1077</v>
      </c>
    </row>
    <row r="22" spans="1:4" ht="14.5">
      <c r="A22" s="115" t="s">
        <v>439</v>
      </c>
      <c r="B22" s="117">
        <v>1.1000000000000001</v>
      </c>
      <c r="C22" s="1" t="s">
        <v>440</v>
      </c>
      <c r="D22" s="1" t="s">
        <v>1077</v>
      </c>
    </row>
    <row r="23" spans="1:4" ht="14.5">
      <c r="A23" s="115" t="s">
        <v>441</v>
      </c>
      <c r="B23" s="117">
        <v>1.1000000000000001</v>
      </c>
      <c r="C23" s="1" t="s">
        <v>442</v>
      </c>
      <c r="D23" s="1" t="s">
        <v>1077</v>
      </c>
    </row>
    <row r="24" spans="1:4" ht="14.5">
      <c r="A24" s="115" t="s">
        <v>1109</v>
      </c>
      <c r="B24" s="117">
        <v>1.1000000000000001</v>
      </c>
      <c r="C24" s="1" t="s">
        <v>1107</v>
      </c>
      <c r="D24" s="1" t="s">
        <v>1077</v>
      </c>
    </row>
    <row r="25" spans="1:4" ht="14.5">
      <c r="A25" s="115" t="s">
        <v>6</v>
      </c>
      <c r="B25" s="117">
        <v>1.5</v>
      </c>
      <c r="C25" s="1" t="s">
        <v>443</v>
      </c>
      <c r="D25" s="1" t="s">
        <v>1077</v>
      </c>
    </row>
    <row r="26" spans="1:4" ht="14.5">
      <c r="A26" s="115" t="s">
        <v>7</v>
      </c>
      <c r="B26" s="117">
        <v>1.7</v>
      </c>
      <c r="C26" s="1" t="s">
        <v>444</v>
      </c>
      <c r="D26" s="1" t="s">
        <v>1077</v>
      </c>
    </row>
    <row r="27" spans="1:4" ht="14.5">
      <c r="A27" s="115" t="s">
        <v>445</v>
      </c>
      <c r="B27" s="117">
        <v>2</v>
      </c>
      <c r="C27" s="1" t="s">
        <v>446</v>
      </c>
      <c r="D27" s="1" t="s">
        <v>1077</v>
      </c>
    </row>
    <row r="28" spans="1:4" ht="14.5">
      <c r="A28" s="115" t="s">
        <v>447</v>
      </c>
      <c r="B28" s="117">
        <v>2</v>
      </c>
      <c r="C28" s="1" t="s">
        <v>448</v>
      </c>
      <c r="D28" s="1" t="s">
        <v>1077</v>
      </c>
    </row>
    <row r="29" spans="1:4" ht="14.5">
      <c r="A29" s="115" t="s">
        <v>449</v>
      </c>
      <c r="B29" s="115">
        <v>0.15</v>
      </c>
      <c r="C29" s="1" t="s">
        <v>450</v>
      </c>
      <c r="D29" s="1" t="s">
        <v>1077</v>
      </c>
    </row>
    <row r="30" spans="1:4" ht="14.5">
      <c r="A30" s="115" t="s">
        <v>451</v>
      </c>
      <c r="B30" s="115">
        <v>0.35</v>
      </c>
      <c r="C30" s="1" t="s">
        <v>452</v>
      </c>
      <c r="D30" s="1" t="s">
        <v>1077</v>
      </c>
    </row>
    <row r="31" spans="1:4" ht="14.5">
      <c r="A31" s="115" t="s">
        <v>453</v>
      </c>
      <c r="B31" s="115">
        <v>0.75</v>
      </c>
      <c r="C31" s="1" t="s">
        <v>454</v>
      </c>
      <c r="D31" s="1" t="s">
        <v>1077</v>
      </c>
    </row>
    <row r="32" spans="1:4" ht="14.5">
      <c r="A32" s="115" t="s">
        <v>455</v>
      </c>
      <c r="B32" s="116">
        <v>1.1499999999999999</v>
      </c>
      <c r="C32" s="1" t="s">
        <v>456</v>
      </c>
      <c r="D32" s="1" t="s">
        <v>1077</v>
      </c>
    </row>
    <row r="33" spans="1:4" ht="14.5">
      <c r="A33" s="115" t="s">
        <v>457</v>
      </c>
      <c r="B33" s="116">
        <v>1.55</v>
      </c>
      <c r="C33" s="1" t="s">
        <v>458</v>
      </c>
      <c r="D33" s="1" t="s">
        <v>1077</v>
      </c>
    </row>
    <row r="34" spans="1:4" ht="14.5">
      <c r="A34" s="115" t="s">
        <v>459</v>
      </c>
      <c r="B34" s="116">
        <v>1.95</v>
      </c>
      <c r="C34" s="1" t="s">
        <v>460</v>
      </c>
      <c r="D34" s="1" t="s">
        <v>1077</v>
      </c>
    </row>
    <row r="35" spans="1:4" ht="14.5">
      <c r="A35" s="115" t="s">
        <v>461</v>
      </c>
      <c r="B35" s="116">
        <v>2.35</v>
      </c>
      <c r="C35" s="1" t="s">
        <v>462</v>
      </c>
      <c r="D35" s="1" t="s">
        <v>1077</v>
      </c>
    </row>
    <row r="36" spans="1:4" ht="14.5">
      <c r="A36" s="115" t="s">
        <v>463</v>
      </c>
      <c r="B36" s="116">
        <v>2.75</v>
      </c>
      <c r="C36" s="1" t="s">
        <v>464</v>
      </c>
      <c r="D36" s="1" t="s">
        <v>1077</v>
      </c>
    </row>
    <row r="37" spans="1:4" ht="14.5">
      <c r="A37" s="115" t="s">
        <v>465</v>
      </c>
      <c r="B37" s="116">
        <v>3.15</v>
      </c>
      <c r="C37" s="1" t="s">
        <v>466</v>
      </c>
      <c r="D37" s="1" t="s">
        <v>1077</v>
      </c>
    </row>
    <row r="38" spans="1:4" ht="14.5">
      <c r="A38" s="115" t="s">
        <v>467</v>
      </c>
      <c r="B38" s="117">
        <v>3.55</v>
      </c>
      <c r="C38" s="1" t="s">
        <v>468</v>
      </c>
      <c r="D38" s="1" t="s">
        <v>1077</v>
      </c>
    </row>
    <row r="39" spans="1:4" ht="14.5">
      <c r="A39" s="115" t="s">
        <v>469</v>
      </c>
      <c r="B39" s="117">
        <v>3.95</v>
      </c>
      <c r="C39" s="1" t="s">
        <v>470</v>
      </c>
      <c r="D39" s="1" t="s">
        <v>1077</v>
      </c>
    </row>
    <row r="40" spans="1:4" ht="14.5">
      <c r="A40" s="115" t="s">
        <v>471</v>
      </c>
      <c r="B40" s="117">
        <v>0.35</v>
      </c>
      <c r="C40" s="1" t="s">
        <v>472</v>
      </c>
      <c r="D40" s="1" t="s">
        <v>1077</v>
      </c>
    </row>
    <row r="41" spans="1:4" ht="14.5">
      <c r="A41" s="115" t="s">
        <v>473</v>
      </c>
      <c r="B41" s="117">
        <v>0.8</v>
      </c>
      <c r="C41" s="1" t="s">
        <v>474</v>
      </c>
      <c r="D41" s="1" t="s">
        <v>1077</v>
      </c>
    </row>
    <row r="42" spans="1:4" ht="14.5">
      <c r="A42" s="115" t="s">
        <v>475</v>
      </c>
      <c r="B42" s="117">
        <v>1.6</v>
      </c>
      <c r="C42" s="1" t="s">
        <v>476</v>
      </c>
      <c r="D42" s="1" t="s">
        <v>1077</v>
      </c>
    </row>
    <row r="43" spans="1:4" ht="14.5">
      <c r="A43" s="115" t="s">
        <v>477</v>
      </c>
      <c r="B43" s="117">
        <v>2.4</v>
      </c>
      <c r="C43" s="1" t="s">
        <v>478</v>
      </c>
      <c r="D43" s="1" t="s">
        <v>1077</v>
      </c>
    </row>
    <row r="44" spans="1:4" ht="14.5">
      <c r="A44" s="115" t="s">
        <v>479</v>
      </c>
      <c r="B44" s="117">
        <v>3.2</v>
      </c>
      <c r="C44" s="1" t="s">
        <v>480</v>
      </c>
      <c r="D44" s="1" t="s">
        <v>1077</v>
      </c>
    </row>
    <row r="45" spans="1:4" ht="14.5">
      <c r="A45" s="115" t="s">
        <v>481</v>
      </c>
      <c r="B45" s="117">
        <v>4</v>
      </c>
      <c r="C45" s="1" t="s">
        <v>482</v>
      </c>
      <c r="D45" s="1" t="s">
        <v>1077</v>
      </c>
    </row>
    <row r="46" spans="1:4" ht="14.5">
      <c r="A46" s="115" t="s">
        <v>483</v>
      </c>
      <c r="B46" s="117">
        <v>4.8</v>
      </c>
      <c r="C46" s="1" t="s">
        <v>484</v>
      </c>
      <c r="D46" s="1" t="s">
        <v>1077</v>
      </c>
    </row>
    <row r="47" spans="1:4" ht="14.5">
      <c r="A47" s="115" t="s">
        <v>485</v>
      </c>
      <c r="B47" s="117">
        <v>0.4</v>
      </c>
      <c r="C47" s="1" t="s">
        <v>486</v>
      </c>
      <c r="D47" s="1" t="s">
        <v>1077</v>
      </c>
    </row>
    <row r="48" spans="1:4" ht="14.5">
      <c r="A48" s="115" t="s">
        <v>487</v>
      </c>
      <c r="B48" s="117">
        <v>0.85</v>
      </c>
      <c r="C48" s="1" t="s">
        <v>488</v>
      </c>
      <c r="D48" s="1" t="s">
        <v>1077</v>
      </c>
    </row>
    <row r="49" spans="1:4" ht="14.5">
      <c r="A49" s="115" t="s">
        <v>489</v>
      </c>
      <c r="B49" s="117">
        <v>1.65</v>
      </c>
      <c r="C49" s="1" t="s">
        <v>490</v>
      </c>
      <c r="D49" s="1" t="s">
        <v>1077</v>
      </c>
    </row>
    <row r="50" spans="1:4" ht="14.5">
      <c r="A50" s="115" t="s">
        <v>491</v>
      </c>
      <c r="B50" s="117">
        <v>2.4500000000000002</v>
      </c>
      <c r="C50" s="1" t="s">
        <v>492</v>
      </c>
      <c r="D50" s="1" t="s">
        <v>1077</v>
      </c>
    </row>
    <row r="51" spans="1:4" ht="14.5">
      <c r="A51" s="115" t="s">
        <v>493</v>
      </c>
      <c r="B51" s="117">
        <v>3.25</v>
      </c>
      <c r="C51" s="1" t="s">
        <v>494</v>
      </c>
      <c r="D51" s="1" t="s">
        <v>1077</v>
      </c>
    </row>
    <row r="52" spans="1:4" ht="14.5">
      <c r="A52" s="115" t="s">
        <v>495</v>
      </c>
      <c r="B52" s="117">
        <v>4.05</v>
      </c>
      <c r="C52" s="1" t="s">
        <v>496</v>
      </c>
      <c r="D52" s="1" t="s">
        <v>1077</v>
      </c>
    </row>
    <row r="53" spans="1:4" ht="14.5">
      <c r="A53" s="115" t="s">
        <v>497</v>
      </c>
      <c r="B53" s="117">
        <v>4.8499999999999996</v>
      </c>
      <c r="C53" s="1" t="s">
        <v>498</v>
      </c>
      <c r="D53" s="1" t="s">
        <v>1077</v>
      </c>
    </row>
    <row r="54" spans="1:4" ht="14.5">
      <c r="A54" s="115" t="s">
        <v>499</v>
      </c>
      <c r="B54" s="117">
        <v>0.1</v>
      </c>
      <c r="C54" s="1" t="s">
        <v>500</v>
      </c>
      <c r="D54" s="1" t="s">
        <v>1077</v>
      </c>
    </row>
    <row r="55" spans="1:4" ht="14.5">
      <c r="A55" s="115" t="s">
        <v>0</v>
      </c>
      <c r="B55" s="117">
        <v>0.2</v>
      </c>
      <c r="C55" s="1" t="s">
        <v>501</v>
      </c>
      <c r="D55" s="1" t="s">
        <v>1077</v>
      </c>
    </row>
    <row r="56" spans="1:4" ht="14.5">
      <c r="A56" s="115" t="s">
        <v>8</v>
      </c>
      <c r="B56" s="115">
        <v>0.4</v>
      </c>
      <c r="C56" s="1" t="s">
        <v>502</v>
      </c>
      <c r="D56" s="1" t="s">
        <v>1077</v>
      </c>
    </row>
    <row r="57" spans="1:4" ht="14.5">
      <c r="A57" s="115" t="s">
        <v>9</v>
      </c>
      <c r="B57" s="116">
        <v>0.6</v>
      </c>
      <c r="C57" s="1" t="s">
        <v>503</v>
      </c>
      <c r="D57" s="1" t="s">
        <v>1077</v>
      </c>
    </row>
    <row r="58" spans="1:4" ht="14.5">
      <c r="A58" s="115" t="s">
        <v>2</v>
      </c>
      <c r="B58" s="116">
        <v>0.8</v>
      </c>
      <c r="C58" s="1" t="s">
        <v>504</v>
      </c>
      <c r="D58" s="1" t="s">
        <v>1077</v>
      </c>
    </row>
    <row r="59" spans="1:4" ht="14.5">
      <c r="A59" s="115" t="s">
        <v>505</v>
      </c>
      <c r="B59" s="116">
        <v>0.15</v>
      </c>
      <c r="C59" s="1" t="s">
        <v>506</v>
      </c>
      <c r="D59" s="1" t="s">
        <v>1077</v>
      </c>
    </row>
    <row r="60" spans="1:4" ht="14.5">
      <c r="A60" s="115" t="s">
        <v>507</v>
      </c>
      <c r="B60" s="116">
        <v>0.35</v>
      </c>
      <c r="C60" s="1" t="s">
        <v>508</v>
      </c>
      <c r="D60" s="1" t="s">
        <v>1077</v>
      </c>
    </row>
    <row r="61" spans="1:4" ht="14.5">
      <c r="A61" s="115" t="s">
        <v>509</v>
      </c>
      <c r="B61" s="116">
        <v>0.75</v>
      </c>
      <c r="C61" s="1" t="s">
        <v>510</v>
      </c>
      <c r="D61" s="1" t="s">
        <v>1077</v>
      </c>
    </row>
    <row r="62" spans="1:4" ht="14.5">
      <c r="A62" s="115" t="s">
        <v>511</v>
      </c>
      <c r="B62" s="117">
        <v>1.1499999999999999</v>
      </c>
      <c r="C62" s="1" t="s">
        <v>512</v>
      </c>
      <c r="D62" s="1" t="s">
        <v>1077</v>
      </c>
    </row>
    <row r="63" spans="1:4" ht="14.5">
      <c r="A63" s="115" t="s">
        <v>513</v>
      </c>
      <c r="B63" s="117">
        <v>1.55</v>
      </c>
      <c r="C63" s="1" t="s">
        <v>514</v>
      </c>
      <c r="D63" s="1" t="s">
        <v>1077</v>
      </c>
    </row>
    <row r="64" spans="1:4" ht="14.5">
      <c r="A64" s="115" t="s">
        <v>515</v>
      </c>
      <c r="B64" s="117">
        <v>1.95</v>
      </c>
      <c r="C64" s="1" t="s">
        <v>516</v>
      </c>
      <c r="D64" s="1" t="s">
        <v>1077</v>
      </c>
    </row>
    <row r="65" spans="1:4" ht="14.5">
      <c r="A65" s="115" t="s">
        <v>517</v>
      </c>
      <c r="B65" s="117">
        <v>2.35</v>
      </c>
      <c r="C65" s="1" t="s">
        <v>518</v>
      </c>
      <c r="D65" s="1" t="s">
        <v>1077</v>
      </c>
    </row>
    <row r="66" spans="1:4" ht="14.5">
      <c r="A66" s="115" t="s">
        <v>519</v>
      </c>
      <c r="B66" s="117">
        <v>0.25</v>
      </c>
      <c r="C66" s="1" t="s">
        <v>520</v>
      </c>
      <c r="D66" s="1" t="s">
        <v>1077</v>
      </c>
    </row>
    <row r="67" spans="1:4" ht="14.5">
      <c r="A67" s="115" t="s">
        <v>521</v>
      </c>
      <c r="B67" s="117">
        <v>0.25</v>
      </c>
      <c r="C67" s="1" t="s">
        <v>522</v>
      </c>
      <c r="D67" s="1" t="s">
        <v>1077</v>
      </c>
    </row>
    <row r="68" spans="1:4" ht="14.5">
      <c r="A68" s="115" t="s">
        <v>523</v>
      </c>
      <c r="B68" s="117">
        <v>0.55000000000000004</v>
      </c>
      <c r="C68" s="1" t="s">
        <v>524</v>
      </c>
      <c r="D68" s="1" t="s">
        <v>1077</v>
      </c>
    </row>
    <row r="69" spans="1:4" ht="14.5">
      <c r="A69" s="115" t="s">
        <v>525</v>
      </c>
      <c r="B69" s="117">
        <v>0.55000000000000004</v>
      </c>
      <c r="C69" s="1" t="s">
        <v>526</v>
      </c>
      <c r="D69" s="1" t="s">
        <v>1077</v>
      </c>
    </row>
    <row r="70" spans="1:4" ht="14.5">
      <c r="A70" s="115" t="s">
        <v>527</v>
      </c>
      <c r="B70" s="117">
        <v>0.2</v>
      </c>
      <c r="C70" s="1" t="s">
        <v>528</v>
      </c>
      <c r="D70" s="1" t="s">
        <v>1077</v>
      </c>
    </row>
    <row r="71" spans="1:4" ht="14.5">
      <c r="A71" s="115" t="s">
        <v>529</v>
      </c>
      <c r="B71" s="117">
        <v>0.45</v>
      </c>
      <c r="C71" s="1" t="s">
        <v>530</v>
      </c>
      <c r="D71" s="1" t="s">
        <v>1077</v>
      </c>
    </row>
    <row r="72" spans="1:4" ht="14.5">
      <c r="A72" s="115" t="s">
        <v>531</v>
      </c>
      <c r="B72" s="117">
        <v>0.95</v>
      </c>
      <c r="C72" s="1" t="s">
        <v>532</v>
      </c>
      <c r="D72" s="1" t="s">
        <v>1077</v>
      </c>
    </row>
    <row r="73" spans="1:4" ht="14.5">
      <c r="A73" s="115" t="s">
        <v>533</v>
      </c>
      <c r="B73" s="117">
        <v>1.45</v>
      </c>
      <c r="C73" s="1" t="s">
        <v>534</v>
      </c>
      <c r="D73" s="1" t="s">
        <v>1077</v>
      </c>
    </row>
    <row r="74" spans="1:4" ht="14.5">
      <c r="A74" s="115" t="s">
        <v>535</v>
      </c>
      <c r="B74" s="116">
        <v>1.95</v>
      </c>
      <c r="C74" s="1" t="s">
        <v>536</v>
      </c>
      <c r="D74" s="1" t="s">
        <v>1077</v>
      </c>
    </row>
    <row r="75" spans="1:4" ht="14.5">
      <c r="A75" s="115" t="s">
        <v>537</v>
      </c>
      <c r="B75" s="116">
        <v>2.4500000000000002</v>
      </c>
      <c r="C75" s="1" t="s">
        <v>538</v>
      </c>
      <c r="D75" s="1" t="s">
        <v>1077</v>
      </c>
    </row>
    <row r="76" spans="1:4" ht="14.5">
      <c r="A76" s="115" t="s">
        <v>539</v>
      </c>
      <c r="B76" s="116">
        <v>2.95</v>
      </c>
      <c r="C76" s="1" t="s">
        <v>540</v>
      </c>
      <c r="D76" s="1" t="s">
        <v>1077</v>
      </c>
    </row>
    <row r="77" spans="1:4" ht="14.5">
      <c r="A77" s="115" t="s">
        <v>541</v>
      </c>
      <c r="B77" s="116">
        <v>3.45</v>
      </c>
      <c r="C77" s="1" t="s">
        <v>542</v>
      </c>
      <c r="D77" s="1" t="s">
        <v>1077</v>
      </c>
    </row>
    <row r="78" spans="1:4" ht="14.5">
      <c r="A78" s="115" t="s">
        <v>543</v>
      </c>
      <c r="B78" s="116">
        <v>3.95</v>
      </c>
      <c r="C78" s="1" t="s">
        <v>544</v>
      </c>
      <c r="D78" s="1" t="s">
        <v>1077</v>
      </c>
    </row>
    <row r="79" spans="1:4" ht="14.5">
      <c r="A79" s="115" t="s">
        <v>545</v>
      </c>
      <c r="B79" s="116">
        <v>4.45</v>
      </c>
      <c r="C79" s="1" t="s">
        <v>546</v>
      </c>
      <c r="D79" s="1" t="s">
        <v>1077</v>
      </c>
    </row>
    <row r="80" spans="1:4" ht="14.5">
      <c r="A80" s="115" t="s">
        <v>547</v>
      </c>
      <c r="B80" s="116">
        <v>4.95</v>
      </c>
      <c r="C80" s="1" t="s">
        <v>548</v>
      </c>
      <c r="D80" s="1" t="s">
        <v>1077</v>
      </c>
    </row>
    <row r="81" spans="1:4" ht="14.5">
      <c r="A81" s="115" t="s">
        <v>549</v>
      </c>
      <c r="B81" s="117">
        <v>0.55000000000000004</v>
      </c>
      <c r="C81" s="1" t="s">
        <v>550</v>
      </c>
      <c r="D81" s="1" t="s">
        <v>1077</v>
      </c>
    </row>
    <row r="82" spans="1:4" ht="14.5">
      <c r="A82" s="115" t="s">
        <v>551</v>
      </c>
      <c r="B82" s="117">
        <v>1.1499999999999999</v>
      </c>
      <c r="C82" s="1" t="s">
        <v>552</v>
      </c>
      <c r="D82" s="1" t="s">
        <v>1077</v>
      </c>
    </row>
    <row r="83" spans="1:4" ht="14.5">
      <c r="A83" s="115" t="s">
        <v>553</v>
      </c>
      <c r="B83" s="117">
        <v>1.75</v>
      </c>
      <c r="C83" s="1" t="s">
        <v>554</v>
      </c>
      <c r="D83" s="1" t="s">
        <v>1077</v>
      </c>
    </row>
    <row r="84" spans="1:4" ht="14.5">
      <c r="A84" s="115" t="s">
        <v>555</v>
      </c>
      <c r="B84" s="117">
        <v>2.35</v>
      </c>
      <c r="C84" s="1" t="s">
        <v>556</v>
      </c>
      <c r="D84" s="1" t="s">
        <v>1077</v>
      </c>
    </row>
    <row r="85" spans="1:4" ht="14.5">
      <c r="A85" s="115" t="s">
        <v>557</v>
      </c>
      <c r="B85" s="117">
        <v>2.95</v>
      </c>
      <c r="C85" s="1" t="s">
        <v>558</v>
      </c>
      <c r="D85" s="1" t="s">
        <v>1077</v>
      </c>
    </row>
    <row r="86" spans="1:4" ht="14.5">
      <c r="A86" s="115" t="s">
        <v>559</v>
      </c>
      <c r="B86" s="117">
        <v>3.55</v>
      </c>
      <c r="C86" s="1" t="s">
        <v>560</v>
      </c>
      <c r="D86" s="1" t="s">
        <v>1077</v>
      </c>
    </row>
    <row r="87" spans="1:4" ht="14.5">
      <c r="A87" s="115" t="s">
        <v>561</v>
      </c>
      <c r="B87" s="117">
        <v>4.1500000000000004</v>
      </c>
      <c r="C87" s="1" t="s">
        <v>562</v>
      </c>
      <c r="D87" s="1" t="s">
        <v>1077</v>
      </c>
    </row>
    <row r="88" spans="1:4" ht="14.5">
      <c r="A88" s="115" t="s">
        <v>563</v>
      </c>
      <c r="B88" s="117">
        <v>4.75</v>
      </c>
      <c r="C88" s="1" t="s">
        <v>564</v>
      </c>
      <c r="D88" s="1" t="s">
        <v>1077</v>
      </c>
    </row>
    <row r="89" spans="1:4" ht="14.5">
      <c r="A89" s="115" t="s">
        <v>565</v>
      </c>
      <c r="B89" s="117">
        <v>5.35</v>
      </c>
      <c r="C89" s="1" t="s">
        <v>566</v>
      </c>
      <c r="D89" s="1" t="s">
        <v>1077</v>
      </c>
    </row>
    <row r="90" spans="1:4" ht="14.5">
      <c r="A90" s="115" t="s">
        <v>567</v>
      </c>
      <c r="B90" s="117">
        <v>5.95</v>
      </c>
      <c r="C90" s="1" t="s">
        <v>568</v>
      </c>
      <c r="D90" s="1" t="s">
        <v>1077</v>
      </c>
    </row>
    <row r="91" spans="1:4" ht="14.5">
      <c r="A91" s="115" t="s">
        <v>569</v>
      </c>
      <c r="B91" s="117">
        <v>0.5</v>
      </c>
      <c r="C91" s="1" t="s">
        <v>570</v>
      </c>
      <c r="D91" s="1" t="s">
        <v>1077</v>
      </c>
    </row>
    <row r="92" spans="1:4" ht="14.5">
      <c r="A92" s="115" t="s">
        <v>571</v>
      </c>
      <c r="B92" s="117">
        <v>1.05</v>
      </c>
      <c r="C92" s="1" t="s">
        <v>572</v>
      </c>
      <c r="D92" s="1" t="s">
        <v>1077</v>
      </c>
    </row>
    <row r="93" spans="1:4" ht="14.5">
      <c r="A93" s="115" t="s">
        <v>573</v>
      </c>
      <c r="B93" s="117">
        <v>2.15</v>
      </c>
      <c r="C93" s="1" t="s">
        <v>574</v>
      </c>
      <c r="D93" s="1" t="s">
        <v>1077</v>
      </c>
    </row>
    <row r="94" spans="1:4" ht="14.5">
      <c r="A94" s="115" t="s">
        <v>575</v>
      </c>
      <c r="B94" s="117">
        <v>3.35</v>
      </c>
      <c r="C94" s="1" t="s">
        <v>576</v>
      </c>
      <c r="D94" s="1" t="s">
        <v>1077</v>
      </c>
    </row>
    <row r="95" spans="1:4" ht="14.5">
      <c r="A95" s="115" t="s">
        <v>577</v>
      </c>
      <c r="B95" s="115">
        <v>0.05</v>
      </c>
      <c r="C95" s="1" t="s">
        <v>578</v>
      </c>
      <c r="D95" s="1" t="s">
        <v>1077</v>
      </c>
    </row>
    <row r="96" spans="1:4" ht="14.5">
      <c r="A96" s="115" t="s">
        <v>579</v>
      </c>
      <c r="B96" s="116">
        <v>0.1</v>
      </c>
      <c r="C96" s="1" t="s">
        <v>580</v>
      </c>
      <c r="D96" s="1" t="s">
        <v>1077</v>
      </c>
    </row>
    <row r="97" spans="1:4" ht="14.5">
      <c r="A97" s="115" t="s">
        <v>581</v>
      </c>
      <c r="B97" s="116">
        <v>0.1</v>
      </c>
      <c r="C97" s="1" t="s">
        <v>582</v>
      </c>
      <c r="D97" s="1" t="s">
        <v>1077</v>
      </c>
    </row>
    <row r="98" spans="1:4" ht="14.5">
      <c r="A98" s="115" t="s">
        <v>583</v>
      </c>
      <c r="B98" s="116">
        <v>0.1</v>
      </c>
      <c r="C98" s="1" t="s">
        <v>584</v>
      </c>
      <c r="D98" s="1" t="s">
        <v>1077</v>
      </c>
    </row>
    <row r="99" spans="1:4" ht="14.5">
      <c r="A99" s="115" t="s">
        <v>585</v>
      </c>
      <c r="B99" s="116">
        <v>0.1</v>
      </c>
      <c r="C99" s="1" t="s">
        <v>586</v>
      </c>
      <c r="D99" s="1" t="s">
        <v>1077</v>
      </c>
    </row>
    <row r="100" spans="1:4" ht="14.5">
      <c r="A100" s="115" t="s">
        <v>587</v>
      </c>
      <c r="B100" s="116">
        <v>0.15</v>
      </c>
      <c r="C100" s="1" t="s">
        <v>588</v>
      </c>
      <c r="D100" s="1" t="s">
        <v>1077</v>
      </c>
    </row>
    <row r="101" spans="1:4" ht="14.5">
      <c r="A101" s="115" t="s">
        <v>589</v>
      </c>
      <c r="B101" s="116">
        <v>0.15</v>
      </c>
      <c r="C101" s="1" t="s">
        <v>590</v>
      </c>
      <c r="D101" s="1" t="s">
        <v>1077</v>
      </c>
    </row>
    <row r="102" spans="1:4" ht="14.5">
      <c r="A102" s="115" t="s">
        <v>591</v>
      </c>
      <c r="B102" s="116">
        <v>0.2</v>
      </c>
      <c r="C102" s="1" t="s">
        <v>592</v>
      </c>
      <c r="D102" s="1" t="s">
        <v>1077</v>
      </c>
    </row>
    <row r="103" spans="1:4" ht="14.5">
      <c r="A103" s="115" t="s">
        <v>593</v>
      </c>
      <c r="B103" s="116">
        <v>0.2</v>
      </c>
      <c r="C103" s="1" t="s">
        <v>594</v>
      </c>
      <c r="D103" s="1" t="s">
        <v>1077</v>
      </c>
    </row>
    <row r="104" spans="1:4" ht="14.5">
      <c r="A104" s="115" t="s">
        <v>595</v>
      </c>
      <c r="B104" s="116">
        <v>0.45</v>
      </c>
      <c r="C104" s="1" t="s">
        <v>596</v>
      </c>
      <c r="D104" s="1" t="s">
        <v>1077</v>
      </c>
    </row>
    <row r="105" spans="1:4" ht="14.5">
      <c r="A105" s="115" t="s">
        <v>597</v>
      </c>
      <c r="B105" s="116">
        <v>0.45</v>
      </c>
      <c r="C105" s="1" t="s">
        <v>598</v>
      </c>
      <c r="D105" s="1" t="s">
        <v>1077</v>
      </c>
    </row>
    <row r="106" spans="1:4" ht="14.5">
      <c r="A106" s="115" t="s">
        <v>599</v>
      </c>
      <c r="B106" s="116">
        <v>0.65</v>
      </c>
      <c r="C106" s="1" t="s">
        <v>600</v>
      </c>
      <c r="D106" s="1" t="s">
        <v>1077</v>
      </c>
    </row>
    <row r="107" spans="1:4" ht="14.5">
      <c r="A107" s="115" t="s">
        <v>601</v>
      </c>
      <c r="B107" s="117">
        <v>1.1499999999999999</v>
      </c>
      <c r="C107" s="1" t="s">
        <v>602</v>
      </c>
      <c r="D107" s="1" t="s">
        <v>1077</v>
      </c>
    </row>
    <row r="108" spans="1:4" ht="14.5">
      <c r="A108" s="115" t="s">
        <v>603</v>
      </c>
      <c r="B108" s="117">
        <v>1.45</v>
      </c>
      <c r="C108" s="1" t="s">
        <v>604</v>
      </c>
      <c r="D108" s="1" t="s">
        <v>1077</v>
      </c>
    </row>
    <row r="109" spans="1:4" ht="14.5">
      <c r="A109" s="115" t="s">
        <v>605</v>
      </c>
      <c r="B109" s="117">
        <v>1.65</v>
      </c>
      <c r="C109" s="1" t="s">
        <v>606</v>
      </c>
      <c r="D109" s="1" t="s">
        <v>1077</v>
      </c>
    </row>
    <row r="110" spans="1:4" ht="14.5">
      <c r="A110" s="115" t="s">
        <v>607</v>
      </c>
      <c r="B110" s="117">
        <v>0.05</v>
      </c>
      <c r="C110" s="1" t="s">
        <v>608</v>
      </c>
      <c r="D110" s="1" t="s">
        <v>1077</v>
      </c>
    </row>
    <row r="111" spans="1:4" ht="14.5">
      <c r="A111" s="115" t="s">
        <v>609</v>
      </c>
      <c r="B111" s="117">
        <v>0.1</v>
      </c>
      <c r="C111" s="1" t="s">
        <v>610</v>
      </c>
      <c r="D111" s="1" t="s">
        <v>1077</v>
      </c>
    </row>
    <row r="112" spans="1:4" ht="14.5">
      <c r="A112" s="115" t="s">
        <v>611</v>
      </c>
      <c r="B112" s="117">
        <v>0.1</v>
      </c>
      <c r="C112" s="1" t="s">
        <v>612</v>
      </c>
      <c r="D112" s="1" t="s">
        <v>1077</v>
      </c>
    </row>
    <row r="113" spans="1:4" ht="14.5">
      <c r="A113" s="115" t="s">
        <v>613</v>
      </c>
      <c r="B113" s="117">
        <v>0.1</v>
      </c>
      <c r="C113" s="1" t="s">
        <v>614</v>
      </c>
      <c r="D113" s="1" t="s">
        <v>1077</v>
      </c>
    </row>
    <row r="114" spans="1:4" ht="14.5">
      <c r="A114" s="115" t="s">
        <v>615</v>
      </c>
      <c r="B114" s="117">
        <v>0.2</v>
      </c>
      <c r="C114" s="1" t="s">
        <v>616</v>
      </c>
      <c r="D114" s="1" t="s">
        <v>1077</v>
      </c>
    </row>
    <row r="115" spans="1:4" ht="14.5">
      <c r="A115" s="115" t="s">
        <v>617</v>
      </c>
      <c r="B115" s="117">
        <v>0.2</v>
      </c>
      <c r="C115" s="1" t="s">
        <v>618</v>
      </c>
      <c r="D115" s="1" t="s">
        <v>1077</v>
      </c>
    </row>
    <row r="116" spans="1:4" ht="14.5">
      <c r="A116" s="115" t="s">
        <v>619</v>
      </c>
      <c r="B116" s="117">
        <v>0.2</v>
      </c>
      <c r="C116" s="1" t="s">
        <v>620</v>
      </c>
      <c r="D116" s="1" t="s">
        <v>1077</v>
      </c>
    </row>
    <row r="117" spans="1:4" ht="14.5">
      <c r="A117" s="115" t="s">
        <v>621</v>
      </c>
      <c r="B117" s="117">
        <v>0.3</v>
      </c>
      <c r="C117" s="1" t="s">
        <v>622</v>
      </c>
      <c r="D117" s="1" t="s">
        <v>1077</v>
      </c>
    </row>
    <row r="118" spans="1:4" ht="14.5">
      <c r="A118" s="115" t="s">
        <v>623</v>
      </c>
      <c r="B118" s="117">
        <v>0.3</v>
      </c>
      <c r="C118" s="1" t="s">
        <v>624</v>
      </c>
      <c r="D118" s="1" t="s">
        <v>1077</v>
      </c>
    </row>
    <row r="119" spans="1:4" ht="14.5">
      <c r="A119" s="115" t="s">
        <v>625</v>
      </c>
      <c r="B119" s="115">
        <v>0.3</v>
      </c>
      <c r="C119" s="1" t="s">
        <v>626</v>
      </c>
      <c r="D119" s="1" t="s">
        <v>1077</v>
      </c>
    </row>
    <row r="120" spans="1:4" ht="14.5">
      <c r="A120" s="115" t="s">
        <v>1111</v>
      </c>
      <c r="B120" s="115">
        <v>0.4</v>
      </c>
      <c r="C120" s="1" t="s">
        <v>1110</v>
      </c>
      <c r="D120" s="1" t="s">
        <v>1077</v>
      </c>
    </row>
    <row r="121" spans="1:4" ht="14.5">
      <c r="A121" s="115" t="s">
        <v>627</v>
      </c>
      <c r="B121" s="115">
        <v>0.4</v>
      </c>
      <c r="C121" s="1" t="s">
        <v>628</v>
      </c>
      <c r="D121" s="1" t="s">
        <v>1077</v>
      </c>
    </row>
    <row r="122" spans="1:4" ht="14.5">
      <c r="A122" s="115" t="s">
        <v>629</v>
      </c>
      <c r="B122" s="115">
        <v>0.4</v>
      </c>
      <c r="C122" s="1" t="s">
        <v>630</v>
      </c>
      <c r="D122" s="1" t="s">
        <v>1077</v>
      </c>
    </row>
    <row r="123" spans="1:4" ht="14.5">
      <c r="A123" s="115" t="s">
        <v>631</v>
      </c>
      <c r="B123" s="115">
        <v>0.4</v>
      </c>
      <c r="C123" s="1" t="s">
        <v>632</v>
      </c>
      <c r="D123" s="1" t="s">
        <v>1077</v>
      </c>
    </row>
    <row r="124" spans="1:4" ht="14.5">
      <c r="A124" s="115" t="s">
        <v>633</v>
      </c>
      <c r="B124" s="115">
        <v>0.4</v>
      </c>
      <c r="C124" s="1" t="s">
        <v>634</v>
      </c>
      <c r="D124" s="1" t="s">
        <v>1077</v>
      </c>
    </row>
    <row r="125" spans="1:4" ht="14.5">
      <c r="A125" s="115" t="s">
        <v>635</v>
      </c>
      <c r="B125" s="115">
        <v>0.4</v>
      </c>
      <c r="C125" s="1" t="s">
        <v>636</v>
      </c>
      <c r="D125" s="1" t="s">
        <v>1077</v>
      </c>
    </row>
    <row r="126" spans="1:4" ht="14.5">
      <c r="A126" s="115" t="s">
        <v>1113</v>
      </c>
      <c r="B126" s="115">
        <v>0.5</v>
      </c>
      <c r="C126" s="1" t="s">
        <v>1112</v>
      </c>
      <c r="D126" s="1" t="s">
        <v>1077</v>
      </c>
    </row>
    <row r="127" spans="1:4" ht="14.5">
      <c r="A127" s="115" t="s">
        <v>637</v>
      </c>
      <c r="B127" s="115">
        <v>0.5</v>
      </c>
      <c r="C127" s="1" t="s">
        <v>638</v>
      </c>
      <c r="D127" s="1" t="s">
        <v>1077</v>
      </c>
    </row>
    <row r="128" spans="1:4" ht="14.5">
      <c r="A128" s="115" t="s">
        <v>639</v>
      </c>
      <c r="B128" s="115">
        <v>0.5</v>
      </c>
      <c r="C128" s="1" t="s">
        <v>640</v>
      </c>
      <c r="D128" s="1" t="s">
        <v>1077</v>
      </c>
    </row>
    <row r="129" spans="1:4" ht="14.5">
      <c r="A129" s="115" t="s">
        <v>641</v>
      </c>
      <c r="B129" s="115">
        <v>0.65</v>
      </c>
      <c r="C129" s="1" t="s">
        <v>642</v>
      </c>
      <c r="D129" s="1" t="s">
        <v>1077</v>
      </c>
    </row>
    <row r="130" spans="1:4" ht="14.5">
      <c r="A130" s="115" t="s">
        <v>643</v>
      </c>
      <c r="B130" s="115">
        <v>0.65</v>
      </c>
      <c r="C130" s="1" t="s">
        <v>644</v>
      </c>
      <c r="D130" s="1" t="s">
        <v>1077</v>
      </c>
    </row>
    <row r="131" spans="1:4" ht="14.5">
      <c r="A131" s="115" t="s">
        <v>645</v>
      </c>
      <c r="B131" s="115">
        <v>0.65</v>
      </c>
      <c r="C131" s="1" t="s">
        <v>646</v>
      </c>
      <c r="D131" s="1" t="s">
        <v>1077</v>
      </c>
    </row>
    <row r="132" spans="1:4" ht="14.5">
      <c r="A132" s="115" t="s">
        <v>647</v>
      </c>
      <c r="B132" s="115">
        <v>0.65</v>
      </c>
      <c r="C132" s="1" t="s">
        <v>648</v>
      </c>
      <c r="D132" s="1" t="s">
        <v>1077</v>
      </c>
    </row>
    <row r="133" spans="1:4" ht="14.5">
      <c r="A133" s="115" t="s">
        <v>649</v>
      </c>
      <c r="B133" s="115">
        <v>0.75</v>
      </c>
      <c r="C133" s="1" t="s">
        <v>650</v>
      </c>
      <c r="D133" s="1" t="s">
        <v>1077</v>
      </c>
    </row>
    <row r="134" spans="1:4" ht="14.5">
      <c r="A134" s="115" t="s">
        <v>651</v>
      </c>
      <c r="B134" s="115">
        <v>0.9</v>
      </c>
      <c r="C134" s="1" t="s">
        <v>652</v>
      </c>
      <c r="D134" s="1" t="s">
        <v>1077</v>
      </c>
    </row>
    <row r="135" spans="1:4" ht="14.5">
      <c r="A135" s="115" t="s">
        <v>653</v>
      </c>
      <c r="B135" s="115">
        <v>0.9</v>
      </c>
      <c r="C135" s="1" t="s">
        <v>654</v>
      </c>
      <c r="D135" s="1" t="s">
        <v>1077</v>
      </c>
    </row>
    <row r="136" spans="1:4" ht="14.5">
      <c r="A136" s="115" t="s">
        <v>655</v>
      </c>
      <c r="B136" s="115">
        <v>1</v>
      </c>
      <c r="C136" s="1" t="s">
        <v>656</v>
      </c>
      <c r="D136" s="1" t="s">
        <v>1077</v>
      </c>
    </row>
    <row r="137" spans="1:4" ht="14.5">
      <c r="A137" s="115" t="s">
        <v>657</v>
      </c>
      <c r="B137" s="115">
        <v>1.3</v>
      </c>
      <c r="C137" s="1" t="s">
        <v>658</v>
      </c>
      <c r="D137" s="1" t="s">
        <v>1077</v>
      </c>
    </row>
    <row r="138" spans="1:4" ht="14.5">
      <c r="A138" s="115" t="s">
        <v>659</v>
      </c>
      <c r="B138" s="115">
        <v>0.1</v>
      </c>
      <c r="C138" s="1" t="s">
        <v>660</v>
      </c>
      <c r="D138" s="1" t="s">
        <v>1077</v>
      </c>
    </row>
    <row r="139" spans="1:4" ht="14.5">
      <c r="A139" s="115" t="s">
        <v>661</v>
      </c>
      <c r="B139" s="115">
        <v>0.2</v>
      </c>
      <c r="C139" s="1" t="s">
        <v>662</v>
      </c>
      <c r="D139" s="1" t="s">
        <v>1077</v>
      </c>
    </row>
    <row r="140" spans="1:4" ht="14.5">
      <c r="A140" s="115" t="s">
        <v>663</v>
      </c>
      <c r="B140" s="115">
        <v>0.2</v>
      </c>
      <c r="C140" s="1" t="s">
        <v>664</v>
      </c>
      <c r="D140" s="1" t="s">
        <v>1077</v>
      </c>
    </row>
    <row r="141" spans="1:4" ht="14.5">
      <c r="A141" s="115" t="s">
        <v>665</v>
      </c>
      <c r="B141" s="115">
        <v>0.3</v>
      </c>
      <c r="C141" s="1" t="s">
        <v>666</v>
      </c>
      <c r="D141" s="1" t="s">
        <v>1077</v>
      </c>
    </row>
    <row r="142" spans="1:4" ht="14.5">
      <c r="A142" s="115" t="s">
        <v>667</v>
      </c>
      <c r="B142" s="115">
        <v>0.3</v>
      </c>
      <c r="C142" s="1" t="s">
        <v>668</v>
      </c>
      <c r="D142" s="1" t="s">
        <v>1077</v>
      </c>
    </row>
    <row r="143" spans="1:4" ht="14.5">
      <c r="A143" s="115" t="s">
        <v>669</v>
      </c>
      <c r="B143" s="115">
        <v>0.3</v>
      </c>
      <c r="C143" s="1" t="s">
        <v>670</v>
      </c>
      <c r="D143" s="1" t="s">
        <v>1077</v>
      </c>
    </row>
    <row r="144" spans="1:4" ht="14.5">
      <c r="A144" s="115" t="s">
        <v>4</v>
      </c>
      <c r="B144" s="115">
        <v>0.4</v>
      </c>
      <c r="C144" s="1" t="s">
        <v>671</v>
      </c>
      <c r="D144" s="1" t="s">
        <v>1077</v>
      </c>
    </row>
    <row r="145" spans="1:4" ht="14.5">
      <c r="A145" s="115" t="s">
        <v>10</v>
      </c>
      <c r="B145" s="115">
        <v>0.5</v>
      </c>
      <c r="C145" s="1" t="s">
        <v>672</v>
      </c>
      <c r="D145" s="1" t="s">
        <v>1077</v>
      </c>
    </row>
    <row r="146" spans="1:4" ht="14.5">
      <c r="A146" s="115" t="s">
        <v>11</v>
      </c>
      <c r="B146" s="115">
        <v>1</v>
      </c>
      <c r="C146" s="1" t="s">
        <v>673</v>
      </c>
      <c r="D146" s="1" t="s">
        <v>1077</v>
      </c>
    </row>
    <row r="147" spans="1:4" ht="14.5">
      <c r="A147" s="115" t="s">
        <v>674</v>
      </c>
      <c r="B147" s="115">
        <v>1.25</v>
      </c>
      <c r="C147" s="1" t="s">
        <v>675</v>
      </c>
      <c r="D147" s="1" t="s">
        <v>1077</v>
      </c>
    </row>
    <row r="148" spans="1:4" ht="14.5">
      <c r="A148" s="115" t="s">
        <v>676</v>
      </c>
      <c r="B148" s="115">
        <v>1.25</v>
      </c>
      <c r="C148" s="1" t="s">
        <v>677</v>
      </c>
      <c r="D148" s="1" t="s">
        <v>1077</v>
      </c>
    </row>
    <row r="149" spans="1:4" ht="14.5">
      <c r="A149" s="115" t="s">
        <v>678</v>
      </c>
      <c r="B149" s="115">
        <v>1.5</v>
      </c>
      <c r="C149" s="1" t="s">
        <v>679</v>
      </c>
      <c r="D149" s="1" t="s">
        <v>1077</v>
      </c>
    </row>
    <row r="150" spans="1:4" ht="14.5">
      <c r="A150" s="115" t="s">
        <v>680</v>
      </c>
      <c r="B150" s="115">
        <v>0.2</v>
      </c>
      <c r="C150" s="1" t="s">
        <v>660</v>
      </c>
      <c r="D150" s="1" t="s">
        <v>1077</v>
      </c>
    </row>
    <row r="151" spans="1:4" ht="14.5">
      <c r="A151" s="115" t="s">
        <v>681</v>
      </c>
      <c r="B151" s="115">
        <v>0.3</v>
      </c>
      <c r="C151" s="1" t="s">
        <v>662</v>
      </c>
      <c r="D151" s="1" t="s">
        <v>1077</v>
      </c>
    </row>
    <row r="152" spans="1:4" ht="14.5">
      <c r="A152" s="115" t="s">
        <v>682</v>
      </c>
      <c r="B152" s="115">
        <v>0.3</v>
      </c>
      <c r="C152" s="1" t="s">
        <v>664</v>
      </c>
      <c r="D152" s="1" t="s">
        <v>1077</v>
      </c>
    </row>
    <row r="153" spans="1:4" ht="14.5">
      <c r="A153" s="115" t="s">
        <v>683</v>
      </c>
      <c r="B153" s="115">
        <v>0.4</v>
      </c>
      <c r="C153" s="1" t="s">
        <v>666</v>
      </c>
      <c r="D153" s="1" t="s">
        <v>1077</v>
      </c>
    </row>
    <row r="154" spans="1:4" ht="14.5">
      <c r="A154" s="115" t="s">
        <v>684</v>
      </c>
      <c r="B154" s="115">
        <v>0.4</v>
      </c>
      <c r="C154" s="1" t="s">
        <v>668</v>
      </c>
      <c r="D154" s="1" t="s">
        <v>1077</v>
      </c>
    </row>
    <row r="155" spans="1:4" ht="14.5">
      <c r="A155" s="115" t="s">
        <v>685</v>
      </c>
      <c r="B155" s="115">
        <v>0.4</v>
      </c>
      <c r="C155" s="1" t="s">
        <v>670</v>
      </c>
      <c r="D155" s="1" t="s">
        <v>1077</v>
      </c>
    </row>
    <row r="156" spans="1:4" ht="14.5">
      <c r="A156" s="115" t="s">
        <v>67</v>
      </c>
      <c r="B156" s="115">
        <v>0.5</v>
      </c>
      <c r="C156" s="1" t="s">
        <v>671</v>
      </c>
      <c r="D156" s="1" t="s">
        <v>1077</v>
      </c>
    </row>
    <row r="157" spans="1:4" ht="14.5">
      <c r="A157" s="115" t="s">
        <v>68</v>
      </c>
      <c r="B157" s="115">
        <v>0.6</v>
      </c>
      <c r="C157" s="1" t="s">
        <v>672</v>
      </c>
      <c r="D157" s="1" t="s">
        <v>1077</v>
      </c>
    </row>
    <row r="158" spans="1:4" ht="14.5">
      <c r="A158" s="115" t="s">
        <v>69</v>
      </c>
      <c r="B158" s="115">
        <v>1.1000000000000001</v>
      </c>
      <c r="C158" s="1" t="s">
        <v>673</v>
      </c>
      <c r="D158" s="1" t="s">
        <v>1077</v>
      </c>
    </row>
    <row r="159" spans="1:4" ht="14.5">
      <c r="A159" s="115" t="s">
        <v>686</v>
      </c>
      <c r="B159" s="115">
        <v>1.35</v>
      </c>
      <c r="C159" s="1" t="s">
        <v>675</v>
      </c>
      <c r="D159" s="1" t="s">
        <v>1077</v>
      </c>
    </row>
    <row r="160" spans="1:4" ht="14.5">
      <c r="A160" s="115" t="s">
        <v>687</v>
      </c>
      <c r="B160" s="115">
        <v>1.35</v>
      </c>
      <c r="C160" s="1" t="s">
        <v>677</v>
      </c>
      <c r="D160" s="1" t="s">
        <v>1077</v>
      </c>
    </row>
    <row r="161" spans="1:4" ht="14.5">
      <c r="A161" s="115" t="s">
        <v>688</v>
      </c>
      <c r="B161" s="115">
        <v>1.6</v>
      </c>
      <c r="C161" s="1" t="s">
        <v>679</v>
      </c>
      <c r="D161" s="1" t="s">
        <v>1077</v>
      </c>
    </row>
    <row r="162" spans="1:4" ht="14.5">
      <c r="A162" s="121" t="s">
        <v>689</v>
      </c>
      <c r="B162" s="122">
        <v>0.15</v>
      </c>
      <c r="C162" s="123" t="s">
        <v>407</v>
      </c>
      <c r="D162" s="1" t="s">
        <v>1077</v>
      </c>
    </row>
    <row r="163" spans="1:4" ht="14.5">
      <c r="A163" s="121" t="s">
        <v>44</v>
      </c>
      <c r="B163" s="122">
        <v>0.22500000000000001</v>
      </c>
      <c r="C163" s="123" t="s">
        <v>408</v>
      </c>
      <c r="D163" s="1" t="s">
        <v>1077</v>
      </c>
    </row>
    <row r="164" spans="1:4" ht="14.5">
      <c r="A164" s="121" t="s">
        <v>690</v>
      </c>
      <c r="B164" s="122">
        <v>0.25</v>
      </c>
      <c r="C164" s="123" t="s">
        <v>410</v>
      </c>
      <c r="D164" s="1" t="s">
        <v>1077</v>
      </c>
    </row>
    <row r="165" spans="1:4" ht="14.5">
      <c r="A165" s="121" t="s">
        <v>691</v>
      </c>
      <c r="B165" s="122">
        <v>0.25</v>
      </c>
      <c r="C165" s="123" t="s">
        <v>412</v>
      </c>
      <c r="D165" s="1" t="s">
        <v>1077</v>
      </c>
    </row>
    <row r="166" spans="1:4" ht="14.5">
      <c r="A166" s="121" t="s">
        <v>692</v>
      </c>
      <c r="B166" s="122">
        <v>0.32500000000000001</v>
      </c>
      <c r="C166" s="123" t="s">
        <v>414</v>
      </c>
      <c r="D166" s="1" t="s">
        <v>1077</v>
      </c>
    </row>
    <row r="167" spans="1:4" ht="14.5">
      <c r="A167" s="121" t="s">
        <v>693</v>
      </c>
      <c r="B167" s="122">
        <v>0.32500000000000001</v>
      </c>
      <c r="C167" s="123" t="s">
        <v>416</v>
      </c>
      <c r="D167" s="1" t="s">
        <v>1077</v>
      </c>
    </row>
    <row r="168" spans="1:4" ht="14.5">
      <c r="A168" s="121" t="s">
        <v>694</v>
      </c>
      <c r="B168" s="122">
        <v>0.32500000000000001</v>
      </c>
      <c r="C168" s="123" t="s">
        <v>418</v>
      </c>
      <c r="D168" s="1" t="s">
        <v>1077</v>
      </c>
    </row>
    <row r="169" spans="1:4" ht="14.5">
      <c r="A169" s="121" t="s">
        <v>695</v>
      </c>
      <c r="B169" s="122">
        <v>0.32500000000000001</v>
      </c>
      <c r="C169" s="123" t="s">
        <v>420</v>
      </c>
      <c r="D169" s="1" t="s">
        <v>1077</v>
      </c>
    </row>
    <row r="170" spans="1:4" ht="14.5">
      <c r="A170" s="121" t="s">
        <v>696</v>
      </c>
      <c r="B170" s="122">
        <v>0.4</v>
      </c>
      <c r="C170" s="123" t="s">
        <v>422</v>
      </c>
      <c r="D170" s="1" t="s">
        <v>1077</v>
      </c>
    </row>
    <row r="171" spans="1:4" ht="14.5">
      <c r="A171" s="121" t="s">
        <v>697</v>
      </c>
      <c r="B171" s="122">
        <v>0.4</v>
      </c>
      <c r="C171" s="123" t="s">
        <v>424</v>
      </c>
      <c r="D171" s="1" t="s">
        <v>1077</v>
      </c>
    </row>
    <row r="172" spans="1:4" ht="14.5">
      <c r="A172" s="121" t="s">
        <v>698</v>
      </c>
      <c r="B172" s="122">
        <v>0.4</v>
      </c>
      <c r="C172" s="123" t="s">
        <v>426</v>
      </c>
      <c r="D172" s="1" t="s">
        <v>1077</v>
      </c>
    </row>
    <row r="173" spans="1:4" ht="14.5">
      <c r="A173" s="121" t="s">
        <v>699</v>
      </c>
      <c r="B173" s="122">
        <v>0.4</v>
      </c>
      <c r="C173" s="123" t="s">
        <v>428</v>
      </c>
      <c r="D173" s="1" t="s">
        <v>1077</v>
      </c>
    </row>
    <row r="174" spans="1:4" ht="14.5">
      <c r="A174" s="121" t="s">
        <v>700</v>
      </c>
      <c r="B174" s="122">
        <v>0.4</v>
      </c>
      <c r="C174" s="123" t="s">
        <v>430</v>
      </c>
      <c r="D174" s="1" t="s">
        <v>1077</v>
      </c>
    </row>
    <row r="175" spans="1:4" ht="14.5">
      <c r="A175" s="121" t="s">
        <v>701</v>
      </c>
      <c r="B175" s="122">
        <v>0.45</v>
      </c>
      <c r="C175" s="123" t="s">
        <v>432</v>
      </c>
      <c r="D175" s="1" t="s">
        <v>1077</v>
      </c>
    </row>
    <row r="176" spans="1:4" ht="14.5">
      <c r="A176" s="121" t="s">
        <v>702</v>
      </c>
      <c r="B176" s="122">
        <v>0.45</v>
      </c>
      <c r="C176" s="123" t="s">
        <v>434</v>
      </c>
      <c r="D176" s="1" t="s">
        <v>1077</v>
      </c>
    </row>
    <row r="177" spans="1:4" ht="14.5">
      <c r="A177" s="121" t="s">
        <v>703</v>
      </c>
      <c r="B177" s="122">
        <v>0.45</v>
      </c>
      <c r="C177" s="123" t="s">
        <v>436</v>
      </c>
      <c r="D177" s="1" t="s">
        <v>1077</v>
      </c>
    </row>
    <row r="178" spans="1:4" ht="14.5">
      <c r="A178" s="121" t="s">
        <v>1117</v>
      </c>
      <c r="B178" s="122">
        <v>0.45</v>
      </c>
      <c r="C178" s="123" t="s">
        <v>1116</v>
      </c>
      <c r="D178" s="1" t="s">
        <v>1077</v>
      </c>
    </row>
    <row r="179" spans="1:4" ht="14.5">
      <c r="A179" s="121" t="s">
        <v>704</v>
      </c>
      <c r="B179" s="122">
        <v>0.45</v>
      </c>
      <c r="C179" s="123" t="s">
        <v>438</v>
      </c>
      <c r="D179" s="1" t="s">
        <v>1077</v>
      </c>
    </row>
    <row r="180" spans="1:4" ht="14.5">
      <c r="A180" s="121" t="s">
        <v>705</v>
      </c>
      <c r="B180" s="122">
        <v>0.55000000000000004</v>
      </c>
      <c r="C180" s="123" t="s">
        <v>440</v>
      </c>
      <c r="D180" s="1" t="s">
        <v>1077</v>
      </c>
    </row>
    <row r="181" spans="1:4" ht="14.5">
      <c r="A181" s="121" t="s">
        <v>706</v>
      </c>
      <c r="B181" s="122">
        <v>0.55000000000000004</v>
      </c>
      <c r="C181" s="123" t="s">
        <v>442</v>
      </c>
      <c r="D181" s="1" t="s">
        <v>1077</v>
      </c>
    </row>
    <row r="182" spans="1:4" ht="14.5">
      <c r="A182" s="121" t="s">
        <v>1119</v>
      </c>
      <c r="B182" s="122">
        <v>0.55000000000000004</v>
      </c>
      <c r="C182" s="123" t="s">
        <v>1118</v>
      </c>
      <c r="D182" s="1" t="s">
        <v>1077</v>
      </c>
    </row>
    <row r="183" spans="1:4" ht="14.5">
      <c r="A183" s="121" t="s">
        <v>45</v>
      </c>
      <c r="B183" s="122">
        <v>0.75</v>
      </c>
      <c r="C183" s="123" t="s">
        <v>443</v>
      </c>
      <c r="D183" s="1" t="s">
        <v>1077</v>
      </c>
    </row>
    <row r="184" spans="1:4" ht="14.5">
      <c r="A184" s="121" t="s">
        <v>46</v>
      </c>
      <c r="B184" s="122">
        <v>0.85</v>
      </c>
      <c r="C184" s="123" t="s">
        <v>444</v>
      </c>
      <c r="D184" s="1" t="s">
        <v>1077</v>
      </c>
    </row>
    <row r="185" spans="1:4" ht="14.5">
      <c r="A185" s="121" t="s">
        <v>707</v>
      </c>
      <c r="B185" s="122">
        <v>1</v>
      </c>
      <c r="C185" s="123" t="s">
        <v>446</v>
      </c>
      <c r="D185" s="1" t="s">
        <v>1077</v>
      </c>
    </row>
    <row r="186" spans="1:4" ht="14.5">
      <c r="A186" s="121" t="s">
        <v>708</v>
      </c>
      <c r="B186" s="122">
        <v>1</v>
      </c>
      <c r="C186" s="123" t="s">
        <v>448</v>
      </c>
      <c r="D186" s="1" t="s">
        <v>1077</v>
      </c>
    </row>
    <row r="187" spans="1:4" ht="14.5">
      <c r="A187" s="121" t="s">
        <v>709</v>
      </c>
      <c r="B187" s="122">
        <v>7.4999999999999997E-2</v>
      </c>
      <c r="C187" s="123" t="s">
        <v>450</v>
      </c>
      <c r="D187" s="1" t="s">
        <v>1077</v>
      </c>
    </row>
    <row r="188" spans="1:4" ht="14.5">
      <c r="A188" s="121" t="s">
        <v>710</v>
      </c>
      <c r="B188" s="122">
        <v>0.17499999999999999</v>
      </c>
      <c r="C188" s="123" t="s">
        <v>452</v>
      </c>
      <c r="D188" s="1" t="s">
        <v>1077</v>
      </c>
    </row>
    <row r="189" spans="1:4" ht="14.5">
      <c r="A189" s="121" t="s">
        <v>711</v>
      </c>
      <c r="B189" s="122">
        <v>0.375</v>
      </c>
      <c r="C189" s="123" t="s">
        <v>454</v>
      </c>
      <c r="D189" s="1" t="s">
        <v>1077</v>
      </c>
    </row>
    <row r="190" spans="1:4" ht="14.5">
      <c r="A190" s="121" t="s">
        <v>712</v>
      </c>
      <c r="B190" s="122">
        <v>0.57499999999999996</v>
      </c>
      <c r="C190" s="123" t="s">
        <v>456</v>
      </c>
      <c r="D190" s="1" t="s">
        <v>1077</v>
      </c>
    </row>
    <row r="191" spans="1:4" ht="14.5">
      <c r="A191" s="121" t="s">
        <v>713</v>
      </c>
      <c r="B191" s="122">
        <v>0.77500000000000002</v>
      </c>
      <c r="C191" s="123" t="s">
        <v>458</v>
      </c>
      <c r="D191" s="1" t="s">
        <v>1077</v>
      </c>
    </row>
    <row r="192" spans="1:4" ht="14.5">
      <c r="A192" s="121" t="s">
        <v>714</v>
      </c>
      <c r="B192" s="122">
        <v>0.97499999999999998</v>
      </c>
      <c r="C192" s="123" t="s">
        <v>460</v>
      </c>
      <c r="D192" s="1" t="s">
        <v>1077</v>
      </c>
    </row>
    <row r="193" spans="1:4" ht="14.5">
      <c r="A193" s="121" t="s">
        <v>715</v>
      </c>
      <c r="B193" s="122">
        <v>1.175</v>
      </c>
      <c r="C193" s="123" t="s">
        <v>462</v>
      </c>
      <c r="D193" s="1" t="s">
        <v>1077</v>
      </c>
    </row>
    <row r="194" spans="1:4" ht="14.5">
      <c r="A194" s="121" t="s">
        <v>716</v>
      </c>
      <c r="B194" s="122">
        <v>1.375</v>
      </c>
      <c r="C194" s="123" t="s">
        <v>464</v>
      </c>
      <c r="D194" s="1" t="s">
        <v>1077</v>
      </c>
    </row>
    <row r="195" spans="1:4" ht="14.5">
      <c r="A195" s="121" t="s">
        <v>717</v>
      </c>
      <c r="B195" s="122">
        <v>1.575</v>
      </c>
      <c r="C195" s="123" t="s">
        <v>466</v>
      </c>
      <c r="D195" s="1" t="s">
        <v>1077</v>
      </c>
    </row>
    <row r="196" spans="1:4" ht="14.5">
      <c r="A196" s="121" t="s">
        <v>718</v>
      </c>
      <c r="B196" s="122">
        <v>1.7749999999999999</v>
      </c>
      <c r="C196" s="123" t="s">
        <v>468</v>
      </c>
      <c r="D196" s="1" t="s">
        <v>1077</v>
      </c>
    </row>
    <row r="197" spans="1:4" ht="14.5">
      <c r="A197" s="121" t="s">
        <v>719</v>
      </c>
      <c r="B197" s="122">
        <v>1.9750000000000001</v>
      </c>
      <c r="C197" s="123" t="s">
        <v>470</v>
      </c>
      <c r="D197" s="1" t="s">
        <v>1077</v>
      </c>
    </row>
    <row r="198" spans="1:4" ht="14.5">
      <c r="A198" s="121" t="s">
        <v>720</v>
      </c>
      <c r="B198" s="122">
        <v>0.17499999999999999</v>
      </c>
      <c r="C198" s="123" t="s">
        <v>472</v>
      </c>
      <c r="D198" s="1" t="s">
        <v>1077</v>
      </c>
    </row>
    <row r="199" spans="1:4" ht="14.5">
      <c r="A199" s="121" t="s">
        <v>721</v>
      </c>
      <c r="B199" s="122">
        <v>0.4</v>
      </c>
      <c r="C199" s="123" t="s">
        <v>474</v>
      </c>
      <c r="D199" s="1" t="s">
        <v>1077</v>
      </c>
    </row>
    <row r="200" spans="1:4" ht="14.5">
      <c r="A200" s="121" t="s">
        <v>722</v>
      </c>
      <c r="B200" s="122">
        <v>0.8</v>
      </c>
      <c r="C200" s="123" t="s">
        <v>476</v>
      </c>
      <c r="D200" s="1" t="s">
        <v>1077</v>
      </c>
    </row>
    <row r="201" spans="1:4" ht="14.5">
      <c r="A201" s="121" t="s">
        <v>723</v>
      </c>
      <c r="B201" s="122">
        <v>1.2</v>
      </c>
      <c r="C201" s="123" t="s">
        <v>478</v>
      </c>
      <c r="D201" s="1" t="s">
        <v>1077</v>
      </c>
    </row>
    <row r="202" spans="1:4" ht="14.5">
      <c r="A202" s="121" t="s">
        <v>724</v>
      </c>
      <c r="B202" s="122">
        <v>1.6</v>
      </c>
      <c r="C202" s="123" t="s">
        <v>480</v>
      </c>
      <c r="D202" s="1" t="s">
        <v>1077</v>
      </c>
    </row>
    <row r="203" spans="1:4" ht="14.5">
      <c r="A203" s="121" t="s">
        <v>725</v>
      </c>
      <c r="B203" s="122">
        <v>2</v>
      </c>
      <c r="C203" s="123" t="s">
        <v>482</v>
      </c>
      <c r="D203" s="1" t="s">
        <v>1077</v>
      </c>
    </row>
    <row r="204" spans="1:4" ht="14.5">
      <c r="A204" s="121" t="s">
        <v>726</v>
      </c>
      <c r="B204" s="122">
        <v>2.4</v>
      </c>
      <c r="C204" s="123" t="s">
        <v>484</v>
      </c>
      <c r="D204" s="1" t="s">
        <v>1077</v>
      </c>
    </row>
    <row r="205" spans="1:4" ht="14.5">
      <c r="A205" s="121" t="s">
        <v>727</v>
      </c>
      <c r="B205" s="122">
        <v>0.2</v>
      </c>
      <c r="C205" s="123" t="s">
        <v>486</v>
      </c>
      <c r="D205" s="1" t="s">
        <v>1077</v>
      </c>
    </row>
    <row r="206" spans="1:4" ht="14.5">
      <c r="A206" s="121" t="s">
        <v>728</v>
      </c>
      <c r="B206" s="122">
        <v>0.42499999999999999</v>
      </c>
      <c r="C206" s="123" t="s">
        <v>488</v>
      </c>
      <c r="D206" s="1" t="s">
        <v>1077</v>
      </c>
    </row>
    <row r="207" spans="1:4" ht="14.5">
      <c r="A207" s="121" t="s">
        <v>729</v>
      </c>
      <c r="B207" s="122">
        <v>0.82499999999999996</v>
      </c>
      <c r="C207" s="123" t="s">
        <v>490</v>
      </c>
      <c r="D207" s="1" t="s">
        <v>1077</v>
      </c>
    </row>
    <row r="208" spans="1:4" ht="14.5">
      <c r="A208" s="121" t="s">
        <v>730</v>
      </c>
      <c r="B208" s="122">
        <v>1.2250000000000001</v>
      </c>
      <c r="C208" s="123" t="s">
        <v>492</v>
      </c>
      <c r="D208" s="1" t="s">
        <v>1077</v>
      </c>
    </row>
    <row r="209" spans="1:4" ht="14.5">
      <c r="A209" s="121" t="s">
        <v>731</v>
      </c>
      <c r="B209" s="122">
        <v>1.625</v>
      </c>
      <c r="C209" s="123" t="s">
        <v>494</v>
      </c>
      <c r="D209" s="1" t="s">
        <v>1077</v>
      </c>
    </row>
    <row r="210" spans="1:4" ht="14.5">
      <c r="A210" s="121" t="s">
        <v>732</v>
      </c>
      <c r="B210" s="122">
        <v>2.0249999999999999</v>
      </c>
      <c r="C210" s="123" t="s">
        <v>496</v>
      </c>
      <c r="D210" s="1" t="s">
        <v>1077</v>
      </c>
    </row>
    <row r="211" spans="1:4" ht="14.5">
      <c r="A211" s="121" t="s">
        <v>733</v>
      </c>
      <c r="B211" s="122">
        <v>2.4249999999999998</v>
      </c>
      <c r="C211" s="123" t="s">
        <v>498</v>
      </c>
      <c r="D211" s="1" t="s">
        <v>1077</v>
      </c>
    </row>
    <row r="212" spans="1:4" ht="14.5">
      <c r="A212" s="121" t="s">
        <v>734</v>
      </c>
      <c r="B212" s="122">
        <v>0.05</v>
      </c>
      <c r="C212" s="123" t="s">
        <v>500</v>
      </c>
      <c r="D212" s="1" t="s">
        <v>1077</v>
      </c>
    </row>
    <row r="213" spans="1:4" ht="14.5">
      <c r="A213" s="121" t="s">
        <v>50</v>
      </c>
      <c r="B213" s="122">
        <v>0.1</v>
      </c>
      <c r="C213" s="123" t="s">
        <v>501</v>
      </c>
      <c r="D213" s="1" t="s">
        <v>1077</v>
      </c>
    </row>
    <row r="214" spans="1:4" ht="14.5">
      <c r="A214" s="121" t="s">
        <v>51</v>
      </c>
      <c r="B214" s="122">
        <v>0.2</v>
      </c>
      <c r="C214" s="123" t="s">
        <v>502</v>
      </c>
      <c r="D214" s="1" t="s">
        <v>1077</v>
      </c>
    </row>
    <row r="215" spans="1:4" ht="14.5">
      <c r="A215" s="121" t="s">
        <v>52</v>
      </c>
      <c r="B215" s="122">
        <v>0.3</v>
      </c>
      <c r="C215" s="123" t="s">
        <v>503</v>
      </c>
      <c r="D215" s="1" t="s">
        <v>1077</v>
      </c>
    </row>
    <row r="216" spans="1:4" ht="14.5">
      <c r="A216" s="121" t="s">
        <v>53</v>
      </c>
      <c r="B216" s="122">
        <v>0.4</v>
      </c>
      <c r="C216" s="123" t="s">
        <v>504</v>
      </c>
      <c r="D216" s="1" t="s">
        <v>1077</v>
      </c>
    </row>
    <row r="217" spans="1:4" ht="14.5">
      <c r="A217" s="121" t="s">
        <v>735</v>
      </c>
      <c r="B217" s="122">
        <v>7.4999999999999997E-2</v>
      </c>
      <c r="C217" s="123" t="s">
        <v>506</v>
      </c>
      <c r="D217" s="1" t="s">
        <v>1077</v>
      </c>
    </row>
    <row r="218" spans="1:4" ht="14.5">
      <c r="A218" s="121" t="s">
        <v>736</v>
      </c>
      <c r="B218" s="122">
        <v>0.17499999999999999</v>
      </c>
      <c r="C218" s="123" t="s">
        <v>508</v>
      </c>
      <c r="D218" s="1" t="s">
        <v>1077</v>
      </c>
    </row>
    <row r="219" spans="1:4" ht="14.5">
      <c r="A219" s="121" t="s">
        <v>737</v>
      </c>
      <c r="B219" s="122">
        <v>0.375</v>
      </c>
      <c r="C219" s="123" t="s">
        <v>510</v>
      </c>
      <c r="D219" s="1" t="s">
        <v>1077</v>
      </c>
    </row>
    <row r="220" spans="1:4" ht="14.5">
      <c r="A220" s="121" t="s">
        <v>738</v>
      </c>
      <c r="B220" s="122">
        <v>0.57499999999999996</v>
      </c>
      <c r="C220" s="123" t="s">
        <v>512</v>
      </c>
      <c r="D220" s="1" t="s">
        <v>1077</v>
      </c>
    </row>
    <row r="221" spans="1:4" ht="14.5">
      <c r="A221" s="121" t="s">
        <v>739</v>
      </c>
      <c r="B221" s="122">
        <v>0.77500000000000002</v>
      </c>
      <c r="C221" s="123" t="s">
        <v>514</v>
      </c>
      <c r="D221" s="1" t="s">
        <v>1077</v>
      </c>
    </row>
    <row r="222" spans="1:4" ht="14.5">
      <c r="A222" s="121" t="s">
        <v>740</v>
      </c>
      <c r="B222" s="122">
        <v>0.97499999999999998</v>
      </c>
      <c r="C222" s="123" t="s">
        <v>516</v>
      </c>
      <c r="D222" s="1" t="s">
        <v>1077</v>
      </c>
    </row>
    <row r="223" spans="1:4" ht="14.5">
      <c r="A223" s="121" t="s">
        <v>741</v>
      </c>
      <c r="B223" s="122">
        <v>1.175</v>
      </c>
      <c r="C223" s="123" t="s">
        <v>518</v>
      </c>
      <c r="D223" s="1" t="s">
        <v>1077</v>
      </c>
    </row>
    <row r="224" spans="1:4" ht="14.5">
      <c r="A224" s="121" t="s">
        <v>742</v>
      </c>
      <c r="B224" s="122">
        <v>0.125</v>
      </c>
      <c r="C224" s="123" t="s">
        <v>520</v>
      </c>
      <c r="D224" s="1" t="s">
        <v>1077</v>
      </c>
    </row>
    <row r="225" spans="1:4" ht="14.5">
      <c r="A225" s="121" t="s">
        <v>743</v>
      </c>
      <c r="B225" s="122">
        <v>0.125</v>
      </c>
      <c r="C225" s="123" t="s">
        <v>522</v>
      </c>
      <c r="D225" s="1" t="s">
        <v>1077</v>
      </c>
    </row>
    <row r="226" spans="1:4" ht="14.5">
      <c r="A226" s="121" t="s">
        <v>744</v>
      </c>
      <c r="B226" s="122">
        <v>0.27500000000000002</v>
      </c>
      <c r="C226" s="123" t="s">
        <v>524</v>
      </c>
      <c r="D226" s="1" t="s">
        <v>1077</v>
      </c>
    </row>
    <row r="227" spans="1:4" ht="14.5">
      <c r="A227" s="121" t="s">
        <v>745</v>
      </c>
      <c r="B227" s="122">
        <v>0.27500000000000002</v>
      </c>
      <c r="C227" s="123" t="s">
        <v>526</v>
      </c>
      <c r="D227" s="1" t="s">
        <v>1077</v>
      </c>
    </row>
    <row r="228" spans="1:4" ht="14.5">
      <c r="A228" s="121" t="s">
        <v>746</v>
      </c>
      <c r="B228" s="122">
        <v>0.1</v>
      </c>
      <c r="C228" s="123" t="s">
        <v>528</v>
      </c>
      <c r="D228" s="1" t="s">
        <v>1077</v>
      </c>
    </row>
    <row r="229" spans="1:4" ht="14.5">
      <c r="A229" s="121" t="s">
        <v>747</v>
      </c>
      <c r="B229" s="122">
        <v>0.22500000000000001</v>
      </c>
      <c r="C229" s="123" t="s">
        <v>530</v>
      </c>
      <c r="D229" s="1" t="s">
        <v>1077</v>
      </c>
    </row>
    <row r="230" spans="1:4" ht="14.5">
      <c r="A230" s="121" t="s">
        <v>748</v>
      </c>
      <c r="B230" s="122">
        <v>0.47499999999999998</v>
      </c>
      <c r="C230" s="123" t="s">
        <v>532</v>
      </c>
      <c r="D230" s="1" t="s">
        <v>1077</v>
      </c>
    </row>
    <row r="231" spans="1:4" ht="14.5">
      <c r="A231" s="121" t="s">
        <v>749</v>
      </c>
      <c r="B231" s="122">
        <v>0.72499999999999998</v>
      </c>
      <c r="C231" s="123" t="s">
        <v>534</v>
      </c>
      <c r="D231" s="1" t="s">
        <v>1077</v>
      </c>
    </row>
    <row r="232" spans="1:4" ht="14.5">
      <c r="A232" s="121" t="s">
        <v>750</v>
      </c>
      <c r="B232" s="122">
        <v>0.97499999999999998</v>
      </c>
      <c r="C232" s="123" t="s">
        <v>536</v>
      </c>
      <c r="D232" s="1" t="s">
        <v>1077</v>
      </c>
    </row>
    <row r="233" spans="1:4" ht="14.5">
      <c r="A233" s="121" t="s">
        <v>751</v>
      </c>
      <c r="B233" s="122">
        <v>1.2250000000000001</v>
      </c>
      <c r="C233" s="123" t="s">
        <v>538</v>
      </c>
      <c r="D233" s="1" t="s">
        <v>1077</v>
      </c>
    </row>
    <row r="234" spans="1:4" ht="14.5">
      <c r="A234" s="121" t="s">
        <v>752</v>
      </c>
      <c r="B234" s="122">
        <v>1.4750000000000001</v>
      </c>
      <c r="C234" s="123" t="s">
        <v>540</v>
      </c>
      <c r="D234" s="1" t="s">
        <v>1077</v>
      </c>
    </row>
    <row r="235" spans="1:4" ht="14.5">
      <c r="A235" s="121" t="s">
        <v>753</v>
      </c>
      <c r="B235" s="122">
        <v>1.7250000000000001</v>
      </c>
      <c r="C235" s="123" t="s">
        <v>542</v>
      </c>
      <c r="D235" s="1" t="s">
        <v>1077</v>
      </c>
    </row>
    <row r="236" spans="1:4" ht="14.5">
      <c r="A236" s="121" t="s">
        <v>754</v>
      </c>
      <c r="B236" s="122">
        <v>1.9750000000000001</v>
      </c>
      <c r="C236" s="123" t="s">
        <v>544</v>
      </c>
      <c r="D236" s="1" t="s">
        <v>1077</v>
      </c>
    </row>
    <row r="237" spans="1:4" ht="14.5">
      <c r="A237" s="121" t="s">
        <v>755</v>
      </c>
      <c r="B237" s="122">
        <v>2.2250000000000001</v>
      </c>
      <c r="C237" s="123" t="s">
        <v>546</v>
      </c>
      <c r="D237" s="1" t="s">
        <v>1077</v>
      </c>
    </row>
    <row r="238" spans="1:4" ht="14.5">
      <c r="A238" s="121" t="s">
        <v>756</v>
      </c>
      <c r="B238" s="122">
        <v>2.4750000000000001</v>
      </c>
      <c r="C238" s="123" t="s">
        <v>548</v>
      </c>
      <c r="D238" s="1" t="s">
        <v>1077</v>
      </c>
    </row>
    <row r="239" spans="1:4" ht="14.5">
      <c r="A239" s="121" t="s">
        <v>757</v>
      </c>
      <c r="B239" s="122">
        <v>0.27500000000000002</v>
      </c>
      <c r="C239" s="123" t="s">
        <v>550</v>
      </c>
      <c r="D239" s="1" t="s">
        <v>1077</v>
      </c>
    </row>
    <row r="240" spans="1:4" ht="14.5">
      <c r="A240" s="121" t="s">
        <v>758</v>
      </c>
      <c r="B240" s="122">
        <v>0.57499999999999996</v>
      </c>
      <c r="C240" s="123" t="s">
        <v>552</v>
      </c>
      <c r="D240" s="1" t="s">
        <v>1077</v>
      </c>
    </row>
    <row r="241" spans="1:4" ht="14.5">
      <c r="A241" s="121" t="s">
        <v>759</v>
      </c>
      <c r="B241" s="122">
        <v>0.875</v>
      </c>
      <c r="C241" s="123" t="s">
        <v>554</v>
      </c>
      <c r="D241" s="1" t="s">
        <v>1077</v>
      </c>
    </row>
    <row r="242" spans="1:4" ht="14.5">
      <c r="A242" s="121" t="s">
        <v>760</v>
      </c>
      <c r="B242" s="122">
        <v>1.175</v>
      </c>
      <c r="C242" s="123" t="s">
        <v>556</v>
      </c>
      <c r="D242" s="1" t="s">
        <v>1077</v>
      </c>
    </row>
    <row r="243" spans="1:4" ht="14.5">
      <c r="A243" s="121" t="s">
        <v>761</v>
      </c>
      <c r="B243" s="122">
        <v>1.4750000000000001</v>
      </c>
      <c r="C243" s="123" t="s">
        <v>558</v>
      </c>
      <c r="D243" s="1" t="s">
        <v>1077</v>
      </c>
    </row>
    <row r="244" spans="1:4" ht="14.5">
      <c r="A244" s="121" t="s">
        <v>762</v>
      </c>
      <c r="B244" s="122">
        <v>1.7749999999999999</v>
      </c>
      <c r="C244" s="123" t="s">
        <v>560</v>
      </c>
      <c r="D244" s="1" t="s">
        <v>1077</v>
      </c>
    </row>
    <row r="245" spans="1:4" ht="14.5">
      <c r="A245" s="121" t="s">
        <v>763</v>
      </c>
      <c r="B245" s="122">
        <v>2.0750000000000002</v>
      </c>
      <c r="C245" s="123" t="s">
        <v>562</v>
      </c>
      <c r="D245" s="1" t="s">
        <v>1077</v>
      </c>
    </row>
    <row r="246" spans="1:4" ht="14.5">
      <c r="A246" s="121" t="s">
        <v>764</v>
      </c>
      <c r="B246" s="122">
        <v>2.375</v>
      </c>
      <c r="C246" s="123" t="s">
        <v>564</v>
      </c>
      <c r="D246" s="1" t="s">
        <v>1077</v>
      </c>
    </row>
    <row r="247" spans="1:4" ht="14.5">
      <c r="A247" s="121" t="s">
        <v>765</v>
      </c>
      <c r="B247" s="122">
        <v>2.6749999999999998</v>
      </c>
      <c r="C247" s="123" t="s">
        <v>566</v>
      </c>
      <c r="D247" s="1" t="s">
        <v>1077</v>
      </c>
    </row>
    <row r="248" spans="1:4" ht="14.5">
      <c r="A248" s="121" t="s">
        <v>766</v>
      </c>
      <c r="B248" s="122">
        <v>2.9750000000000001</v>
      </c>
      <c r="C248" s="123" t="s">
        <v>568</v>
      </c>
      <c r="D248" s="1" t="s">
        <v>1077</v>
      </c>
    </row>
    <row r="249" spans="1:4" ht="14.5">
      <c r="A249" s="121" t="s">
        <v>767</v>
      </c>
      <c r="B249" s="122">
        <v>0.25</v>
      </c>
      <c r="C249" s="123" t="s">
        <v>570</v>
      </c>
      <c r="D249" s="1" t="s">
        <v>1077</v>
      </c>
    </row>
    <row r="250" spans="1:4" ht="14.5">
      <c r="A250" s="121" t="s">
        <v>768</v>
      </c>
      <c r="B250" s="122">
        <v>0.52500000000000002</v>
      </c>
      <c r="C250" s="123" t="s">
        <v>572</v>
      </c>
      <c r="D250" s="1" t="s">
        <v>1077</v>
      </c>
    </row>
    <row r="251" spans="1:4" ht="14.5">
      <c r="A251" s="121" t="s">
        <v>769</v>
      </c>
      <c r="B251" s="122">
        <v>1.075</v>
      </c>
      <c r="C251" s="123" t="s">
        <v>574</v>
      </c>
      <c r="D251" s="1" t="s">
        <v>1077</v>
      </c>
    </row>
    <row r="252" spans="1:4" ht="14.5">
      <c r="A252" s="121" t="s">
        <v>770</v>
      </c>
      <c r="B252" s="122">
        <v>1.675</v>
      </c>
      <c r="C252" s="123" t="s">
        <v>576</v>
      </c>
      <c r="D252" s="1" t="s">
        <v>1077</v>
      </c>
    </row>
    <row r="253" spans="1:4" ht="14.5">
      <c r="A253" s="121" t="s">
        <v>771</v>
      </c>
      <c r="B253" s="122">
        <v>2.5000000000000001E-2</v>
      </c>
      <c r="C253" s="123" t="s">
        <v>578</v>
      </c>
      <c r="D253" s="1" t="s">
        <v>1077</v>
      </c>
    </row>
    <row r="254" spans="1:4" ht="14.5">
      <c r="A254" s="121" t="s">
        <v>772</v>
      </c>
      <c r="B254" s="122">
        <v>0.05</v>
      </c>
      <c r="C254" s="123" t="s">
        <v>580</v>
      </c>
      <c r="D254" s="1" t="s">
        <v>1077</v>
      </c>
    </row>
    <row r="255" spans="1:4" ht="14.5">
      <c r="A255" s="121" t="s">
        <v>773</v>
      </c>
      <c r="B255" s="122">
        <v>0.05</v>
      </c>
      <c r="C255" s="123" t="s">
        <v>582</v>
      </c>
      <c r="D255" s="1" t="s">
        <v>1077</v>
      </c>
    </row>
    <row r="256" spans="1:4" ht="14.5">
      <c r="A256" s="121" t="s">
        <v>774</v>
      </c>
      <c r="B256" s="122">
        <v>0.05</v>
      </c>
      <c r="C256" s="123" t="s">
        <v>584</v>
      </c>
      <c r="D256" s="1" t="s">
        <v>1077</v>
      </c>
    </row>
    <row r="257" spans="1:4" ht="14.5">
      <c r="A257" s="121" t="s">
        <v>775</v>
      </c>
      <c r="B257" s="122">
        <v>0.05</v>
      </c>
      <c r="C257" s="123" t="s">
        <v>586</v>
      </c>
      <c r="D257" s="1" t="s">
        <v>1077</v>
      </c>
    </row>
    <row r="258" spans="1:4" ht="14.5">
      <c r="A258" s="121" t="s">
        <v>776</v>
      </c>
      <c r="B258" s="122">
        <v>7.4999999999999997E-2</v>
      </c>
      <c r="C258" s="123" t="s">
        <v>588</v>
      </c>
      <c r="D258" s="1" t="s">
        <v>1077</v>
      </c>
    </row>
    <row r="259" spans="1:4" ht="14.5">
      <c r="A259" s="121" t="s">
        <v>777</v>
      </c>
      <c r="B259" s="122">
        <v>7.4999999999999997E-2</v>
      </c>
      <c r="C259" s="123" t="s">
        <v>590</v>
      </c>
      <c r="D259" s="1" t="s">
        <v>1077</v>
      </c>
    </row>
    <row r="260" spans="1:4" ht="14.5">
      <c r="A260" s="121" t="s">
        <v>778</v>
      </c>
      <c r="B260" s="122">
        <v>0.1</v>
      </c>
      <c r="C260" s="123" t="s">
        <v>592</v>
      </c>
      <c r="D260" s="1" t="s">
        <v>1077</v>
      </c>
    </row>
    <row r="261" spans="1:4" ht="14.5">
      <c r="A261" s="121" t="s">
        <v>779</v>
      </c>
      <c r="B261" s="122">
        <v>0.1</v>
      </c>
      <c r="C261" s="123" t="s">
        <v>594</v>
      </c>
      <c r="D261" s="1" t="s">
        <v>1077</v>
      </c>
    </row>
    <row r="262" spans="1:4" ht="14.5">
      <c r="A262" s="121" t="s">
        <v>780</v>
      </c>
      <c r="B262" s="122">
        <v>0.22500000000000001</v>
      </c>
      <c r="C262" s="123" t="s">
        <v>596</v>
      </c>
      <c r="D262" s="1" t="s">
        <v>1077</v>
      </c>
    </row>
    <row r="263" spans="1:4" ht="14.5">
      <c r="A263" s="121" t="s">
        <v>781</v>
      </c>
      <c r="B263" s="122">
        <v>0.22500000000000001</v>
      </c>
      <c r="C263" s="123" t="s">
        <v>598</v>
      </c>
      <c r="D263" s="1" t="s">
        <v>1077</v>
      </c>
    </row>
    <row r="264" spans="1:4" ht="14.5">
      <c r="A264" s="121" t="s">
        <v>782</v>
      </c>
      <c r="B264" s="122">
        <v>0.32500000000000001</v>
      </c>
      <c r="C264" s="123" t="s">
        <v>600</v>
      </c>
      <c r="D264" s="1" t="s">
        <v>1077</v>
      </c>
    </row>
    <row r="265" spans="1:4" ht="14.5">
      <c r="A265" s="121" t="s">
        <v>783</v>
      </c>
      <c r="B265" s="122">
        <v>0.57499999999999996</v>
      </c>
      <c r="C265" s="123" t="s">
        <v>602</v>
      </c>
      <c r="D265" s="1" t="s">
        <v>1077</v>
      </c>
    </row>
    <row r="266" spans="1:4" ht="14.5">
      <c r="A266" s="121" t="s">
        <v>784</v>
      </c>
      <c r="B266" s="122">
        <v>0.72499999999999998</v>
      </c>
      <c r="C266" s="123" t="s">
        <v>604</v>
      </c>
      <c r="D266" s="1" t="s">
        <v>1077</v>
      </c>
    </row>
    <row r="267" spans="1:4" ht="14.5">
      <c r="A267" s="121" t="s">
        <v>785</v>
      </c>
      <c r="B267" s="122">
        <v>0.82499999999999996</v>
      </c>
      <c r="C267" s="123" t="s">
        <v>606</v>
      </c>
      <c r="D267" s="1" t="s">
        <v>1077</v>
      </c>
    </row>
    <row r="268" spans="1:4" ht="14.5">
      <c r="A268" s="121" t="s">
        <v>786</v>
      </c>
      <c r="B268" s="122">
        <v>2.5000000000000001E-2</v>
      </c>
      <c r="C268" s="123" t="s">
        <v>608</v>
      </c>
      <c r="D268" s="1" t="s">
        <v>1077</v>
      </c>
    </row>
    <row r="269" spans="1:4" ht="14.5">
      <c r="A269" s="121" t="s">
        <v>787</v>
      </c>
      <c r="B269" s="122">
        <v>0.05</v>
      </c>
      <c r="C269" s="123" t="s">
        <v>610</v>
      </c>
      <c r="D269" s="1" t="s">
        <v>1077</v>
      </c>
    </row>
    <row r="270" spans="1:4" ht="14.5">
      <c r="A270" s="121" t="s">
        <v>788</v>
      </c>
      <c r="B270" s="122">
        <v>0.05</v>
      </c>
      <c r="C270" s="123" t="s">
        <v>612</v>
      </c>
      <c r="D270" s="1" t="s">
        <v>1077</v>
      </c>
    </row>
    <row r="271" spans="1:4" ht="14.5">
      <c r="A271" s="121" t="s">
        <v>789</v>
      </c>
      <c r="B271" s="122">
        <v>0.05</v>
      </c>
      <c r="C271" s="123" t="s">
        <v>614</v>
      </c>
      <c r="D271" s="1" t="s">
        <v>1077</v>
      </c>
    </row>
    <row r="272" spans="1:4" ht="14.5">
      <c r="A272" s="121" t="s">
        <v>790</v>
      </c>
      <c r="B272" s="122">
        <v>0.1</v>
      </c>
      <c r="C272" s="123" t="s">
        <v>616</v>
      </c>
      <c r="D272" s="1" t="s">
        <v>1077</v>
      </c>
    </row>
    <row r="273" spans="1:4" ht="14.5">
      <c r="A273" s="121" t="s">
        <v>791</v>
      </c>
      <c r="B273" s="122">
        <v>0.1</v>
      </c>
      <c r="C273" s="123" t="s">
        <v>618</v>
      </c>
      <c r="D273" s="1" t="s">
        <v>1077</v>
      </c>
    </row>
    <row r="274" spans="1:4" ht="14.5">
      <c r="A274" s="121" t="s">
        <v>792</v>
      </c>
      <c r="B274" s="122">
        <v>0.1</v>
      </c>
      <c r="C274" s="123" t="s">
        <v>620</v>
      </c>
      <c r="D274" s="1" t="s">
        <v>1077</v>
      </c>
    </row>
    <row r="275" spans="1:4" ht="14.5">
      <c r="A275" s="121" t="s">
        <v>793</v>
      </c>
      <c r="B275" s="122">
        <v>0.15</v>
      </c>
      <c r="C275" s="123" t="s">
        <v>622</v>
      </c>
      <c r="D275" s="1" t="s">
        <v>1077</v>
      </c>
    </row>
    <row r="276" spans="1:4" ht="14.5">
      <c r="A276" s="121" t="s">
        <v>794</v>
      </c>
      <c r="B276" s="122">
        <v>0.15</v>
      </c>
      <c r="C276" s="123" t="s">
        <v>624</v>
      </c>
      <c r="D276" s="1" t="s">
        <v>1077</v>
      </c>
    </row>
    <row r="277" spans="1:4" ht="14.5">
      <c r="A277" s="121" t="s">
        <v>795</v>
      </c>
      <c r="B277" s="122">
        <v>0.15</v>
      </c>
      <c r="C277" s="123" t="s">
        <v>626</v>
      </c>
      <c r="D277" s="1" t="s">
        <v>1077</v>
      </c>
    </row>
    <row r="278" spans="1:4" ht="14.5">
      <c r="A278" s="121" t="s">
        <v>1124</v>
      </c>
      <c r="B278" s="122">
        <v>0.2</v>
      </c>
      <c r="C278" s="123" t="s">
        <v>1122</v>
      </c>
      <c r="D278" s="1" t="s">
        <v>1077</v>
      </c>
    </row>
    <row r="279" spans="1:4" ht="14.5">
      <c r="A279" s="121" t="s">
        <v>796</v>
      </c>
      <c r="B279" s="122">
        <v>0.2</v>
      </c>
      <c r="C279" s="123" t="s">
        <v>628</v>
      </c>
      <c r="D279" s="1" t="s">
        <v>1077</v>
      </c>
    </row>
    <row r="280" spans="1:4" ht="14.5">
      <c r="A280" s="121" t="s">
        <v>797</v>
      </c>
      <c r="B280" s="122">
        <v>0.2</v>
      </c>
      <c r="C280" s="123" t="s">
        <v>630</v>
      </c>
      <c r="D280" s="1" t="s">
        <v>1077</v>
      </c>
    </row>
    <row r="281" spans="1:4" ht="14.5">
      <c r="A281" s="121" t="s">
        <v>798</v>
      </c>
      <c r="B281" s="122">
        <v>0.2</v>
      </c>
      <c r="C281" s="123" t="s">
        <v>632</v>
      </c>
      <c r="D281" s="1" t="s">
        <v>1077</v>
      </c>
    </row>
    <row r="282" spans="1:4" ht="14.5">
      <c r="A282" s="121" t="s">
        <v>799</v>
      </c>
      <c r="B282" s="122">
        <v>0.2</v>
      </c>
      <c r="C282" s="123" t="s">
        <v>634</v>
      </c>
      <c r="D282" s="1" t="s">
        <v>1077</v>
      </c>
    </row>
    <row r="283" spans="1:4" ht="14.5">
      <c r="A283" s="121" t="s">
        <v>800</v>
      </c>
      <c r="B283" s="122">
        <v>0.2</v>
      </c>
      <c r="C283" s="123" t="s">
        <v>636</v>
      </c>
      <c r="D283" s="1" t="s">
        <v>1077</v>
      </c>
    </row>
    <row r="284" spans="1:4" ht="14.5">
      <c r="A284" s="121" t="s">
        <v>1127</v>
      </c>
      <c r="B284" s="122">
        <v>0.25</v>
      </c>
      <c r="C284" s="123" t="s">
        <v>1125</v>
      </c>
      <c r="D284" s="1" t="s">
        <v>1077</v>
      </c>
    </row>
    <row r="285" spans="1:4" ht="14.5">
      <c r="A285" s="121" t="s">
        <v>801</v>
      </c>
      <c r="B285" s="122">
        <v>0.25</v>
      </c>
      <c r="C285" s="123" t="s">
        <v>638</v>
      </c>
      <c r="D285" s="1" t="s">
        <v>1077</v>
      </c>
    </row>
    <row r="286" spans="1:4" ht="14.5">
      <c r="A286" s="121" t="s">
        <v>802</v>
      </c>
      <c r="B286" s="122">
        <v>0.25</v>
      </c>
      <c r="C286" s="123" t="s">
        <v>640</v>
      </c>
      <c r="D286" s="1" t="s">
        <v>1077</v>
      </c>
    </row>
    <row r="287" spans="1:4" ht="14.5">
      <c r="A287" s="121" t="s">
        <v>803</v>
      </c>
      <c r="B287" s="122">
        <v>0.32500000000000001</v>
      </c>
      <c r="C287" s="123" t="s">
        <v>642</v>
      </c>
      <c r="D287" s="1" t="s">
        <v>1077</v>
      </c>
    </row>
    <row r="288" spans="1:4" ht="14.5">
      <c r="A288" s="121" t="s">
        <v>804</v>
      </c>
      <c r="B288" s="122">
        <v>0.32500000000000001</v>
      </c>
      <c r="C288" s="123" t="s">
        <v>644</v>
      </c>
      <c r="D288" s="1" t="s">
        <v>1077</v>
      </c>
    </row>
    <row r="289" spans="1:4" ht="14.5">
      <c r="A289" s="121" t="s">
        <v>805</v>
      </c>
      <c r="B289" s="122">
        <v>0.32500000000000001</v>
      </c>
      <c r="C289" s="123" t="s">
        <v>646</v>
      </c>
      <c r="D289" s="1" t="s">
        <v>1077</v>
      </c>
    </row>
    <row r="290" spans="1:4" ht="14.5">
      <c r="A290" s="121" t="s">
        <v>806</v>
      </c>
      <c r="B290" s="122">
        <v>0.32500000000000001</v>
      </c>
      <c r="C290" s="123" t="s">
        <v>648</v>
      </c>
      <c r="D290" s="1" t="s">
        <v>1077</v>
      </c>
    </row>
    <row r="291" spans="1:4" ht="14.5">
      <c r="A291" s="121" t="s">
        <v>807</v>
      </c>
      <c r="B291" s="122">
        <v>0.375</v>
      </c>
      <c r="C291" s="123" t="s">
        <v>650</v>
      </c>
      <c r="D291" s="1" t="s">
        <v>1077</v>
      </c>
    </row>
    <row r="292" spans="1:4" ht="14.5">
      <c r="A292" s="121" t="s">
        <v>808</v>
      </c>
      <c r="B292" s="122">
        <v>0.45</v>
      </c>
      <c r="C292" s="123" t="s">
        <v>652</v>
      </c>
      <c r="D292" s="1" t="s">
        <v>1077</v>
      </c>
    </row>
    <row r="293" spans="1:4" ht="14.5">
      <c r="A293" s="121" t="s">
        <v>809</v>
      </c>
      <c r="B293" s="122">
        <v>0.45</v>
      </c>
      <c r="C293" s="123" t="s">
        <v>654</v>
      </c>
      <c r="D293" s="1" t="s">
        <v>1077</v>
      </c>
    </row>
    <row r="294" spans="1:4" ht="14.5">
      <c r="A294" s="121" t="s">
        <v>810</v>
      </c>
      <c r="B294" s="122">
        <v>0.5</v>
      </c>
      <c r="C294" s="123" t="s">
        <v>656</v>
      </c>
      <c r="D294" s="1" t="s">
        <v>1077</v>
      </c>
    </row>
    <row r="295" spans="1:4" ht="14.5">
      <c r="A295" s="121" t="s">
        <v>811</v>
      </c>
      <c r="B295" s="122">
        <v>0.65</v>
      </c>
      <c r="C295" s="123" t="s">
        <v>658</v>
      </c>
      <c r="D295" s="1" t="s">
        <v>1077</v>
      </c>
    </row>
    <row r="296" spans="1:4" ht="14.5">
      <c r="A296" s="121" t="s">
        <v>812</v>
      </c>
      <c r="B296" s="122">
        <v>0.05</v>
      </c>
      <c r="C296" s="123" t="s">
        <v>660</v>
      </c>
      <c r="D296" s="1" t="s">
        <v>1077</v>
      </c>
    </row>
    <row r="297" spans="1:4" ht="14.5">
      <c r="A297" s="121" t="s">
        <v>813</v>
      </c>
      <c r="B297" s="122">
        <v>0.1</v>
      </c>
      <c r="C297" s="123" t="s">
        <v>662</v>
      </c>
      <c r="D297" s="1" t="s">
        <v>1077</v>
      </c>
    </row>
    <row r="298" spans="1:4" ht="14.5">
      <c r="A298" s="121" t="s">
        <v>814</v>
      </c>
      <c r="B298" s="122">
        <v>0.1</v>
      </c>
      <c r="C298" s="123" t="s">
        <v>664</v>
      </c>
      <c r="D298" s="1" t="s">
        <v>1077</v>
      </c>
    </row>
    <row r="299" spans="1:4" ht="14.5">
      <c r="A299" s="121" t="s">
        <v>815</v>
      </c>
      <c r="B299" s="122">
        <v>0.15</v>
      </c>
      <c r="C299" s="123" t="s">
        <v>666</v>
      </c>
      <c r="D299" s="1" t="s">
        <v>1077</v>
      </c>
    </row>
    <row r="300" spans="1:4" ht="14.5">
      <c r="A300" s="121" t="s">
        <v>816</v>
      </c>
      <c r="B300" s="122">
        <v>0.15</v>
      </c>
      <c r="C300" s="123" t="s">
        <v>668</v>
      </c>
      <c r="D300" s="1" t="s">
        <v>1077</v>
      </c>
    </row>
    <row r="301" spans="1:4" ht="14.5">
      <c r="A301" s="121" t="s">
        <v>817</v>
      </c>
      <c r="B301" s="122">
        <v>0.15</v>
      </c>
      <c r="C301" s="123" t="s">
        <v>670</v>
      </c>
      <c r="D301" s="1" t="s">
        <v>1077</v>
      </c>
    </row>
    <row r="302" spans="1:4" ht="14.5">
      <c r="A302" s="121" t="s">
        <v>58</v>
      </c>
      <c r="B302" s="122">
        <v>0.2</v>
      </c>
      <c r="C302" s="123" t="s">
        <v>671</v>
      </c>
      <c r="D302" s="1" t="s">
        <v>1077</v>
      </c>
    </row>
    <row r="303" spans="1:4" ht="14.5">
      <c r="A303" s="121" t="s">
        <v>59</v>
      </c>
      <c r="B303" s="122">
        <v>0.25</v>
      </c>
      <c r="C303" s="123" t="s">
        <v>672</v>
      </c>
      <c r="D303" s="1" t="s">
        <v>1077</v>
      </c>
    </row>
    <row r="304" spans="1:4" ht="14.5">
      <c r="A304" s="121" t="s">
        <v>60</v>
      </c>
      <c r="B304" s="122">
        <v>0.5</v>
      </c>
      <c r="C304" s="123" t="s">
        <v>673</v>
      </c>
      <c r="D304" s="1" t="s">
        <v>1077</v>
      </c>
    </row>
    <row r="305" spans="1:4" ht="14.5">
      <c r="A305" s="121" t="s">
        <v>818</v>
      </c>
      <c r="B305" s="122">
        <v>0.625</v>
      </c>
      <c r="C305" s="123" t="s">
        <v>675</v>
      </c>
      <c r="D305" s="1" t="s">
        <v>1077</v>
      </c>
    </row>
    <row r="306" spans="1:4" ht="14.5">
      <c r="A306" s="121" t="s">
        <v>819</v>
      </c>
      <c r="B306" s="122">
        <v>0.625</v>
      </c>
      <c r="C306" s="123" t="s">
        <v>677</v>
      </c>
      <c r="D306" s="1" t="s">
        <v>1077</v>
      </c>
    </row>
    <row r="307" spans="1:4" ht="14.5">
      <c r="A307" s="121" t="s">
        <v>820</v>
      </c>
      <c r="B307" s="122">
        <v>0.75</v>
      </c>
      <c r="C307" s="123" t="s">
        <v>679</v>
      </c>
      <c r="D307" s="1" t="s">
        <v>1077</v>
      </c>
    </row>
    <row r="308" spans="1:4" ht="14.5">
      <c r="A308" s="118" t="s">
        <v>821</v>
      </c>
      <c r="B308" s="119">
        <v>0.09</v>
      </c>
      <c r="C308" s="120" t="s">
        <v>407</v>
      </c>
      <c r="D308" s="1" t="s">
        <v>1077</v>
      </c>
    </row>
    <row r="309" spans="1:4" ht="14.5">
      <c r="A309" s="118" t="s">
        <v>47</v>
      </c>
      <c r="B309" s="119">
        <v>0.13500000000000001</v>
      </c>
      <c r="C309" s="120" t="s">
        <v>408</v>
      </c>
      <c r="D309" s="1" t="s">
        <v>1077</v>
      </c>
    </row>
    <row r="310" spans="1:4" ht="14.5">
      <c r="A310" s="118" t="s">
        <v>822</v>
      </c>
      <c r="B310" s="119">
        <v>0.15</v>
      </c>
      <c r="C310" s="120" t="s">
        <v>410</v>
      </c>
      <c r="D310" s="1" t="s">
        <v>1077</v>
      </c>
    </row>
    <row r="311" spans="1:4" ht="14.5">
      <c r="A311" s="118" t="s">
        <v>823</v>
      </c>
      <c r="B311" s="119">
        <v>0.15</v>
      </c>
      <c r="C311" s="120" t="s">
        <v>412</v>
      </c>
      <c r="D311" s="1" t="s">
        <v>1077</v>
      </c>
    </row>
    <row r="312" spans="1:4" ht="14.5">
      <c r="A312" s="118" t="s">
        <v>824</v>
      </c>
      <c r="B312" s="119">
        <v>0.19500000000000001</v>
      </c>
      <c r="C312" s="120" t="s">
        <v>414</v>
      </c>
      <c r="D312" s="1" t="s">
        <v>1077</v>
      </c>
    </row>
    <row r="313" spans="1:4" ht="14.5">
      <c r="A313" s="118" t="s">
        <v>825</v>
      </c>
      <c r="B313" s="119">
        <v>0.19500000000000001</v>
      </c>
      <c r="C313" s="120" t="s">
        <v>416</v>
      </c>
      <c r="D313" s="1" t="s">
        <v>1077</v>
      </c>
    </row>
    <row r="314" spans="1:4" ht="14.5">
      <c r="A314" s="118" t="s">
        <v>826</v>
      </c>
      <c r="B314" s="119">
        <v>0.19500000000000001</v>
      </c>
      <c r="C314" s="120" t="s">
        <v>418</v>
      </c>
      <c r="D314" s="1" t="s">
        <v>1077</v>
      </c>
    </row>
    <row r="315" spans="1:4" ht="14.5">
      <c r="A315" s="118" t="s">
        <v>827</v>
      </c>
      <c r="B315" s="119">
        <v>0.19500000000000001</v>
      </c>
      <c r="C315" s="120" t="s">
        <v>420</v>
      </c>
      <c r="D315" s="1" t="s">
        <v>1077</v>
      </c>
    </row>
    <row r="316" spans="1:4" ht="14.5">
      <c r="A316" s="118" t="s">
        <v>828</v>
      </c>
      <c r="B316" s="119">
        <v>0.24</v>
      </c>
      <c r="C316" s="120" t="s">
        <v>422</v>
      </c>
      <c r="D316" s="1" t="s">
        <v>1077</v>
      </c>
    </row>
    <row r="317" spans="1:4" ht="14.5">
      <c r="A317" s="118" t="s">
        <v>829</v>
      </c>
      <c r="B317" s="119">
        <v>0.24</v>
      </c>
      <c r="C317" s="120" t="s">
        <v>424</v>
      </c>
      <c r="D317" s="1" t="s">
        <v>1077</v>
      </c>
    </row>
    <row r="318" spans="1:4" ht="14.5">
      <c r="A318" s="118" t="s">
        <v>830</v>
      </c>
      <c r="B318" s="119">
        <v>0.24</v>
      </c>
      <c r="C318" s="120" t="s">
        <v>426</v>
      </c>
      <c r="D318" s="1" t="s">
        <v>1077</v>
      </c>
    </row>
    <row r="319" spans="1:4" ht="14.5">
      <c r="A319" s="118" t="s">
        <v>831</v>
      </c>
      <c r="B319" s="119">
        <v>0.24</v>
      </c>
      <c r="C319" s="120" t="s">
        <v>428</v>
      </c>
      <c r="D319" s="1" t="s">
        <v>1077</v>
      </c>
    </row>
    <row r="320" spans="1:4" ht="14.5">
      <c r="A320" s="118" t="s">
        <v>832</v>
      </c>
      <c r="B320" s="119">
        <v>0.24</v>
      </c>
      <c r="C320" s="120" t="s">
        <v>430</v>
      </c>
      <c r="D320" s="1" t="s">
        <v>1077</v>
      </c>
    </row>
    <row r="321" spans="1:4" ht="14.5">
      <c r="A321" s="118" t="s">
        <v>833</v>
      </c>
      <c r="B321" s="119">
        <v>0.27</v>
      </c>
      <c r="C321" s="120" t="s">
        <v>432</v>
      </c>
      <c r="D321" s="1" t="s">
        <v>1077</v>
      </c>
    </row>
    <row r="322" spans="1:4" ht="14.5">
      <c r="A322" s="118" t="s">
        <v>834</v>
      </c>
      <c r="B322" s="119">
        <v>0.27</v>
      </c>
      <c r="C322" s="120" t="s">
        <v>434</v>
      </c>
      <c r="D322" s="1" t="s">
        <v>1077</v>
      </c>
    </row>
    <row r="323" spans="1:4" ht="14.5">
      <c r="A323" s="118" t="s">
        <v>835</v>
      </c>
      <c r="B323" s="119">
        <v>0.27</v>
      </c>
      <c r="C323" s="120" t="s">
        <v>436</v>
      </c>
      <c r="D323" s="1" t="s">
        <v>1077</v>
      </c>
    </row>
    <row r="324" spans="1:4" ht="14.5">
      <c r="A324" s="118" t="s">
        <v>1120</v>
      </c>
      <c r="B324" s="119">
        <v>0.27</v>
      </c>
      <c r="C324" s="120" t="s">
        <v>1116</v>
      </c>
      <c r="D324" s="1" t="s">
        <v>1077</v>
      </c>
    </row>
    <row r="325" spans="1:4" ht="14.5">
      <c r="A325" s="118" t="s">
        <v>836</v>
      </c>
      <c r="B325" s="119">
        <v>0.27</v>
      </c>
      <c r="C325" s="120" t="s">
        <v>438</v>
      </c>
      <c r="D325" s="1" t="s">
        <v>1077</v>
      </c>
    </row>
    <row r="326" spans="1:4" ht="14.5">
      <c r="A326" s="118" t="s">
        <v>837</v>
      </c>
      <c r="B326" s="119">
        <v>0.33</v>
      </c>
      <c r="C326" s="120" t="s">
        <v>440</v>
      </c>
      <c r="D326" s="1" t="s">
        <v>1077</v>
      </c>
    </row>
    <row r="327" spans="1:4" ht="14.5">
      <c r="A327" s="118" t="s">
        <v>838</v>
      </c>
      <c r="B327" s="119">
        <v>0.33</v>
      </c>
      <c r="C327" s="120" t="s">
        <v>442</v>
      </c>
      <c r="D327" s="1" t="s">
        <v>1077</v>
      </c>
    </row>
    <row r="328" spans="1:4" ht="14.5">
      <c r="A328" s="118" t="s">
        <v>1121</v>
      </c>
      <c r="B328" s="119">
        <v>0.33</v>
      </c>
      <c r="C328" s="120" t="s">
        <v>1118</v>
      </c>
      <c r="D328" s="1" t="s">
        <v>1077</v>
      </c>
    </row>
    <row r="329" spans="1:4" ht="14.5">
      <c r="A329" s="118" t="s">
        <v>48</v>
      </c>
      <c r="B329" s="119">
        <v>0.44999999999999996</v>
      </c>
      <c r="C329" s="120" t="s">
        <v>443</v>
      </c>
      <c r="D329" s="1" t="s">
        <v>1077</v>
      </c>
    </row>
    <row r="330" spans="1:4" ht="14.5">
      <c r="A330" s="118" t="s">
        <v>49</v>
      </c>
      <c r="B330" s="119">
        <v>0.51</v>
      </c>
      <c r="C330" s="120" t="s">
        <v>444</v>
      </c>
      <c r="D330" s="1" t="s">
        <v>1077</v>
      </c>
    </row>
    <row r="331" spans="1:4" ht="14.5">
      <c r="A331" s="118" t="s">
        <v>839</v>
      </c>
      <c r="B331" s="119">
        <v>0.6</v>
      </c>
      <c r="C331" s="120" t="s">
        <v>446</v>
      </c>
      <c r="D331" s="1" t="s">
        <v>1077</v>
      </c>
    </row>
    <row r="332" spans="1:4" ht="14.5">
      <c r="A332" s="118" t="s">
        <v>840</v>
      </c>
      <c r="B332" s="119">
        <v>0.6</v>
      </c>
      <c r="C332" s="120" t="s">
        <v>448</v>
      </c>
      <c r="D332" s="1" t="s">
        <v>1077</v>
      </c>
    </row>
    <row r="333" spans="1:4" ht="14.5">
      <c r="A333" s="118" t="s">
        <v>841</v>
      </c>
      <c r="B333" s="119">
        <v>4.4999999999999998E-2</v>
      </c>
      <c r="C333" s="120" t="s">
        <v>450</v>
      </c>
      <c r="D333" s="1" t="s">
        <v>1077</v>
      </c>
    </row>
    <row r="334" spans="1:4" ht="14.5">
      <c r="A334" s="118" t="s">
        <v>842</v>
      </c>
      <c r="B334" s="119">
        <v>0.105</v>
      </c>
      <c r="C334" s="120" t="s">
        <v>452</v>
      </c>
      <c r="D334" s="1" t="s">
        <v>1077</v>
      </c>
    </row>
    <row r="335" spans="1:4" ht="14.5">
      <c r="A335" s="118" t="s">
        <v>843</v>
      </c>
      <c r="B335" s="119">
        <v>0.22499999999999998</v>
      </c>
      <c r="C335" s="120" t="s">
        <v>454</v>
      </c>
      <c r="D335" s="1" t="s">
        <v>1077</v>
      </c>
    </row>
    <row r="336" spans="1:4" ht="14.5">
      <c r="A336" s="118" t="s">
        <v>844</v>
      </c>
      <c r="B336" s="119">
        <v>0.34499999999999997</v>
      </c>
      <c r="C336" s="120" t="s">
        <v>456</v>
      </c>
      <c r="D336" s="1" t="s">
        <v>1077</v>
      </c>
    </row>
    <row r="337" spans="1:4" ht="14.5">
      <c r="A337" s="118" t="s">
        <v>845</v>
      </c>
      <c r="B337" s="119">
        <v>0.46499999999999997</v>
      </c>
      <c r="C337" s="120" t="s">
        <v>458</v>
      </c>
      <c r="D337" s="1" t="s">
        <v>1077</v>
      </c>
    </row>
    <row r="338" spans="1:4" ht="14.5">
      <c r="A338" s="118" t="s">
        <v>846</v>
      </c>
      <c r="B338" s="119">
        <v>0.58499999999999996</v>
      </c>
      <c r="C338" s="120" t="s">
        <v>460</v>
      </c>
      <c r="D338" s="1" t="s">
        <v>1077</v>
      </c>
    </row>
    <row r="339" spans="1:4" ht="14.5">
      <c r="A339" s="118" t="s">
        <v>847</v>
      </c>
      <c r="B339" s="119">
        <v>0.70499999999999996</v>
      </c>
      <c r="C339" s="120" t="s">
        <v>462</v>
      </c>
      <c r="D339" s="1" t="s">
        <v>1077</v>
      </c>
    </row>
    <row r="340" spans="1:4" ht="14.5">
      <c r="A340" s="118" t="s">
        <v>848</v>
      </c>
      <c r="B340" s="119">
        <v>0.82499999999999996</v>
      </c>
      <c r="C340" s="120" t="s">
        <v>464</v>
      </c>
      <c r="D340" s="1" t="s">
        <v>1077</v>
      </c>
    </row>
    <row r="341" spans="1:4" ht="14.5">
      <c r="A341" s="118" t="s">
        <v>849</v>
      </c>
      <c r="B341" s="119">
        <v>0.94499999999999995</v>
      </c>
      <c r="C341" s="120" t="s">
        <v>466</v>
      </c>
      <c r="D341" s="1" t="s">
        <v>1077</v>
      </c>
    </row>
    <row r="342" spans="1:4" ht="14.5">
      <c r="A342" s="118" t="s">
        <v>850</v>
      </c>
      <c r="B342" s="119">
        <v>1.0649999999999999</v>
      </c>
      <c r="C342" s="120" t="s">
        <v>468</v>
      </c>
      <c r="D342" s="1" t="s">
        <v>1077</v>
      </c>
    </row>
    <row r="343" spans="1:4" ht="14.5">
      <c r="A343" s="118" t="s">
        <v>851</v>
      </c>
      <c r="B343" s="119">
        <v>1.1850000000000001</v>
      </c>
      <c r="C343" s="120" t="s">
        <v>470</v>
      </c>
      <c r="D343" s="1" t="s">
        <v>1077</v>
      </c>
    </row>
    <row r="344" spans="1:4" ht="14.5">
      <c r="A344" s="118" t="s">
        <v>852</v>
      </c>
      <c r="B344" s="119">
        <v>0.105</v>
      </c>
      <c r="C344" s="120" t="s">
        <v>472</v>
      </c>
      <c r="D344" s="1" t="s">
        <v>1077</v>
      </c>
    </row>
    <row r="345" spans="1:4" ht="14.5">
      <c r="A345" s="118" t="s">
        <v>853</v>
      </c>
      <c r="B345" s="119">
        <v>0.24</v>
      </c>
      <c r="C345" s="120" t="s">
        <v>474</v>
      </c>
      <c r="D345" s="1" t="s">
        <v>1077</v>
      </c>
    </row>
    <row r="346" spans="1:4" ht="14.5">
      <c r="A346" s="118" t="s">
        <v>854</v>
      </c>
      <c r="B346" s="119">
        <v>0.48</v>
      </c>
      <c r="C346" s="120" t="s">
        <v>476</v>
      </c>
      <c r="D346" s="1" t="s">
        <v>1077</v>
      </c>
    </row>
    <row r="347" spans="1:4" ht="14.5">
      <c r="A347" s="118" t="s">
        <v>855</v>
      </c>
      <c r="B347" s="119">
        <v>0.72</v>
      </c>
      <c r="C347" s="120" t="s">
        <v>478</v>
      </c>
      <c r="D347" s="1" t="s">
        <v>1077</v>
      </c>
    </row>
    <row r="348" spans="1:4" ht="14.5">
      <c r="A348" s="118" t="s">
        <v>856</v>
      </c>
      <c r="B348" s="119">
        <v>0.96</v>
      </c>
      <c r="C348" s="120" t="s">
        <v>480</v>
      </c>
      <c r="D348" s="1" t="s">
        <v>1077</v>
      </c>
    </row>
    <row r="349" spans="1:4" ht="14.5">
      <c r="A349" s="118" t="s">
        <v>857</v>
      </c>
      <c r="B349" s="119">
        <v>1.2</v>
      </c>
      <c r="C349" s="120" t="s">
        <v>482</v>
      </c>
      <c r="D349" s="1" t="s">
        <v>1077</v>
      </c>
    </row>
    <row r="350" spans="1:4" ht="14.5">
      <c r="A350" s="118" t="s">
        <v>858</v>
      </c>
      <c r="B350" s="119">
        <v>1.44</v>
      </c>
      <c r="C350" s="120" t="s">
        <v>484</v>
      </c>
      <c r="D350" s="1" t="s">
        <v>1077</v>
      </c>
    </row>
    <row r="351" spans="1:4" ht="14.5">
      <c r="A351" s="118" t="s">
        <v>859</v>
      </c>
      <c r="B351" s="119">
        <v>0.12</v>
      </c>
      <c r="C351" s="120" t="s">
        <v>486</v>
      </c>
      <c r="D351" s="1" t="s">
        <v>1077</v>
      </c>
    </row>
    <row r="352" spans="1:4" ht="14.5">
      <c r="A352" s="118" t="s">
        <v>860</v>
      </c>
      <c r="B352" s="119">
        <v>0.255</v>
      </c>
      <c r="C352" s="120" t="s">
        <v>488</v>
      </c>
      <c r="D352" s="1" t="s">
        <v>1077</v>
      </c>
    </row>
    <row r="353" spans="1:4" ht="14.5">
      <c r="A353" s="118" t="s">
        <v>861</v>
      </c>
      <c r="B353" s="119">
        <v>0.49499999999999994</v>
      </c>
      <c r="C353" s="120" t="s">
        <v>490</v>
      </c>
      <c r="D353" s="1" t="s">
        <v>1077</v>
      </c>
    </row>
    <row r="354" spans="1:4" ht="14.5">
      <c r="A354" s="118" t="s">
        <v>862</v>
      </c>
      <c r="B354" s="119">
        <v>0.73499999999999999</v>
      </c>
      <c r="C354" s="120" t="s">
        <v>492</v>
      </c>
      <c r="D354" s="1" t="s">
        <v>1077</v>
      </c>
    </row>
    <row r="355" spans="1:4" ht="14.5">
      <c r="A355" s="118" t="s">
        <v>863</v>
      </c>
      <c r="B355" s="119">
        <v>0.97499999999999998</v>
      </c>
      <c r="C355" s="120" t="s">
        <v>494</v>
      </c>
      <c r="D355" s="1" t="s">
        <v>1077</v>
      </c>
    </row>
    <row r="356" spans="1:4" ht="14.5">
      <c r="A356" s="118" t="s">
        <v>864</v>
      </c>
      <c r="B356" s="119">
        <v>1.2149999999999999</v>
      </c>
      <c r="C356" s="120" t="s">
        <v>496</v>
      </c>
      <c r="D356" s="1" t="s">
        <v>1077</v>
      </c>
    </row>
    <row r="357" spans="1:4" ht="14.5">
      <c r="A357" s="118" t="s">
        <v>865</v>
      </c>
      <c r="B357" s="119">
        <v>1.4549999999999998</v>
      </c>
      <c r="C357" s="120" t="s">
        <v>498</v>
      </c>
      <c r="D357" s="1" t="s">
        <v>1077</v>
      </c>
    </row>
    <row r="358" spans="1:4" ht="14.5">
      <c r="A358" s="118" t="s">
        <v>866</v>
      </c>
      <c r="B358" s="119">
        <v>0.03</v>
      </c>
      <c r="C358" s="120" t="s">
        <v>500</v>
      </c>
      <c r="D358" s="1" t="s">
        <v>1077</v>
      </c>
    </row>
    <row r="359" spans="1:4" ht="14.5">
      <c r="A359" s="118" t="s">
        <v>54</v>
      </c>
      <c r="B359" s="119">
        <v>0.06</v>
      </c>
      <c r="C359" s="120" t="s">
        <v>501</v>
      </c>
      <c r="D359" s="1" t="s">
        <v>1077</v>
      </c>
    </row>
    <row r="360" spans="1:4" ht="14.5">
      <c r="A360" s="118" t="s">
        <v>55</v>
      </c>
      <c r="B360" s="119">
        <v>0.12</v>
      </c>
      <c r="C360" s="120" t="s">
        <v>502</v>
      </c>
      <c r="D360" s="1" t="s">
        <v>1077</v>
      </c>
    </row>
    <row r="361" spans="1:4" ht="14.5">
      <c r="A361" s="118" t="s">
        <v>56</v>
      </c>
      <c r="B361" s="119">
        <v>0.18</v>
      </c>
      <c r="C361" s="120" t="s">
        <v>503</v>
      </c>
      <c r="D361" s="1" t="s">
        <v>1077</v>
      </c>
    </row>
    <row r="362" spans="1:4" ht="14.5">
      <c r="A362" s="118" t="s">
        <v>57</v>
      </c>
      <c r="B362" s="119">
        <v>0.24</v>
      </c>
      <c r="C362" s="120" t="s">
        <v>504</v>
      </c>
      <c r="D362" s="1" t="s">
        <v>1077</v>
      </c>
    </row>
    <row r="363" spans="1:4" ht="14.5">
      <c r="A363" s="118" t="s">
        <v>867</v>
      </c>
      <c r="B363" s="119">
        <v>4.4999999999999998E-2</v>
      </c>
      <c r="C363" s="120" t="s">
        <v>506</v>
      </c>
      <c r="D363" s="1" t="s">
        <v>1077</v>
      </c>
    </row>
    <row r="364" spans="1:4" ht="14.5">
      <c r="A364" s="118" t="s">
        <v>868</v>
      </c>
      <c r="B364" s="119">
        <v>0.105</v>
      </c>
      <c r="C364" s="120" t="s">
        <v>508</v>
      </c>
      <c r="D364" s="1" t="s">
        <v>1077</v>
      </c>
    </row>
    <row r="365" spans="1:4" ht="14.5">
      <c r="A365" s="118" t="s">
        <v>869</v>
      </c>
      <c r="B365" s="119">
        <v>0.22499999999999998</v>
      </c>
      <c r="C365" s="120" t="s">
        <v>510</v>
      </c>
      <c r="D365" s="1" t="s">
        <v>1077</v>
      </c>
    </row>
    <row r="366" spans="1:4" ht="14.5">
      <c r="A366" s="118" t="s">
        <v>870</v>
      </c>
      <c r="B366" s="119">
        <v>0.34499999999999997</v>
      </c>
      <c r="C366" s="120" t="s">
        <v>512</v>
      </c>
      <c r="D366" s="1" t="s">
        <v>1077</v>
      </c>
    </row>
    <row r="367" spans="1:4" ht="14.5">
      <c r="A367" s="118" t="s">
        <v>871</v>
      </c>
      <c r="B367" s="119">
        <v>0.46499999999999997</v>
      </c>
      <c r="C367" s="120" t="s">
        <v>514</v>
      </c>
      <c r="D367" s="1" t="s">
        <v>1077</v>
      </c>
    </row>
    <row r="368" spans="1:4" ht="14.5">
      <c r="A368" s="118" t="s">
        <v>872</v>
      </c>
      <c r="B368" s="119">
        <v>0.58499999999999996</v>
      </c>
      <c r="C368" s="120" t="s">
        <v>516</v>
      </c>
      <c r="D368" s="1" t="s">
        <v>1077</v>
      </c>
    </row>
    <row r="369" spans="1:4" ht="14.5">
      <c r="A369" s="118" t="s">
        <v>873</v>
      </c>
      <c r="B369" s="119">
        <v>0.70499999999999996</v>
      </c>
      <c r="C369" s="120" t="s">
        <v>518</v>
      </c>
      <c r="D369" s="1" t="s">
        <v>1077</v>
      </c>
    </row>
    <row r="370" spans="1:4" ht="14.5">
      <c r="A370" s="118" t="s">
        <v>874</v>
      </c>
      <c r="B370" s="119">
        <v>7.4999999999999997E-2</v>
      </c>
      <c r="C370" s="120" t="s">
        <v>520</v>
      </c>
      <c r="D370" s="1" t="s">
        <v>1077</v>
      </c>
    </row>
    <row r="371" spans="1:4" ht="14.5">
      <c r="A371" s="118" t="s">
        <v>875</v>
      </c>
      <c r="B371" s="119">
        <v>7.4999999999999997E-2</v>
      </c>
      <c r="C371" s="120" t="s">
        <v>522</v>
      </c>
      <c r="D371" s="1" t="s">
        <v>1077</v>
      </c>
    </row>
    <row r="372" spans="1:4" ht="14.5">
      <c r="A372" s="118" t="s">
        <v>876</v>
      </c>
      <c r="B372" s="119">
        <v>0.16500000000000001</v>
      </c>
      <c r="C372" s="120" t="s">
        <v>524</v>
      </c>
      <c r="D372" s="1" t="s">
        <v>1077</v>
      </c>
    </row>
    <row r="373" spans="1:4" ht="14.5">
      <c r="A373" s="118" t="s">
        <v>877</v>
      </c>
      <c r="B373" s="119">
        <v>0.16500000000000001</v>
      </c>
      <c r="C373" s="120" t="s">
        <v>526</v>
      </c>
      <c r="D373" s="1" t="s">
        <v>1077</v>
      </c>
    </row>
    <row r="374" spans="1:4" ht="14.5">
      <c r="A374" s="118" t="s">
        <v>878</v>
      </c>
      <c r="B374" s="119">
        <v>0.06</v>
      </c>
      <c r="C374" s="120" t="s">
        <v>528</v>
      </c>
      <c r="D374" s="1" t="s">
        <v>1077</v>
      </c>
    </row>
    <row r="375" spans="1:4" ht="14.5">
      <c r="A375" s="118" t="s">
        <v>879</v>
      </c>
      <c r="B375" s="119">
        <v>0.13500000000000001</v>
      </c>
      <c r="C375" s="120" t="s">
        <v>530</v>
      </c>
      <c r="D375" s="1" t="s">
        <v>1077</v>
      </c>
    </row>
    <row r="376" spans="1:4" ht="14.5">
      <c r="A376" s="118" t="s">
        <v>880</v>
      </c>
      <c r="B376" s="119">
        <v>0.28499999999999998</v>
      </c>
      <c r="C376" s="120" t="s">
        <v>532</v>
      </c>
      <c r="D376" s="1" t="s">
        <v>1077</v>
      </c>
    </row>
    <row r="377" spans="1:4" ht="14.5">
      <c r="A377" s="118" t="s">
        <v>881</v>
      </c>
      <c r="B377" s="119">
        <v>0.435</v>
      </c>
      <c r="C377" s="120" t="s">
        <v>534</v>
      </c>
      <c r="D377" s="1" t="s">
        <v>1077</v>
      </c>
    </row>
    <row r="378" spans="1:4" ht="14.5">
      <c r="A378" s="118" t="s">
        <v>882</v>
      </c>
      <c r="B378" s="119">
        <v>0.58499999999999996</v>
      </c>
      <c r="C378" s="120" t="s">
        <v>536</v>
      </c>
      <c r="D378" s="1" t="s">
        <v>1077</v>
      </c>
    </row>
    <row r="379" spans="1:4" ht="14.5">
      <c r="A379" s="118" t="s">
        <v>883</v>
      </c>
      <c r="B379" s="119">
        <v>0.73499999999999999</v>
      </c>
      <c r="C379" s="120" t="s">
        <v>538</v>
      </c>
      <c r="D379" s="1" t="s">
        <v>1077</v>
      </c>
    </row>
    <row r="380" spans="1:4" ht="14.5">
      <c r="A380" s="118" t="s">
        <v>884</v>
      </c>
      <c r="B380" s="119">
        <v>0.88500000000000001</v>
      </c>
      <c r="C380" s="120" t="s">
        <v>540</v>
      </c>
      <c r="D380" s="1" t="s">
        <v>1077</v>
      </c>
    </row>
    <row r="381" spans="1:4" ht="14.5">
      <c r="A381" s="118" t="s">
        <v>885</v>
      </c>
      <c r="B381" s="119">
        <v>1.0349999999999999</v>
      </c>
      <c r="C381" s="120" t="s">
        <v>542</v>
      </c>
      <c r="D381" s="1" t="s">
        <v>1077</v>
      </c>
    </row>
    <row r="382" spans="1:4" ht="14.5">
      <c r="A382" s="118" t="s">
        <v>886</v>
      </c>
      <c r="B382" s="119">
        <v>1.1850000000000001</v>
      </c>
      <c r="C382" s="120" t="s">
        <v>544</v>
      </c>
      <c r="D382" s="1" t="s">
        <v>1077</v>
      </c>
    </row>
    <row r="383" spans="1:4" ht="14.5">
      <c r="A383" s="118" t="s">
        <v>887</v>
      </c>
      <c r="B383" s="119">
        <v>1.335</v>
      </c>
      <c r="C383" s="120" t="s">
        <v>546</v>
      </c>
      <c r="D383" s="1" t="s">
        <v>1077</v>
      </c>
    </row>
    <row r="384" spans="1:4" ht="14.5">
      <c r="A384" s="118" t="s">
        <v>888</v>
      </c>
      <c r="B384" s="119">
        <v>1.4850000000000001</v>
      </c>
      <c r="C384" s="120" t="s">
        <v>548</v>
      </c>
      <c r="D384" s="1" t="s">
        <v>1077</v>
      </c>
    </row>
    <row r="385" spans="1:4" ht="14.5">
      <c r="A385" s="118" t="s">
        <v>889</v>
      </c>
      <c r="B385" s="119">
        <v>0.16500000000000001</v>
      </c>
      <c r="C385" s="120" t="s">
        <v>550</v>
      </c>
      <c r="D385" s="1" t="s">
        <v>1077</v>
      </c>
    </row>
    <row r="386" spans="1:4" ht="14.5">
      <c r="A386" s="118" t="s">
        <v>890</v>
      </c>
      <c r="B386" s="119">
        <v>0.34499999999999997</v>
      </c>
      <c r="C386" s="120" t="s">
        <v>552</v>
      </c>
      <c r="D386" s="1" t="s">
        <v>1077</v>
      </c>
    </row>
    <row r="387" spans="1:4" ht="14.5">
      <c r="A387" s="118" t="s">
        <v>891</v>
      </c>
      <c r="B387" s="119">
        <v>0.52500000000000002</v>
      </c>
      <c r="C387" s="120" t="s">
        <v>554</v>
      </c>
      <c r="D387" s="1" t="s">
        <v>1077</v>
      </c>
    </row>
    <row r="388" spans="1:4" ht="14.5">
      <c r="A388" s="118" t="s">
        <v>892</v>
      </c>
      <c r="B388" s="119">
        <v>0.70499999999999996</v>
      </c>
      <c r="C388" s="120" t="s">
        <v>556</v>
      </c>
      <c r="D388" s="1" t="s">
        <v>1077</v>
      </c>
    </row>
    <row r="389" spans="1:4" ht="14.5">
      <c r="A389" s="118" t="s">
        <v>893</v>
      </c>
      <c r="B389" s="119">
        <v>0.88500000000000001</v>
      </c>
      <c r="C389" s="120" t="s">
        <v>558</v>
      </c>
      <c r="D389" s="1" t="s">
        <v>1077</v>
      </c>
    </row>
    <row r="390" spans="1:4" ht="14.5">
      <c r="A390" s="118" t="s">
        <v>894</v>
      </c>
      <c r="B390" s="119">
        <v>1.0649999999999999</v>
      </c>
      <c r="C390" s="120" t="s">
        <v>560</v>
      </c>
      <c r="D390" s="1" t="s">
        <v>1077</v>
      </c>
    </row>
    <row r="391" spans="1:4" ht="14.5">
      <c r="A391" s="118" t="s">
        <v>895</v>
      </c>
      <c r="B391" s="119">
        <v>1.2450000000000001</v>
      </c>
      <c r="C391" s="120" t="s">
        <v>562</v>
      </c>
      <c r="D391" s="1" t="s">
        <v>1077</v>
      </c>
    </row>
    <row r="392" spans="1:4" ht="14.5">
      <c r="A392" s="118" t="s">
        <v>896</v>
      </c>
      <c r="B392" s="119">
        <v>1.425</v>
      </c>
      <c r="C392" s="120" t="s">
        <v>564</v>
      </c>
      <c r="D392" s="1" t="s">
        <v>1077</v>
      </c>
    </row>
    <row r="393" spans="1:4" ht="14.5">
      <c r="A393" s="118" t="s">
        <v>897</v>
      </c>
      <c r="B393" s="119">
        <v>1.6049999999999998</v>
      </c>
      <c r="C393" s="120" t="s">
        <v>566</v>
      </c>
      <c r="D393" s="1" t="s">
        <v>1077</v>
      </c>
    </row>
    <row r="394" spans="1:4" ht="14.5">
      <c r="A394" s="118" t="s">
        <v>898</v>
      </c>
      <c r="B394" s="119">
        <v>1.7849999999999999</v>
      </c>
      <c r="C394" s="120" t="s">
        <v>568</v>
      </c>
      <c r="D394" s="1" t="s">
        <v>1077</v>
      </c>
    </row>
    <row r="395" spans="1:4" ht="14.5">
      <c r="A395" s="118" t="s">
        <v>899</v>
      </c>
      <c r="B395" s="119">
        <v>0.15</v>
      </c>
      <c r="C395" s="120" t="s">
        <v>570</v>
      </c>
      <c r="D395" s="1" t="s">
        <v>1077</v>
      </c>
    </row>
    <row r="396" spans="1:4" ht="14.5">
      <c r="A396" s="118" t="s">
        <v>900</v>
      </c>
      <c r="B396" s="119">
        <v>0.315</v>
      </c>
      <c r="C396" s="120" t="s">
        <v>572</v>
      </c>
      <c r="D396" s="1" t="s">
        <v>1077</v>
      </c>
    </row>
    <row r="397" spans="1:4" ht="14.5">
      <c r="A397" s="118" t="s">
        <v>901</v>
      </c>
      <c r="B397" s="119">
        <v>0.64499999999999991</v>
      </c>
      <c r="C397" s="120" t="s">
        <v>574</v>
      </c>
      <c r="D397" s="1" t="s">
        <v>1077</v>
      </c>
    </row>
    <row r="398" spans="1:4" ht="14.5">
      <c r="A398" s="118" t="s">
        <v>902</v>
      </c>
      <c r="B398" s="119">
        <v>1.0049999999999999</v>
      </c>
      <c r="C398" s="120" t="s">
        <v>576</v>
      </c>
      <c r="D398" s="1" t="s">
        <v>1077</v>
      </c>
    </row>
    <row r="399" spans="1:4" ht="14.5">
      <c r="A399" s="118" t="s">
        <v>903</v>
      </c>
      <c r="B399" s="119">
        <v>1.4999999999999999E-2</v>
      </c>
      <c r="C399" s="120" t="s">
        <v>578</v>
      </c>
      <c r="D399" s="1" t="s">
        <v>1077</v>
      </c>
    </row>
    <row r="400" spans="1:4" ht="14.5">
      <c r="A400" s="118" t="s">
        <v>904</v>
      </c>
      <c r="B400" s="119">
        <v>0.03</v>
      </c>
      <c r="C400" s="120" t="s">
        <v>580</v>
      </c>
      <c r="D400" s="1" t="s">
        <v>1077</v>
      </c>
    </row>
    <row r="401" spans="1:4" ht="14.5">
      <c r="A401" s="118" t="s">
        <v>905</v>
      </c>
      <c r="B401" s="119">
        <v>0.03</v>
      </c>
      <c r="C401" s="120" t="s">
        <v>582</v>
      </c>
      <c r="D401" s="1" t="s">
        <v>1077</v>
      </c>
    </row>
    <row r="402" spans="1:4" ht="14.5">
      <c r="A402" s="118" t="s">
        <v>906</v>
      </c>
      <c r="B402" s="119">
        <v>0.03</v>
      </c>
      <c r="C402" s="120" t="s">
        <v>584</v>
      </c>
      <c r="D402" s="1" t="s">
        <v>1077</v>
      </c>
    </row>
    <row r="403" spans="1:4" ht="14.5">
      <c r="A403" s="118" t="s">
        <v>907</v>
      </c>
      <c r="B403" s="119">
        <v>0.03</v>
      </c>
      <c r="C403" s="120" t="s">
        <v>586</v>
      </c>
      <c r="D403" s="1" t="s">
        <v>1077</v>
      </c>
    </row>
    <row r="404" spans="1:4" ht="14.5">
      <c r="A404" s="118" t="s">
        <v>908</v>
      </c>
      <c r="B404" s="119">
        <v>4.4999999999999998E-2</v>
      </c>
      <c r="C404" s="120" t="s">
        <v>588</v>
      </c>
      <c r="D404" s="1" t="s">
        <v>1077</v>
      </c>
    </row>
    <row r="405" spans="1:4" ht="14.5">
      <c r="A405" s="118" t="s">
        <v>909</v>
      </c>
      <c r="B405" s="119">
        <v>4.4999999999999998E-2</v>
      </c>
      <c r="C405" s="120" t="s">
        <v>590</v>
      </c>
      <c r="D405" s="1" t="s">
        <v>1077</v>
      </c>
    </row>
    <row r="406" spans="1:4" ht="14.5">
      <c r="A406" s="118" t="s">
        <v>910</v>
      </c>
      <c r="B406" s="119">
        <v>0.06</v>
      </c>
      <c r="C406" s="120" t="s">
        <v>592</v>
      </c>
      <c r="D406" s="1" t="s">
        <v>1077</v>
      </c>
    </row>
    <row r="407" spans="1:4" ht="14.5">
      <c r="A407" s="118" t="s">
        <v>911</v>
      </c>
      <c r="B407" s="119">
        <v>0.06</v>
      </c>
      <c r="C407" s="120" t="s">
        <v>594</v>
      </c>
      <c r="D407" s="1" t="s">
        <v>1077</v>
      </c>
    </row>
    <row r="408" spans="1:4" ht="14.5">
      <c r="A408" s="118" t="s">
        <v>912</v>
      </c>
      <c r="B408" s="119">
        <v>0.13500000000000001</v>
      </c>
      <c r="C408" s="120" t="s">
        <v>596</v>
      </c>
      <c r="D408" s="1" t="s">
        <v>1077</v>
      </c>
    </row>
    <row r="409" spans="1:4" ht="14.5">
      <c r="A409" s="118" t="s">
        <v>913</v>
      </c>
      <c r="B409" s="119">
        <v>0.13500000000000001</v>
      </c>
      <c r="C409" s="120" t="s">
        <v>598</v>
      </c>
      <c r="D409" s="1" t="s">
        <v>1077</v>
      </c>
    </row>
    <row r="410" spans="1:4" ht="14.5">
      <c r="A410" s="118" t="s">
        <v>914</v>
      </c>
      <c r="B410" s="119">
        <v>0.19500000000000001</v>
      </c>
      <c r="C410" s="120" t="s">
        <v>600</v>
      </c>
      <c r="D410" s="1" t="s">
        <v>1077</v>
      </c>
    </row>
    <row r="411" spans="1:4" ht="14.5">
      <c r="A411" s="118" t="s">
        <v>915</v>
      </c>
      <c r="B411" s="119">
        <v>0.34499999999999997</v>
      </c>
      <c r="C411" s="120" t="s">
        <v>602</v>
      </c>
      <c r="D411" s="1" t="s">
        <v>1077</v>
      </c>
    </row>
    <row r="412" spans="1:4" ht="14.5">
      <c r="A412" s="118" t="s">
        <v>916</v>
      </c>
      <c r="B412" s="119">
        <v>0.435</v>
      </c>
      <c r="C412" s="120" t="s">
        <v>604</v>
      </c>
      <c r="D412" s="1" t="s">
        <v>1077</v>
      </c>
    </row>
    <row r="413" spans="1:4" ht="14.5">
      <c r="A413" s="118" t="s">
        <v>917</v>
      </c>
      <c r="B413" s="119">
        <v>0.49499999999999994</v>
      </c>
      <c r="C413" s="120" t="s">
        <v>606</v>
      </c>
      <c r="D413" s="1" t="s">
        <v>1077</v>
      </c>
    </row>
    <row r="414" spans="1:4" ht="14.5">
      <c r="A414" s="118" t="s">
        <v>918</v>
      </c>
      <c r="B414" s="119">
        <v>1.4999999999999999E-2</v>
      </c>
      <c r="C414" s="120" t="s">
        <v>608</v>
      </c>
      <c r="D414" s="1" t="s">
        <v>1077</v>
      </c>
    </row>
    <row r="415" spans="1:4" ht="14.5">
      <c r="A415" s="118" t="s">
        <v>919</v>
      </c>
      <c r="B415" s="119">
        <v>0.03</v>
      </c>
      <c r="C415" s="120" t="s">
        <v>610</v>
      </c>
      <c r="D415" s="1" t="s">
        <v>1077</v>
      </c>
    </row>
    <row r="416" spans="1:4" ht="14.5">
      <c r="A416" s="118" t="s">
        <v>920</v>
      </c>
      <c r="B416" s="119">
        <v>0.03</v>
      </c>
      <c r="C416" s="120" t="s">
        <v>612</v>
      </c>
      <c r="D416" s="1" t="s">
        <v>1077</v>
      </c>
    </row>
    <row r="417" spans="1:4" ht="14.5">
      <c r="A417" s="118" t="s">
        <v>921</v>
      </c>
      <c r="B417" s="119">
        <v>0.03</v>
      </c>
      <c r="C417" s="120" t="s">
        <v>614</v>
      </c>
      <c r="D417" s="1" t="s">
        <v>1077</v>
      </c>
    </row>
    <row r="418" spans="1:4" ht="14.5">
      <c r="A418" s="118" t="s">
        <v>922</v>
      </c>
      <c r="B418" s="119">
        <v>0.06</v>
      </c>
      <c r="C418" s="120" t="s">
        <v>616</v>
      </c>
      <c r="D418" s="1" t="s">
        <v>1077</v>
      </c>
    </row>
    <row r="419" spans="1:4" ht="14.5">
      <c r="A419" s="118" t="s">
        <v>923</v>
      </c>
      <c r="B419" s="119">
        <v>0.06</v>
      </c>
      <c r="C419" s="120" t="s">
        <v>618</v>
      </c>
      <c r="D419" s="1" t="s">
        <v>1077</v>
      </c>
    </row>
    <row r="420" spans="1:4" ht="14.5">
      <c r="A420" s="118" t="s">
        <v>924</v>
      </c>
      <c r="B420" s="119">
        <v>0.06</v>
      </c>
      <c r="C420" s="120" t="s">
        <v>620</v>
      </c>
      <c r="D420" s="1" t="s">
        <v>1077</v>
      </c>
    </row>
    <row r="421" spans="1:4" ht="14.5">
      <c r="A421" s="118" t="s">
        <v>925</v>
      </c>
      <c r="B421" s="119">
        <v>0.09</v>
      </c>
      <c r="C421" s="120" t="s">
        <v>622</v>
      </c>
      <c r="D421" s="1" t="s">
        <v>1077</v>
      </c>
    </row>
    <row r="422" spans="1:4" ht="14.5">
      <c r="A422" s="118" t="s">
        <v>926</v>
      </c>
      <c r="B422" s="119">
        <v>0.09</v>
      </c>
      <c r="C422" s="120" t="s">
        <v>624</v>
      </c>
      <c r="D422" s="1" t="s">
        <v>1077</v>
      </c>
    </row>
    <row r="423" spans="1:4" ht="14.5">
      <c r="A423" s="118" t="s">
        <v>927</v>
      </c>
      <c r="B423" s="119">
        <v>0.09</v>
      </c>
      <c r="C423" s="120" t="s">
        <v>626</v>
      </c>
      <c r="D423" s="1" t="s">
        <v>1077</v>
      </c>
    </row>
    <row r="424" spans="1:4" ht="14.5">
      <c r="A424" s="118" t="s">
        <v>1123</v>
      </c>
      <c r="B424" s="119">
        <v>0.12</v>
      </c>
      <c r="C424" s="120" t="s">
        <v>1122</v>
      </c>
      <c r="D424" s="1" t="s">
        <v>1077</v>
      </c>
    </row>
    <row r="425" spans="1:4" ht="14.5">
      <c r="A425" s="118" t="s">
        <v>928</v>
      </c>
      <c r="B425" s="119">
        <v>0.12</v>
      </c>
      <c r="C425" s="120" t="s">
        <v>628</v>
      </c>
      <c r="D425" s="1" t="s">
        <v>1077</v>
      </c>
    </row>
    <row r="426" spans="1:4" ht="14.5">
      <c r="A426" s="118" t="s">
        <v>929</v>
      </c>
      <c r="B426" s="119">
        <v>0.12</v>
      </c>
      <c r="C426" s="120" t="s">
        <v>630</v>
      </c>
      <c r="D426" s="1" t="s">
        <v>1077</v>
      </c>
    </row>
    <row r="427" spans="1:4" ht="14.5">
      <c r="A427" s="118" t="s">
        <v>930</v>
      </c>
      <c r="B427" s="119">
        <v>0.12</v>
      </c>
      <c r="C427" s="120" t="s">
        <v>632</v>
      </c>
      <c r="D427" s="1" t="s">
        <v>1077</v>
      </c>
    </row>
    <row r="428" spans="1:4" ht="14.5">
      <c r="A428" s="118" t="s">
        <v>931</v>
      </c>
      <c r="B428" s="119">
        <v>0.12</v>
      </c>
      <c r="C428" s="120" t="s">
        <v>634</v>
      </c>
      <c r="D428" s="1" t="s">
        <v>1077</v>
      </c>
    </row>
    <row r="429" spans="1:4" ht="14.5">
      <c r="A429" s="118" t="s">
        <v>932</v>
      </c>
      <c r="B429" s="119">
        <v>0.12</v>
      </c>
      <c r="C429" s="120" t="s">
        <v>636</v>
      </c>
      <c r="D429" s="1" t="s">
        <v>1077</v>
      </c>
    </row>
    <row r="430" spans="1:4" ht="14.5">
      <c r="A430" s="118" t="s">
        <v>1126</v>
      </c>
      <c r="B430" s="119">
        <v>0.15</v>
      </c>
      <c r="C430" s="120" t="s">
        <v>1125</v>
      </c>
      <c r="D430" s="1" t="s">
        <v>1077</v>
      </c>
    </row>
    <row r="431" spans="1:4" ht="14.5">
      <c r="A431" s="118" t="s">
        <v>933</v>
      </c>
      <c r="B431" s="119">
        <v>0.15</v>
      </c>
      <c r="C431" s="120" t="s">
        <v>638</v>
      </c>
      <c r="D431" s="1" t="s">
        <v>1077</v>
      </c>
    </row>
    <row r="432" spans="1:4" ht="14.5">
      <c r="A432" s="118" t="s">
        <v>934</v>
      </c>
      <c r="B432" s="119">
        <v>0.15</v>
      </c>
      <c r="C432" s="120" t="s">
        <v>640</v>
      </c>
      <c r="D432" s="1" t="s">
        <v>1077</v>
      </c>
    </row>
    <row r="433" spans="1:4" ht="14.5">
      <c r="A433" s="118" t="s">
        <v>935</v>
      </c>
      <c r="B433" s="119">
        <v>0.19500000000000001</v>
      </c>
      <c r="C433" s="120" t="s">
        <v>642</v>
      </c>
      <c r="D433" s="1" t="s">
        <v>1077</v>
      </c>
    </row>
    <row r="434" spans="1:4" ht="14.5">
      <c r="A434" s="118" t="s">
        <v>936</v>
      </c>
      <c r="B434" s="119">
        <v>0.19500000000000001</v>
      </c>
      <c r="C434" s="120" t="s">
        <v>644</v>
      </c>
      <c r="D434" s="1" t="s">
        <v>1077</v>
      </c>
    </row>
    <row r="435" spans="1:4" ht="14.5">
      <c r="A435" s="118" t="s">
        <v>937</v>
      </c>
      <c r="B435" s="119">
        <v>0.19500000000000001</v>
      </c>
      <c r="C435" s="120" t="s">
        <v>646</v>
      </c>
      <c r="D435" s="1" t="s">
        <v>1077</v>
      </c>
    </row>
    <row r="436" spans="1:4" ht="14.5">
      <c r="A436" s="118" t="s">
        <v>938</v>
      </c>
      <c r="B436" s="119">
        <v>0.19500000000000001</v>
      </c>
      <c r="C436" s="120" t="s">
        <v>648</v>
      </c>
      <c r="D436" s="1" t="s">
        <v>1077</v>
      </c>
    </row>
    <row r="437" spans="1:4" ht="14.5">
      <c r="A437" s="118" t="s">
        <v>939</v>
      </c>
      <c r="B437" s="119">
        <v>0.22499999999999998</v>
      </c>
      <c r="C437" s="120" t="s">
        <v>650</v>
      </c>
      <c r="D437" s="1" t="s">
        <v>1077</v>
      </c>
    </row>
    <row r="438" spans="1:4" ht="14.5">
      <c r="A438" s="118" t="s">
        <v>940</v>
      </c>
      <c r="B438" s="119">
        <v>0.27</v>
      </c>
      <c r="C438" s="120" t="s">
        <v>652</v>
      </c>
      <c r="D438" s="1" t="s">
        <v>1077</v>
      </c>
    </row>
    <row r="439" spans="1:4" ht="14.5">
      <c r="A439" s="118" t="s">
        <v>941</v>
      </c>
      <c r="B439" s="119">
        <v>0.27</v>
      </c>
      <c r="C439" s="120" t="s">
        <v>654</v>
      </c>
      <c r="D439" s="1" t="s">
        <v>1077</v>
      </c>
    </row>
    <row r="440" spans="1:4" ht="14.5">
      <c r="A440" s="118" t="s">
        <v>942</v>
      </c>
      <c r="B440" s="119">
        <v>0.3</v>
      </c>
      <c r="C440" s="120" t="s">
        <v>656</v>
      </c>
      <c r="D440" s="1" t="s">
        <v>1077</v>
      </c>
    </row>
    <row r="441" spans="1:4" ht="14.5">
      <c r="A441" s="118" t="s">
        <v>943</v>
      </c>
      <c r="B441" s="119">
        <v>0.39</v>
      </c>
      <c r="C441" s="120" t="s">
        <v>658</v>
      </c>
      <c r="D441" s="1" t="s">
        <v>1077</v>
      </c>
    </row>
    <row r="442" spans="1:4" ht="14.5">
      <c r="A442" s="118" t="s">
        <v>944</v>
      </c>
      <c r="B442" s="119">
        <v>0.03</v>
      </c>
      <c r="C442" s="120" t="s">
        <v>660</v>
      </c>
      <c r="D442" s="1" t="s">
        <v>1077</v>
      </c>
    </row>
    <row r="443" spans="1:4" ht="14.5">
      <c r="A443" s="118" t="s">
        <v>945</v>
      </c>
      <c r="B443" s="119">
        <v>0.06</v>
      </c>
      <c r="C443" s="120" t="s">
        <v>662</v>
      </c>
      <c r="D443" s="1" t="s">
        <v>1077</v>
      </c>
    </row>
    <row r="444" spans="1:4" ht="14.5">
      <c r="A444" s="118" t="s">
        <v>946</v>
      </c>
      <c r="B444" s="119">
        <v>0.06</v>
      </c>
      <c r="C444" s="120" t="s">
        <v>664</v>
      </c>
      <c r="D444" s="1" t="s">
        <v>1077</v>
      </c>
    </row>
    <row r="445" spans="1:4" ht="14.5">
      <c r="A445" s="118" t="s">
        <v>947</v>
      </c>
      <c r="B445" s="119">
        <v>0.09</v>
      </c>
      <c r="C445" s="120" t="s">
        <v>666</v>
      </c>
      <c r="D445" s="1" t="s">
        <v>1077</v>
      </c>
    </row>
    <row r="446" spans="1:4" ht="14.5">
      <c r="A446" s="118" t="s">
        <v>948</v>
      </c>
      <c r="B446" s="119">
        <v>0.09</v>
      </c>
      <c r="C446" s="120" t="s">
        <v>668</v>
      </c>
      <c r="D446" s="1" t="s">
        <v>1077</v>
      </c>
    </row>
    <row r="447" spans="1:4" ht="14.5">
      <c r="A447" s="118" t="s">
        <v>949</v>
      </c>
      <c r="B447" s="119">
        <v>0.09</v>
      </c>
      <c r="C447" s="120" t="s">
        <v>670</v>
      </c>
      <c r="D447" s="1" t="s">
        <v>1077</v>
      </c>
    </row>
    <row r="448" spans="1:4" ht="14.5">
      <c r="A448" s="118" t="s">
        <v>61</v>
      </c>
      <c r="B448" s="119">
        <v>0.12</v>
      </c>
      <c r="C448" s="120" t="s">
        <v>671</v>
      </c>
      <c r="D448" s="1" t="s">
        <v>1077</v>
      </c>
    </row>
    <row r="449" spans="1:6" ht="14.5">
      <c r="A449" s="118" t="s">
        <v>62</v>
      </c>
      <c r="B449" s="119">
        <v>0.15</v>
      </c>
      <c r="C449" s="120" t="s">
        <v>672</v>
      </c>
      <c r="D449" s="1" t="s">
        <v>1077</v>
      </c>
    </row>
    <row r="450" spans="1:6" ht="14.5">
      <c r="A450" s="118" t="s">
        <v>63</v>
      </c>
      <c r="B450" s="119">
        <v>0.3</v>
      </c>
      <c r="C450" s="120" t="s">
        <v>673</v>
      </c>
      <c r="D450" s="1" t="s">
        <v>1077</v>
      </c>
    </row>
    <row r="451" spans="1:6" ht="14.5">
      <c r="A451" s="118" t="s">
        <v>950</v>
      </c>
      <c r="B451" s="119">
        <v>0.375</v>
      </c>
      <c r="C451" s="120" t="s">
        <v>675</v>
      </c>
      <c r="D451" s="1" t="s">
        <v>1077</v>
      </c>
    </row>
    <row r="452" spans="1:6" ht="14.5">
      <c r="A452" s="118" t="s">
        <v>951</v>
      </c>
      <c r="B452" s="119">
        <v>0.375</v>
      </c>
      <c r="C452" s="120" t="s">
        <v>677</v>
      </c>
      <c r="D452" s="1" t="s">
        <v>1077</v>
      </c>
    </row>
    <row r="453" spans="1:6" ht="14.5">
      <c r="A453" s="118" t="s">
        <v>952</v>
      </c>
      <c r="B453" s="119">
        <v>0.44999999999999996</v>
      </c>
      <c r="C453" s="120" t="s">
        <v>679</v>
      </c>
      <c r="D453" s="1" t="s">
        <v>1077</v>
      </c>
    </row>
    <row r="454" spans="1:6" ht="14.5">
      <c r="A454" s="6" t="s">
        <v>275</v>
      </c>
      <c r="B454" s="9">
        <v>0.2</v>
      </c>
      <c r="C454" s="1" t="s">
        <v>953</v>
      </c>
      <c r="D454" s="1" t="s">
        <v>1078</v>
      </c>
    </row>
    <row r="455" spans="1:6" ht="14.5">
      <c r="A455" s="6" t="s">
        <v>276</v>
      </c>
      <c r="B455" s="9">
        <v>0.4</v>
      </c>
      <c r="C455" s="1" t="s">
        <v>953</v>
      </c>
      <c r="D455" s="1" t="s">
        <v>1078</v>
      </c>
    </row>
    <row r="456" spans="1:6" ht="14.5">
      <c r="A456" s="6" t="s">
        <v>277</v>
      </c>
      <c r="B456" s="9">
        <v>0.6</v>
      </c>
      <c r="C456" s="1" t="s">
        <v>953</v>
      </c>
      <c r="D456" s="1" t="s">
        <v>1078</v>
      </c>
    </row>
    <row r="457" spans="1:6" ht="14.5">
      <c r="A457" s="6" t="s">
        <v>278</v>
      </c>
      <c r="B457" s="9">
        <v>0.8</v>
      </c>
      <c r="C457" s="1" t="s">
        <v>953</v>
      </c>
      <c r="D457" s="1" t="s">
        <v>1078</v>
      </c>
    </row>
    <row r="458" spans="1:6" ht="14.5">
      <c r="A458" s="6" t="s">
        <v>279</v>
      </c>
      <c r="B458" s="9">
        <v>1</v>
      </c>
      <c r="C458" s="1" t="s">
        <v>953</v>
      </c>
      <c r="D458" s="1" t="s">
        <v>1078</v>
      </c>
    </row>
    <row r="459" spans="1:6" ht="14.5">
      <c r="A459" s="6" t="s">
        <v>280</v>
      </c>
      <c r="B459" s="9">
        <v>1.2</v>
      </c>
      <c r="C459" s="1" t="s">
        <v>953</v>
      </c>
      <c r="D459" s="1" t="s">
        <v>1078</v>
      </c>
    </row>
    <row r="460" spans="1:6" ht="14.5">
      <c r="A460" s="6" t="s">
        <v>281</v>
      </c>
      <c r="B460" s="9">
        <v>1.4</v>
      </c>
      <c r="C460" s="1" t="s">
        <v>953</v>
      </c>
      <c r="D460" s="1" t="s">
        <v>1078</v>
      </c>
    </row>
    <row r="461" spans="1:6" ht="14.5">
      <c r="A461" s="6" t="s">
        <v>282</v>
      </c>
      <c r="B461" s="9">
        <v>1.6</v>
      </c>
      <c r="C461" s="1" t="s">
        <v>953</v>
      </c>
      <c r="D461" s="1" t="s">
        <v>1078</v>
      </c>
    </row>
    <row r="462" spans="1:6" ht="14.5">
      <c r="A462" s="6" t="s">
        <v>283</v>
      </c>
      <c r="B462" s="9">
        <v>1.8</v>
      </c>
      <c r="C462" s="1" t="s">
        <v>953</v>
      </c>
      <c r="D462" s="1" t="s">
        <v>1078</v>
      </c>
    </row>
    <row r="463" spans="1:6" ht="14.5">
      <c r="A463" s="6" t="s">
        <v>284</v>
      </c>
      <c r="B463" s="9">
        <v>2</v>
      </c>
      <c r="C463" s="1" t="s">
        <v>953</v>
      </c>
      <c r="D463" s="1" t="s">
        <v>1078</v>
      </c>
    </row>
    <row r="464" spans="1:6" ht="14.5">
      <c r="A464" s="124" t="s">
        <v>954</v>
      </c>
      <c r="B464" s="125">
        <v>0.1</v>
      </c>
      <c r="C464" s="1" t="s">
        <v>1000</v>
      </c>
      <c r="D464" s="1" t="s">
        <v>1083</v>
      </c>
      <c r="F464" s="182"/>
    </row>
    <row r="465" spans="1:6" ht="14.5">
      <c r="A465" s="124" t="s">
        <v>955</v>
      </c>
      <c r="B465" s="125">
        <v>0.19999999999999998</v>
      </c>
      <c r="C465" s="1" t="s">
        <v>1001</v>
      </c>
      <c r="D465" s="1" t="s">
        <v>1083</v>
      </c>
      <c r="F465" s="182"/>
    </row>
    <row r="466" spans="1:6" ht="14.5">
      <c r="A466" s="124" t="s">
        <v>956</v>
      </c>
      <c r="B466" s="125">
        <v>0.4</v>
      </c>
      <c r="C466" s="1" t="s">
        <v>1002</v>
      </c>
      <c r="D466" s="1" t="s">
        <v>1083</v>
      </c>
      <c r="F466" s="182"/>
    </row>
    <row r="467" spans="1:6" ht="14.5">
      <c r="A467" s="124" t="s">
        <v>957</v>
      </c>
      <c r="B467" s="125">
        <v>0.4</v>
      </c>
      <c r="C467" s="1" t="s">
        <v>1003</v>
      </c>
      <c r="D467" s="1" t="s">
        <v>1083</v>
      </c>
      <c r="F467" s="182"/>
    </row>
    <row r="468" spans="1:6" ht="14.5">
      <c r="A468" s="124" t="s">
        <v>958</v>
      </c>
      <c r="B468" s="125">
        <v>0.4</v>
      </c>
      <c r="C468" s="1" t="s">
        <v>1004</v>
      </c>
      <c r="D468" s="1" t="s">
        <v>1083</v>
      </c>
      <c r="F468" s="182"/>
    </row>
    <row r="469" spans="1:6" ht="14.5">
      <c r="A469" s="124" t="s">
        <v>959</v>
      </c>
      <c r="B469" s="125">
        <v>0.4</v>
      </c>
      <c r="C469" s="1" t="s">
        <v>1005</v>
      </c>
      <c r="D469" s="1" t="s">
        <v>1083</v>
      </c>
      <c r="F469" s="182"/>
    </row>
    <row r="470" spans="1:6" ht="14.5">
      <c r="A470" s="124" t="s">
        <v>960</v>
      </c>
      <c r="B470" s="125">
        <v>0.6</v>
      </c>
      <c r="C470" s="1" t="s">
        <v>1006</v>
      </c>
      <c r="D470" s="1" t="s">
        <v>1083</v>
      </c>
      <c r="F470" s="182"/>
    </row>
    <row r="471" spans="1:6" ht="14.5">
      <c r="A471" s="124" t="s">
        <v>961</v>
      </c>
      <c r="B471" s="125">
        <v>0.6</v>
      </c>
      <c r="C471" s="1" t="s">
        <v>1007</v>
      </c>
      <c r="D471" s="1" t="s">
        <v>1083</v>
      </c>
      <c r="F471" s="182"/>
    </row>
    <row r="472" spans="1:6" ht="14.5">
      <c r="A472" s="124" t="s">
        <v>962</v>
      </c>
      <c r="B472" s="125">
        <v>0.6</v>
      </c>
      <c r="C472" s="1" t="s">
        <v>1008</v>
      </c>
      <c r="D472" s="1" t="s">
        <v>1083</v>
      </c>
      <c r="F472" s="182"/>
    </row>
    <row r="473" spans="1:6" ht="14.5">
      <c r="A473" s="124" t="s">
        <v>963</v>
      </c>
      <c r="B473" s="125">
        <v>0.6</v>
      </c>
      <c r="C473" s="1" t="s">
        <v>1009</v>
      </c>
      <c r="D473" s="1" t="s">
        <v>1083</v>
      </c>
      <c r="F473" s="182"/>
    </row>
    <row r="474" spans="1:6" ht="14.5">
      <c r="A474" s="124" t="s">
        <v>964</v>
      </c>
      <c r="B474" s="125">
        <v>0.8</v>
      </c>
      <c r="C474" s="1" t="s">
        <v>1010</v>
      </c>
      <c r="D474" s="1" t="s">
        <v>1083</v>
      </c>
      <c r="F474" s="182"/>
    </row>
    <row r="475" spans="1:6" ht="14.5">
      <c r="A475" s="124" t="s">
        <v>965</v>
      </c>
      <c r="B475" s="125">
        <v>0.8</v>
      </c>
      <c r="C475" s="1" t="s">
        <v>1011</v>
      </c>
      <c r="D475" s="1" t="s">
        <v>1083</v>
      </c>
      <c r="F475" s="182"/>
    </row>
    <row r="476" spans="1:6" ht="14.5">
      <c r="A476" s="124" t="s">
        <v>966</v>
      </c>
      <c r="B476" s="125">
        <v>0.8</v>
      </c>
      <c r="C476" s="1" t="s">
        <v>1012</v>
      </c>
      <c r="D476" s="1" t="s">
        <v>1083</v>
      </c>
      <c r="F476" s="182"/>
    </row>
    <row r="477" spans="1:6" ht="14.5">
      <c r="A477" s="124" t="s">
        <v>967</v>
      </c>
      <c r="B477" s="125">
        <v>0.8</v>
      </c>
      <c r="C477" s="1" t="s">
        <v>1013</v>
      </c>
      <c r="D477" s="1" t="s">
        <v>1083</v>
      </c>
      <c r="F477" s="182"/>
    </row>
    <row r="478" spans="1:6" ht="14.5">
      <c r="A478" s="124" t="s">
        <v>968</v>
      </c>
      <c r="B478" s="125">
        <v>0.8</v>
      </c>
      <c r="C478" s="1" t="s">
        <v>1014</v>
      </c>
      <c r="D478" s="1" t="s">
        <v>1083</v>
      </c>
      <c r="F478" s="182"/>
    </row>
    <row r="479" spans="1:6" ht="14.5">
      <c r="A479" s="124" t="s">
        <v>969</v>
      </c>
      <c r="B479" s="125">
        <v>0.8</v>
      </c>
      <c r="C479" s="1" t="s">
        <v>1015</v>
      </c>
      <c r="D479" s="1" t="s">
        <v>1083</v>
      </c>
      <c r="F479" s="182"/>
    </row>
    <row r="480" spans="1:6" ht="14.5">
      <c r="A480" s="124" t="s">
        <v>970</v>
      </c>
      <c r="B480" s="125">
        <v>0.8</v>
      </c>
      <c r="C480" s="1" t="s">
        <v>1016</v>
      </c>
      <c r="D480" s="1" t="s">
        <v>1083</v>
      </c>
      <c r="F480" s="182"/>
    </row>
    <row r="481" spans="1:6" ht="14.5">
      <c r="A481" s="124" t="s">
        <v>971</v>
      </c>
      <c r="B481" s="125">
        <v>0.8</v>
      </c>
      <c r="C481" s="1" t="s">
        <v>1017</v>
      </c>
      <c r="D481" s="1" t="s">
        <v>1083</v>
      </c>
      <c r="F481" s="182"/>
    </row>
    <row r="482" spans="1:6" ht="14.5">
      <c r="A482" s="124" t="s">
        <v>972</v>
      </c>
      <c r="B482" s="125">
        <v>1</v>
      </c>
      <c r="C482" s="1" t="s">
        <v>1018</v>
      </c>
      <c r="D482" s="1" t="s">
        <v>1083</v>
      </c>
      <c r="F482" s="182"/>
    </row>
    <row r="483" spans="1:6" ht="14.5">
      <c r="A483" s="124" t="s">
        <v>973</v>
      </c>
      <c r="B483" s="125">
        <v>1</v>
      </c>
      <c r="C483" s="1" t="s">
        <v>1019</v>
      </c>
      <c r="D483" s="1" t="s">
        <v>1083</v>
      </c>
      <c r="F483" s="182"/>
    </row>
    <row r="484" spans="1:6" ht="14.5">
      <c r="A484" s="124" t="s">
        <v>974</v>
      </c>
      <c r="B484" s="125">
        <v>1</v>
      </c>
      <c r="C484" s="1" t="s">
        <v>1020</v>
      </c>
      <c r="D484" s="1" t="s">
        <v>1083</v>
      </c>
      <c r="F484" s="182"/>
    </row>
    <row r="485" spans="1:6" ht="14.5">
      <c r="A485" s="124" t="s">
        <v>975</v>
      </c>
      <c r="B485" s="125">
        <v>1</v>
      </c>
      <c r="C485" s="1" t="s">
        <v>1021</v>
      </c>
      <c r="D485" s="1" t="s">
        <v>1083</v>
      </c>
      <c r="F485" s="182"/>
    </row>
    <row r="486" spans="1:6" ht="14.5">
      <c r="A486" s="124" t="s">
        <v>976</v>
      </c>
      <c r="B486" s="125">
        <v>1</v>
      </c>
      <c r="C486" s="1" t="s">
        <v>1022</v>
      </c>
      <c r="D486" s="1" t="s">
        <v>1083</v>
      </c>
      <c r="F486" s="182"/>
    </row>
    <row r="487" spans="1:6" ht="14.5">
      <c r="A487" s="124" t="s">
        <v>977</v>
      </c>
      <c r="B487" s="125">
        <v>1</v>
      </c>
      <c r="C487" s="1" t="s">
        <v>1023</v>
      </c>
      <c r="D487" s="1" t="s">
        <v>1083</v>
      </c>
      <c r="F487" s="182"/>
    </row>
    <row r="488" spans="1:6" ht="14.5">
      <c r="A488" s="124" t="s">
        <v>978</v>
      </c>
      <c r="B488" s="125">
        <v>1</v>
      </c>
      <c r="C488" s="1" t="s">
        <v>1024</v>
      </c>
      <c r="D488" s="1" t="s">
        <v>1083</v>
      </c>
      <c r="F488" s="182"/>
    </row>
    <row r="489" spans="1:6" ht="14.5">
      <c r="A489" s="124" t="s">
        <v>979</v>
      </c>
      <c r="B489" s="125">
        <v>1.2</v>
      </c>
      <c r="C489" s="1" t="s">
        <v>1025</v>
      </c>
      <c r="D489" s="1" t="s">
        <v>1083</v>
      </c>
      <c r="F489" s="182"/>
    </row>
    <row r="490" spans="1:6" ht="14.5">
      <c r="A490" s="124" t="s">
        <v>980</v>
      </c>
      <c r="B490" s="125">
        <v>1.2</v>
      </c>
      <c r="C490" s="1" t="s">
        <v>1026</v>
      </c>
      <c r="D490" s="1" t="s">
        <v>1083</v>
      </c>
      <c r="F490" s="182"/>
    </row>
    <row r="491" spans="1:6" ht="14.5">
      <c r="A491" s="124" t="s">
        <v>981</v>
      </c>
      <c r="B491" s="125">
        <v>1.2</v>
      </c>
      <c r="C491" s="1" t="s">
        <v>1027</v>
      </c>
      <c r="D491" s="1" t="s">
        <v>1083</v>
      </c>
      <c r="F491" s="182"/>
    </row>
    <row r="492" spans="1:6" ht="14.5">
      <c r="A492" s="124" t="s">
        <v>982</v>
      </c>
      <c r="B492" s="125">
        <v>1.2</v>
      </c>
      <c r="C492" s="1" t="s">
        <v>1028</v>
      </c>
      <c r="D492" s="1" t="s">
        <v>1083</v>
      </c>
      <c r="F492" s="182"/>
    </row>
    <row r="493" spans="1:6" ht="14.5">
      <c r="A493" s="124" t="s">
        <v>983</v>
      </c>
      <c r="B493" s="125">
        <v>1.2</v>
      </c>
      <c r="C493" s="1" t="s">
        <v>1029</v>
      </c>
      <c r="D493" s="1" t="s">
        <v>1083</v>
      </c>
      <c r="F493" s="182"/>
    </row>
    <row r="494" spans="1:6" ht="14.5">
      <c r="A494" s="124" t="s">
        <v>984</v>
      </c>
      <c r="B494" s="125">
        <v>1.4</v>
      </c>
      <c r="C494" s="1" t="s">
        <v>1030</v>
      </c>
      <c r="D494" s="1" t="s">
        <v>1083</v>
      </c>
      <c r="F494" s="182"/>
    </row>
    <row r="495" spans="1:6" ht="14.5">
      <c r="A495" s="124" t="s">
        <v>985</v>
      </c>
      <c r="B495" s="125">
        <v>1.4</v>
      </c>
      <c r="C495" s="1" t="s">
        <v>1031</v>
      </c>
      <c r="D495" s="1" t="s">
        <v>1083</v>
      </c>
      <c r="F495" s="182"/>
    </row>
    <row r="496" spans="1:6" ht="14.5">
      <c r="A496" s="124" t="s">
        <v>986</v>
      </c>
      <c r="B496" s="125">
        <v>1.4</v>
      </c>
      <c r="C496" s="1" t="s">
        <v>1032</v>
      </c>
      <c r="D496" s="1" t="s">
        <v>1083</v>
      </c>
      <c r="F496" s="182"/>
    </row>
    <row r="497" spans="1:6" ht="14.5">
      <c r="A497" s="124" t="s">
        <v>987</v>
      </c>
      <c r="B497" s="125">
        <v>1.4</v>
      </c>
      <c r="C497" s="1" t="s">
        <v>1033</v>
      </c>
      <c r="D497" s="1" t="s">
        <v>1083</v>
      </c>
      <c r="F497" s="182"/>
    </row>
    <row r="498" spans="1:6" ht="14.5">
      <c r="A498" s="124" t="s">
        <v>988</v>
      </c>
      <c r="B498" s="125">
        <v>1.5999999999999999</v>
      </c>
      <c r="C498" s="1" t="s">
        <v>1034</v>
      </c>
      <c r="D498" s="1" t="s">
        <v>1083</v>
      </c>
      <c r="F498" s="182"/>
    </row>
    <row r="499" spans="1:6" ht="14.5">
      <c r="A499" s="124" t="s">
        <v>989</v>
      </c>
      <c r="B499" s="125">
        <v>1.5999999999999999</v>
      </c>
      <c r="C499" s="1" t="s">
        <v>1035</v>
      </c>
      <c r="D499" s="1" t="s">
        <v>1083</v>
      </c>
      <c r="F499" s="182"/>
    </row>
    <row r="500" spans="1:6" ht="14.5">
      <c r="A500" s="124" t="s">
        <v>990</v>
      </c>
      <c r="B500" s="125">
        <v>1.5999999999999999</v>
      </c>
      <c r="C500" s="1" t="s">
        <v>1036</v>
      </c>
      <c r="D500" s="1" t="s">
        <v>1083</v>
      </c>
      <c r="F500" s="182"/>
    </row>
    <row r="501" spans="1:6" ht="14.5">
      <c r="A501" s="124" t="s">
        <v>991</v>
      </c>
      <c r="B501" s="125">
        <v>1.7999999999999998</v>
      </c>
      <c r="C501" s="1" t="s">
        <v>1037</v>
      </c>
      <c r="D501" s="1" t="s">
        <v>1083</v>
      </c>
      <c r="F501" s="182"/>
    </row>
    <row r="502" spans="1:6" ht="14.5">
      <c r="A502" s="124" t="s">
        <v>992</v>
      </c>
      <c r="B502" s="125">
        <v>1.7999999999999998</v>
      </c>
      <c r="C502" s="1" t="s">
        <v>1038</v>
      </c>
      <c r="D502" s="1" t="s">
        <v>1083</v>
      </c>
      <c r="F502" s="182"/>
    </row>
    <row r="503" spans="1:6" ht="14.5">
      <c r="A503" s="124" t="s">
        <v>993</v>
      </c>
      <c r="B503" s="125">
        <v>2</v>
      </c>
      <c r="C503" s="1" t="s">
        <v>1039</v>
      </c>
      <c r="D503" s="1" t="s">
        <v>1083</v>
      </c>
      <c r="F503" s="182"/>
    </row>
    <row r="504" spans="1:6" ht="14.5">
      <c r="A504" s="124" t="s">
        <v>994</v>
      </c>
      <c r="B504" s="125">
        <v>2</v>
      </c>
      <c r="C504" s="1" t="s">
        <v>1040</v>
      </c>
      <c r="D504" s="1" t="s">
        <v>1083</v>
      </c>
      <c r="F504" s="182"/>
    </row>
    <row r="505" spans="1:6" ht="14.5">
      <c r="A505" s="124" t="s">
        <v>995</v>
      </c>
      <c r="B505" s="125">
        <v>2</v>
      </c>
      <c r="C505" s="1" t="s">
        <v>1041</v>
      </c>
      <c r="D505" s="1" t="s">
        <v>1083</v>
      </c>
      <c r="F505" s="182"/>
    </row>
    <row r="506" spans="1:6" ht="14.5">
      <c r="A506" s="124" t="s">
        <v>996</v>
      </c>
      <c r="B506" s="125">
        <v>2.1</v>
      </c>
      <c r="C506" s="1" t="s">
        <v>1042</v>
      </c>
      <c r="D506" s="1" t="s">
        <v>1083</v>
      </c>
      <c r="F506" s="182"/>
    </row>
    <row r="507" spans="1:6" ht="14.5">
      <c r="A507" s="124" t="s">
        <v>997</v>
      </c>
      <c r="B507" s="125">
        <v>2.15</v>
      </c>
      <c r="C507" s="1" t="s">
        <v>1043</v>
      </c>
      <c r="D507" s="1" t="s">
        <v>1083</v>
      </c>
      <c r="F507" s="182"/>
    </row>
    <row r="508" spans="1:6" ht="14.5">
      <c r="A508" s="124" t="s">
        <v>998</v>
      </c>
      <c r="B508" s="125">
        <v>2.1999999999999997</v>
      </c>
      <c r="C508" s="1" t="s">
        <v>1044</v>
      </c>
      <c r="D508" s="1" t="s">
        <v>1083</v>
      </c>
      <c r="F508" s="182"/>
    </row>
    <row r="509" spans="1:6" ht="14.5">
      <c r="A509" s="124" t="s">
        <v>999</v>
      </c>
      <c r="B509" s="125">
        <v>2.1999999999999997</v>
      </c>
      <c r="C509" s="1" t="s">
        <v>1045</v>
      </c>
      <c r="D509" s="1" t="s">
        <v>1083</v>
      </c>
      <c r="F509" s="182"/>
    </row>
    <row r="510" spans="1:6" ht="14.5">
      <c r="A510" s="175" t="s">
        <v>1129</v>
      </c>
      <c r="B510" s="176" t="s">
        <v>1130</v>
      </c>
      <c r="C510" s="1" t="s">
        <v>1132</v>
      </c>
      <c r="D510" s="1" t="s">
        <v>1131</v>
      </c>
    </row>
    <row r="511" spans="1:6" ht="14.5">
      <c r="A511" s="7" t="s">
        <v>12</v>
      </c>
      <c r="B511" s="126">
        <v>2.7</v>
      </c>
      <c r="C511" s="1" t="s">
        <v>1046</v>
      </c>
    </row>
    <row r="512" spans="1:6" ht="14.5">
      <c r="A512" s="7" t="s">
        <v>13</v>
      </c>
      <c r="B512" s="126">
        <v>2.1</v>
      </c>
      <c r="C512" s="1" t="s">
        <v>1047</v>
      </c>
    </row>
    <row r="513" spans="1:3" ht="14.5">
      <c r="A513" s="7" t="s">
        <v>14</v>
      </c>
      <c r="B513" s="126">
        <v>3</v>
      </c>
      <c r="C513" s="1" t="s">
        <v>1048</v>
      </c>
    </row>
    <row r="514" spans="1:3" ht="14.5">
      <c r="A514" s="7" t="s">
        <v>15</v>
      </c>
      <c r="B514" s="126">
        <v>2.7</v>
      </c>
      <c r="C514" s="1" t="s">
        <v>1049</v>
      </c>
    </row>
    <row r="515" spans="1:3" ht="14.5">
      <c r="A515" s="7" t="s">
        <v>64</v>
      </c>
      <c r="B515" s="126">
        <v>3.2</v>
      </c>
      <c r="C515" s="1" t="s">
        <v>1050</v>
      </c>
    </row>
    <row r="516" spans="1:3" ht="14.5">
      <c r="A516" s="7" t="s">
        <v>16</v>
      </c>
      <c r="B516" s="126">
        <v>2.9</v>
      </c>
      <c r="C516" s="1" t="s">
        <v>1051</v>
      </c>
    </row>
    <row r="517" spans="1:3" ht="14.5">
      <c r="A517" s="7" t="s">
        <v>17</v>
      </c>
      <c r="B517" s="126">
        <v>2.6</v>
      </c>
      <c r="C517" s="1" t="s">
        <v>1052</v>
      </c>
    </row>
    <row r="518" spans="1:3" ht="14.5">
      <c r="A518" s="7" t="s">
        <v>18</v>
      </c>
      <c r="B518" s="126">
        <v>2.4</v>
      </c>
      <c r="C518" s="1" t="s">
        <v>1114</v>
      </c>
    </row>
    <row r="519" spans="1:3" ht="14.5">
      <c r="A519" s="7" t="s">
        <v>19</v>
      </c>
      <c r="B519" s="126">
        <v>2.1</v>
      </c>
      <c r="C519" s="1" t="s">
        <v>1053</v>
      </c>
    </row>
    <row r="520" spans="1:3" ht="14.5">
      <c r="A520" s="7" t="s">
        <v>28</v>
      </c>
      <c r="B520" s="126">
        <v>3</v>
      </c>
      <c r="C520" s="1" t="s">
        <v>1054</v>
      </c>
    </row>
    <row r="521" spans="1:3" ht="14.5">
      <c r="A521" s="7" t="s">
        <v>29</v>
      </c>
      <c r="B521" s="126">
        <v>2.5</v>
      </c>
      <c r="C521" s="1" t="s">
        <v>1055</v>
      </c>
    </row>
    <row r="522" spans="1:3" ht="14.5">
      <c r="A522" s="7" t="s">
        <v>30</v>
      </c>
      <c r="B522" s="126">
        <v>2.8</v>
      </c>
      <c r="C522" s="1" t="s">
        <v>1056</v>
      </c>
    </row>
    <row r="523" spans="1:3" ht="14.5">
      <c r="A523" s="7" t="s">
        <v>31</v>
      </c>
      <c r="B523" s="126">
        <v>2.4</v>
      </c>
      <c r="C523" s="1" t="s">
        <v>1057</v>
      </c>
    </row>
    <row r="524" spans="1:3" ht="14.5">
      <c r="A524" s="7" t="s">
        <v>1058</v>
      </c>
      <c r="B524" s="126">
        <v>3.1</v>
      </c>
      <c r="C524" s="1" t="s">
        <v>1115</v>
      </c>
    </row>
    <row r="525" spans="1:3" ht="14.5">
      <c r="A525" s="7" t="s">
        <v>32</v>
      </c>
      <c r="B525" s="126">
        <v>3.2</v>
      </c>
      <c r="C525" s="1" t="s">
        <v>1059</v>
      </c>
    </row>
    <row r="526" spans="1:3" ht="14.5">
      <c r="A526" s="7" t="s">
        <v>33</v>
      </c>
      <c r="B526" s="126">
        <v>2.7</v>
      </c>
      <c r="C526" s="1" t="s">
        <v>1060</v>
      </c>
    </row>
    <row r="527" spans="1:3" ht="14.5">
      <c r="A527" s="7" t="s">
        <v>34</v>
      </c>
      <c r="B527" s="126">
        <v>2.2999999999999998</v>
      </c>
      <c r="C527" s="1" t="s">
        <v>1061</v>
      </c>
    </row>
    <row r="528" spans="1:3" ht="14.5">
      <c r="A528" s="7" t="s">
        <v>35</v>
      </c>
      <c r="B528" s="126">
        <v>2.1</v>
      </c>
      <c r="C528" s="1" t="s">
        <v>1062</v>
      </c>
    </row>
    <row r="529" spans="1:3" ht="14.5">
      <c r="A529" s="7" t="s">
        <v>36</v>
      </c>
      <c r="B529" s="126">
        <v>2.7</v>
      </c>
      <c r="C529" s="1" t="s">
        <v>1063</v>
      </c>
    </row>
    <row r="530" spans="1:3" ht="14.5">
      <c r="A530" s="7" t="s">
        <v>37</v>
      </c>
      <c r="B530" s="126">
        <v>2.5</v>
      </c>
      <c r="C530" s="1" t="s">
        <v>1064</v>
      </c>
    </row>
    <row r="531" spans="1:3" ht="14.5">
      <c r="A531" s="7" t="s">
        <v>38</v>
      </c>
      <c r="B531" s="126">
        <v>2.4</v>
      </c>
      <c r="C531" s="1" t="s">
        <v>1065</v>
      </c>
    </row>
    <row r="532" spans="1:3" ht="14.5">
      <c r="A532" s="7" t="s">
        <v>39</v>
      </c>
      <c r="B532" s="126">
        <v>2.2000000000000002</v>
      </c>
      <c r="C532" s="1" t="s">
        <v>1066</v>
      </c>
    </row>
    <row r="533" spans="1:3" ht="14.5">
      <c r="A533" s="7" t="s">
        <v>65</v>
      </c>
      <c r="B533" s="126">
        <v>3</v>
      </c>
      <c r="C533" s="1" t="s">
        <v>1067</v>
      </c>
    </row>
    <row r="534" spans="1:3" ht="14.5">
      <c r="A534" s="7" t="s">
        <v>20</v>
      </c>
      <c r="B534" s="126">
        <v>2.5</v>
      </c>
      <c r="C534" s="1" t="s">
        <v>1068</v>
      </c>
    </row>
    <row r="535" spans="1:3" ht="14.5">
      <c r="A535" s="7" t="s">
        <v>21</v>
      </c>
      <c r="B535" s="126">
        <v>2.2999999999999998</v>
      </c>
      <c r="C535" s="1" t="s">
        <v>1069</v>
      </c>
    </row>
    <row r="536" spans="1:3" ht="14.5">
      <c r="A536" s="7" t="s">
        <v>22</v>
      </c>
      <c r="B536" s="126">
        <v>2.6</v>
      </c>
      <c r="C536" s="1" t="s">
        <v>1070</v>
      </c>
    </row>
    <row r="537" spans="1:3" ht="14.5">
      <c r="A537" s="7" t="s">
        <v>23</v>
      </c>
      <c r="B537" s="126">
        <v>2.2999999999999998</v>
      </c>
      <c r="C537" s="1" t="s">
        <v>1071</v>
      </c>
    </row>
    <row r="538" spans="1:3" ht="14.5">
      <c r="A538" s="7" t="s">
        <v>24</v>
      </c>
      <c r="B538" s="126">
        <v>2.6</v>
      </c>
      <c r="C538" s="1" t="s">
        <v>1072</v>
      </c>
    </row>
    <row r="539" spans="1:3" ht="14.5">
      <c r="A539" s="7" t="s">
        <v>25</v>
      </c>
      <c r="B539" s="126">
        <v>2.2999999999999998</v>
      </c>
      <c r="C539" s="1" t="s">
        <v>1073</v>
      </c>
    </row>
    <row r="540" spans="1:3" ht="14.5">
      <c r="A540" s="7" t="s">
        <v>66</v>
      </c>
      <c r="B540" s="126">
        <v>2.9</v>
      </c>
      <c r="C540" s="1" t="s">
        <v>1074</v>
      </c>
    </row>
    <row r="541" spans="1:3" ht="14.5">
      <c r="A541" s="7" t="s">
        <v>26</v>
      </c>
      <c r="B541" s="126">
        <v>2.4</v>
      </c>
      <c r="C541" s="1" t="s">
        <v>1075</v>
      </c>
    </row>
    <row r="542" spans="1:3" ht="14.5">
      <c r="A542" s="7" t="s">
        <v>27</v>
      </c>
      <c r="B542" s="126">
        <v>2.1</v>
      </c>
      <c r="C542" s="1" t="s">
        <v>1076</v>
      </c>
    </row>
  </sheetData>
  <sheetProtection algorithmName="SHA-512" hashValue="cQ2uBoExBf5SKyUD+MXYDX8qC09mlmjXQIqKjJeBUJbjF/E/u5V5mO0DtwEIXCe6qpw+3ZD8QY88vw1i2Y7Pvg==" saltValue="DezM+XlAuOcdZbsTiZktGQ==" spinCount="100000" sheet="1" objects="1" scenarios="1"/>
  <phoneticPr fontId="6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E72"/>
  <sheetViews>
    <sheetView zoomScaleNormal="100" workbookViewId="0"/>
  </sheetViews>
  <sheetFormatPr defaultColWidth="8.83203125" defaultRowHeight="12.5"/>
  <cols>
    <col min="1" max="1" width="11.08203125" style="5" customWidth="1"/>
    <col min="2" max="2" width="13.58203125" style="5" customWidth="1"/>
    <col min="3" max="3" width="5.58203125" style="10" customWidth="1"/>
    <col min="4" max="4" width="16.33203125" style="10" customWidth="1"/>
    <col min="5" max="5" width="7.5" style="10" bestFit="1" customWidth="1"/>
    <col min="6" max="25" width="6.58203125" style="10" customWidth="1"/>
    <col min="26" max="30" width="5.58203125" style="10" customWidth="1"/>
    <col min="31" max="31" width="12.83203125" style="10" customWidth="1"/>
    <col min="32" max="16384" width="8.83203125" style="10"/>
  </cols>
  <sheetData>
    <row r="1" spans="1:31">
      <c r="D1" s="61" t="s">
        <v>219</v>
      </c>
      <c r="K1" s="61"/>
      <c r="L1" s="61"/>
    </row>
    <row r="2" spans="1:31">
      <c r="D2" s="61" t="s">
        <v>218</v>
      </c>
    </row>
    <row r="3" spans="1:31" ht="6.75" customHeight="1" thickBot="1"/>
    <row r="4" spans="1:31" ht="18.75" customHeight="1">
      <c r="F4" s="244" t="s">
        <v>1103</v>
      </c>
      <c r="G4" s="245"/>
      <c r="H4" s="245"/>
      <c r="I4" s="246"/>
      <c r="L4" s="244"/>
      <c r="M4" s="245"/>
      <c r="N4" s="245"/>
      <c r="O4" s="245"/>
      <c r="P4" s="245"/>
      <c r="Q4" s="245"/>
      <c r="R4" s="245"/>
      <c r="S4" s="245"/>
      <c r="T4" s="245"/>
      <c r="U4" s="245"/>
      <c r="V4" s="245"/>
      <c r="W4" s="245"/>
      <c r="X4" s="245"/>
      <c r="Y4" s="245"/>
      <c r="Z4" s="245"/>
      <c r="AA4" s="246"/>
    </row>
    <row r="5" spans="1:31" ht="19.5" customHeight="1" thickBot="1">
      <c r="C5" s="243" t="s">
        <v>83</v>
      </c>
      <c r="D5" s="243"/>
      <c r="E5" s="62" t="s">
        <v>378</v>
      </c>
      <c r="F5" s="247"/>
      <c r="G5" s="248"/>
      <c r="H5" s="248"/>
      <c r="I5" s="249"/>
      <c r="K5" s="166" t="s">
        <v>84</v>
      </c>
      <c r="L5" s="247"/>
      <c r="M5" s="248"/>
      <c r="N5" s="248"/>
      <c r="O5" s="248"/>
      <c r="P5" s="248"/>
      <c r="Q5" s="248"/>
      <c r="R5" s="248"/>
      <c r="S5" s="248"/>
      <c r="T5" s="248"/>
      <c r="U5" s="248"/>
      <c r="V5" s="248"/>
      <c r="W5" s="248"/>
      <c r="X5" s="248"/>
      <c r="Y5" s="248"/>
      <c r="Z5" s="248"/>
      <c r="AA5" s="249"/>
    </row>
    <row r="6" spans="1:31" ht="13" thickBot="1"/>
    <row r="7" spans="1:31" ht="18.75" customHeight="1">
      <c r="A7" s="250" t="s">
        <v>90</v>
      </c>
      <c r="B7" s="251"/>
      <c r="C7" s="258"/>
      <c r="D7" s="259"/>
      <c r="E7" s="259"/>
      <c r="F7" s="259"/>
      <c r="G7" s="259"/>
      <c r="H7" s="259"/>
      <c r="I7" s="259"/>
      <c r="J7" s="259"/>
      <c r="K7" s="260"/>
      <c r="L7" s="255" t="s">
        <v>1091</v>
      </c>
      <c r="M7" s="256"/>
      <c r="N7" s="256"/>
      <c r="O7" s="256"/>
      <c r="P7" s="256"/>
      <c r="Q7" s="256"/>
      <c r="R7" s="256"/>
      <c r="S7" s="256"/>
      <c r="T7" s="256"/>
      <c r="U7" s="256"/>
      <c r="V7" s="256"/>
      <c r="W7" s="256"/>
      <c r="X7" s="256"/>
      <c r="Y7" s="256"/>
      <c r="Z7" s="256"/>
      <c r="AA7" s="256"/>
      <c r="AB7" s="256"/>
      <c r="AC7" s="256"/>
      <c r="AD7" s="256"/>
      <c r="AE7" s="257"/>
    </row>
    <row r="8" spans="1:31" ht="18.75" customHeight="1">
      <c r="A8" s="220" t="s">
        <v>91</v>
      </c>
      <c r="B8" s="221"/>
      <c r="C8" s="252" t="s">
        <v>1169</v>
      </c>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4"/>
    </row>
    <row r="9" spans="1:31" ht="19.5" customHeight="1">
      <c r="A9" s="220" t="s">
        <v>92</v>
      </c>
      <c r="B9" s="221"/>
      <c r="C9" s="261"/>
      <c r="D9" s="262"/>
      <c r="E9" s="262"/>
      <c r="F9" s="262"/>
      <c r="G9" s="262"/>
      <c r="H9" s="262"/>
      <c r="I9" s="262"/>
      <c r="J9" s="262"/>
      <c r="K9" s="263"/>
      <c r="L9" s="264" t="s">
        <v>289</v>
      </c>
      <c r="M9" s="265"/>
      <c r="N9" s="265"/>
      <c r="O9" s="265"/>
      <c r="P9" s="265"/>
      <c r="Q9" s="265"/>
      <c r="R9" s="265"/>
      <c r="S9" s="265"/>
      <c r="T9" s="265"/>
      <c r="U9" s="265"/>
      <c r="V9" s="265"/>
      <c r="W9" s="265"/>
      <c r="X9" s="265"/>
      <c r="Y9" s="265"/>
      <c r="Z9" s="265"/>
      <c r="AA9" s="266"/>
      <c r="AB9" s="267" t="str">
        <f>IF(C9="","",VLOOKUP(C9,作成手順!$B$143:$C$154,2,0))</f>
        <v/>
      </c>
      <c r="AC9" s="268"/>
      <c r="AD9" s="268"/>
      <c r="AE9" s="269"/>
    </row>
    <row r="10" spans="1:31" s="63" customFormat="1" ht="35.15" customHeight="1">
      <c r="A10" s="220" t="s">
        <v>112</v>
      </c>
      <c r="B10" s="221"/>
      <c r="C10" s="225"/>
      <c r="D10" s="226"/>
      <c r="E10" s="226"/>
      <c r="F10" s="226"/>
      <c r="G10" s="226"/>
      <c r="H10" s="226"/>
      <c r="I10" s="226"/>
      <c r="J10" s="226"/>
      <c r="K10" s="227"/>
      <c r="L10" s="222" t="s">
        <v>147</v>
      </c>
      <c r="M10" s="223"/>
      <c r="N10" s="223"/>
      <c r="O10" s="223"/>
      <c r="P10" s="223"/>
      <c r="Q10" s="223"/>
      <c r="R10" s="223"/>
      <c r="S10" s="223"/>
      <c r="T10" s="223"/>
      <c r="U10" s="223"/>
      <c r="V10" s="223"/>
      <c r="W10" s="223"/>
      <c r="X10" s="223"/>
      <c r="Y10" s="223"/>
      <c r="Z10" s="223"/>
      <c r="AA10" s="223"/>
      <c r="AB10" s="223"/>
      <c r="AC10" s="223"/>
      <c r="AD10" s="223"/>
      <c r="AE10" s="224"/>
    </row>
    <row r="11" spans="1:31" s="63" customFormat="1" ht="33.65" customHeight="1">
      <c r="A11" s="220" t="s">
        <v>113</v>
      </c>
      <c r="B11" s="221"/>
      <c r="C11" s="225"/>
      <c r="D11" s="226"/>
      <c r="E11" s="226"/>
      <c r="F11" s="226"/>
      <c r="G11" s="226"/>
      <c r="H11" s="226"/>
      <c r="I11" s="226"/>
      <c r="J11" s="226"/>
      <c r="K11" s="227"/>
      <c r="L11" s="222" t="s">
        <v>115</v>
      </c>
      <c r="M11" s="223"/>
      <c r="N11" s="223"/>
      <c r="O11" s="223"/>
      <c r="P11" s="223"/>
      <c r="Q11" s="223"/>
      <c r="R11" s="223"/>
      <c r="S11" s="223"/>
      <c r="T11" s="223"/>
      <c r="U11" s="223"/>
      <c r="V11" s="223"/>
      <c r="W11" s="223"/>
      <c r="X11" s="223"/>
      <c r="Y11" s="223"/>
      <c r="Z11" s="223"/>
      <c r="AA11" s="223"/>
      <c r="AB11" s="223"/>
      <c r="AC11" s="223"/>
      <c r="AD11" s="223"/>
      <c r="AE11" s="224"/>
    </row>
    <row r="12" spans="1:31" ht="35.25" customHeight="1" thickBot="1">
      <c r="A12" s="270" t="s">
        <v>114</v>
      </c>
      <c r="B12" s="271"/>
      <c r="C12" s="237"/>
      <c r="D12" s="238"/>
      <c r="E12" s="238"/>
      <c r="F12" s="238"/>
      <c r="G12" s="238"/>
      <c r="H12" s="238"/>
      <c r="I12" s="238"/>
      <c r="J12" s="238"/>
      <c r="K12" s="239"/>
      <c r="L12" s="234" t="s">
        <v>155</v>
      </c>
      <c r="M12" s="235"/>
      <c r="N12" s="235"/>
      <c r="O12" s="235"/>
      <c r="P12" s="235"/>
      <c r="Q12" s="235"/>
      <c r="R12" s="235"/>
      <c r="S12" s="235"/>
      <c r="T12" s="235"/>
      <c r="U12" s="235"/>
      <c r="V12" s="235"/>
      <c r="W12" s="235"/>
      <c r="X12" s="235"/>
      <c r="Y12" s="235"/>
      <c r="Z12" s="235"/>
      <c r="AA12" s="235"/>
      <c r="AB12" s="235"/>
      <c r="AC12" s="235"/>
      <c r="AD12" s="235"/>
      <c r="AE12" s="236"/>
    </row>
    <row r="13" spans="1:31" ht="9" customHeight="1" thickBot="1">
      <c r="A13" s="64"/>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row>
    <row r="14" spans="1:31" ht="13.5" thickBot="1">
      <c r="A14" s="231" t="s">
        <v>43</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3"/>
    </row>
    <row r="15" spans="1:31" ht="10.4"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1" ht="26.5" customHeight="1" thickBot="1">
      <c r="A16" s="11" t="s">
        <v>41</v>
      </c>
      <c r="B16" s="11" t="s">
        <v>42</v>
      </c>
      <c r="C16" s="11" t="s">
        <v>40</v>
      </c>
      <c r="D16" s="228" t="s">
        <v>96</v>
      </c>
      <c r="E16" s="230"/>
      <c r="F16" s="228" t="s">
        <v>165</v>
      </c>
      <c r="G16" s="229"/>
      <c r="H16" s="229"/>
      <c r="I16" s="229"/>
      <c r="J16" s="229"/>
      <c r="K16" s="229"/>
      <c r="L16" s="229"/>
      <c r="M16" s="229"/>
      <c r="N16" s="229"/>
      <c r="O16" s="229"/>
      <c r="P16" s="229"/>
      <c r="Q16" s="229"/>
      <c r="R16" s="229"/>
      <c r="S16" s="229"/>
      <c r="T16" s="229"/>
      <c r="U16" s="229"/>
      <c r="V16" s="229"/>
      <c r="W16" s="229"/>
      <c r="X16" s="229"/>
      <c r="Y16" s="230"/>
      <c r="Z16" s="228" t="s">
        <v>167</v>
      </c>
      <c r="AA16" s="229"/>
      <c r="AB16" s="229"/>
      <c r="AC16" s="229"/>
      <c r="AD16" s="230"/>
      <c r="AE16" s="66" t="s">
        <v>98</v>
      </c>
    </row>
    <row r="17" spans="1:31" ht="19.5" customHeight="1" thickBot="1">
      <c r="A17" s="67" t="s">
        <v>82</v>
      </c>
      <c r="B17" s="68" t="s">
        <v>1</v>
      </c>
      <c r="C17" s="69" t="str">
        <f>IFERROR(_xlfn.IFS(OR(B17="",B17="TRA"),"",COUNTIF(B17,"TRE")&gt;=1,MAX(C$16:C16)+1,COUNTIF(B17,"Acro-Pair")&gt;=1,MAX(C$16:C16)+1,COUNTIF(B17,"*ACRO*")&gt;=1,MAX(C$16:C16)+1,COUNTIF(B17,"HYBRID")&gt;=1,MAX(C$16:C16)+1),"")</f>
        <v/>
      </c>
      <c r="D17" s="70" t="str">
        <f>IF(OR(B17="",B17="TRA",B17="TRE"),"",B17)</f>
        <v> </v>
      </c>
      <c r="E17" s="71"/>
      <c r="F17" s="177"/>
      <c r="G17" s="178"/>
      <c r="H17" s="178"/>
      <c r="I17" s="178"/>
      <c r="J17" s="178"/>
      <c r="K17" s="178"/>
      <c r="L17" s="178"/>
      <c r="M17" s="178"/>
      <c r="N17" s="178"/>
      <c r="O17" s="178"/>
      <c r="P17" s="178"/>
      <c r="Q17" s="178"/>
      <c r="R17" s="178"/>
      <c r="S17" s="178"/>
      <c r="T17" s="178"/>
      <c r="U17" s="178"/>
      <c r="V17" s="178"/>
      <c r="W17" s="178"/>
      <c r="X17" s="178"/>
      <c r="Y17" s="179"/>
      <c r="Z17" s="180"/>
      <c r="AA17" s="178"/>
      <c r="AB17" s="178"/>
      <c r="AC17" s="178"/>
      <c r="AD17" s="181"/>
      <c r="AE17" s="107"/>
    </row>
    <row r="18" spans="1:31" ht="19.5" customHeight="1" thickBot="1">
      <c r="A18" s="72"/>
      <c r="B18" s="73" t="s">
        <v>395</v>
      </c>
      <c r="C18" s="74"/>
      <c r="D18" s="106" t="str">
        <f>IFERROR(_xlfn.IFS(OR(B17="",B17="TRA",B17="TRE"),"",COUNTIF(B17,"Acro-Pair")&gt;=1,0.1,COUNTIF(B17,"*ACRO*")&gt;=1,0.5,COUNTIF(B17,"HYBRID")&gt;=1,0.5),"")</f>
        <v/>
      </c>
      <c r="E18" s="71"/>
      <c r="F18" s="75" t="str">
        <f>_xlfn.IFNA(VLOOKUP(F17,'Codes + Draft Values最新'!$A$4:$B$542,2,),"")</f>
        <v/>
      </c>
      <c r="G18" s="75" t="str">
        <f>_xlfn.IFNA(VLOOKUP(G17,'Codes + Draft Values最新'!$A$4:$B$542,2,),"")</f>
        <v/>
      </c>
      <c r="H18" s="75" t="str">
        <f>_xlfn.IFNA(VLOOKUP(H17,'Codes + Draft Values最新'!$A$4:$B$542,2,),"")</f>
        <v/>
      </c>
      <c r="I18" s="75" t="str">
        <f>_xlfn.IFNA(VLOOKUP(I17,'Codes + Draft Values最新'!$A$4:$B$542,2,),"")</f>
        <v/>
      </c>
      <c r="J18" s="75" t="str">
        <f>_xlfn.IFNA(VLOOKUP(J17,'Codes + Draft Values最新'!$A$4:$B$542,2,),"")</f>
        <v/>
      </c>
      <c r="K18" s="75" t="str">
        <f>_xlfn.IFNA(VLOOKUP(K17,'Codes + Draft Values最新'!$A$4:$B$542,2,),"")</f>
        <v/>
      </c>
      <c r="L18" s="75" t="str">
        <f>_xlfn.IFNA(VLOOKUP(L17,'Codes + Draft Values最新'!$A$4:$B$542,2,),"")</f>
        <v/>
      </c>
      <c r="M18" s="75" t="str">
        <f>_xlfn.IFNA(VLOOKUP(M17,'Codes + Draft Values最新'!$A$4:$B$542,2,),"")</f>
        <v/>
      </c>
      <c r="N18" s="75" t="str">
        <f>_xlfn.IFNA(VLOOKUP(N17,'Codes + Draft Values最新'!$A$4:$B$542,2,),"")</f>
        <v/>
      </c>
      <c r="O18" s="75" t="str">
        <f>_xlfn.IFNA(VLOOKUP(O17,'Codes + Draft Values最新'!$A$4:$B$542,2,),"")</f>
        <v/>
      </c>
      <c r="P18" s="75" t="str">
        <f>_xlfn.IFNA(VLOOKUP(P17,'Codes + Draft Values最新'!$A$4:$B$542,2,),"")</f>
        <v/>
      </c>
      <c r="Q18" s="75" t="str">
        <f>_xlfn.IFNA(VLOOKUP(Q17,'Codes + Draft Values最新'!$A$4:$B$542,2,),"")</f>
        <v/>
      </c>
      <c r="R18" s="75" t="str">
        <f>_xlfn.IFNA(VLOOKUP(R17,'Codes + Draft Values最新'!$A$4:$B$542,2,),"")</f>
        <v/>
      </c>
      <c r="S18" s="75" t="str">
        <f>_xlfn.IFNA(VLOOKUP(S17,'Codes + Draft Values最新'!$A$4:$B$542,2,),"")</f>
        <v/>
      </c>
      <c r="T18" s="75" t="str">
        <f>_xlfn.IFNA(VLOOKUP(T17,'Codes + Draft Values最新'!$A$4:$B$542,2,),"")</f>
        <v/>
      </c>
      <c r="U18" s="75" t="str">
        <f>_xlfn.IFNA(VLOOKUP(U17,'Codes + Draft Values最新'!$A$4:$B$542,2,),"")</f>
        <v/>
      </c>
      <c r="V18" s="75" t="str">
        <f>_xlfn.IFNA(VLOOKUP(V17,'Codes + Draft Values最新'!$A$4:$B$542,2,),"")</f>
        <v/>
      </c>
      <c r="W18" s="75" t="str">
        <f>_xlfn.IFNA(VLOOKUP(W17,'Codes + Draft Values最新'!$A$4:$B$542,2,),"")</f>
        <v/>
      </c>
      <c r="X18" s="75" t="str">
        <f>_xlfn.IFNA(VLOOKUP(X17,'Codes + Draft Values最新'!$A$4:$B$542,2,),"")</f>
        <v/>
      </c>
      <c r="Y18" s="76" t="str">
        <f>_xlfn.IFNA(VLOOKUP(Y17,'Codes + Draft Values最新'!$A$4:$B$542,2,),"")</f>
        <v/>
      </c>
      <c r="Z18" s="77" t="str">
        <f>_xlfn.IFNA(VLOOKUP(Z17,'Codes + Draft Values最新'!$A$4:$B$542,2,),"")</f>
        <v/>
      </c>
      <c r="AA18" s="75" t="str">
        <f>_xlfn.IFNA(VLOOKUP(AA17,'Codes + Draft Values最新'!$A$4:$B$542,2,),"")</f>
        <v/>
      </c>
      <c r="AB18" s="75" t="str">
        <f>_xlfn.IFNA(VLOOKUP(AB17,'Codes + Draft Values最新'!$A$4:$B$542,2,),"")</f>
        <v/>
      </c>
      <c r="AC18" s="75" t="str">
        <f>_xlfn.IFNA(VLOOKUP(AC17,'Codes + Draft Values最新'!$A$4:$B$542,2,),"")</f>
        <v/>
      </c>
      <c r="AD18" s="78" t="str">
        <f>_xlfn.IFNA(VLOOKUP(AD17,'Codes + Draft Values最新'!$A$4:$B$542,2,),"")</f>
        <v/>
      </c>
      <c r="AE18" s="108">
        <f>SUM(D18:AD18)</f>
        <v>0</v>
      </c>
    </row>
    <row r="19" spans="1:31" ht="19.5" customHeight="1" thickBot="1">
      <c r="A19" s="67" t="s">
        <v>82</v>
      </c>
      <c r="B19" s="68" t="s">
        <v>1</v>
      </c>
      <c r="C19" s="69" t="str">
        <f>IFERROR(_xlfn.IFS(OR(B19="",B19="TRA"),"",COUNTIF(B19,"TRE")&gt;=1,MAX(C$16:C18)+1,COUNTIF(B19,"Acro-Pair")&gt;=1,MAX(C$16:C18)+1,COUNTIF(B19,"*ACRO*")&gt;=1,MAX(C$16:C18)+1,COUNTIF(B19,"HYBRID")&gt;=1,MAX(C$16:C18)+1),"")</f>
        <v/>
      </c>
      <c r="D19" s="70" t="str">
        <f>IF(OR(B19="",B19="TRA",B19="TRE"),"",B19)</f>
        <v> </v>
      </c>
      <c r="E19" s="71"/>
      <c r="F19" s="177"/>
      <c r="G19" s="178"/>
      <c r="H19" s="178"/>
      <c r="I19" s="178"/>
      <c r="J19" s="178"/>
      <c r="K19" s="178"/>
      <c r="L19" s="178"/>
      <c r="M19" s="178"/>
      <c r="N19" s="178"/>
      <c r="O19" s="178"/>
      <c r="P19" s="178"/>
      <c r="Q19" s="178"/>
      <c r="R19" s="178"/>
      <c r="S19" s="178"/>
      <c r="T19" s="178"/>
      <c r="U19" s="178"/>
      <c r="V19" s="178"/>
      <c r="W19" s="178"/>
      <c r="X19" s="178"/>
      <c r="Y19" s="179"/>
      <c r="Z19" s="180"/>
      <c r="AA19" s="178"/>
      <c r="AB19" s="178"/>
      <c r="AC19" s="178"/>
      <c r="AD19" s="181"/>
      <c r="AE19" s="109"/>
    </row>
    <row r="20" spans="1:31" ht="19.5" customHeight="1" thickBot="1">
      <c r="A20" s="79"/>
      <c r="B20" s="80" t="s">
        <v>3</v>
      </c>
      <c r="C20" s="81"/>
      <c r="D20" s="106" t="str">
        <f>IFERROR(_xlfn.IFS(OR(B19="",B19="TRA",B19="TRE"),"",COUNTIF(B19,"Acro-Pair")&gt;=1,0.1,COUNTIF(B19,"*ACRO*")&gt;=1,0.5,COUNTIF(B19,"HYBRID")&gt;=1,0.5),"")</f>
        <v/>
      </c>
      <c r="E20" s="71"/>
      <c r="F20" s="82" t="str">
        <f>_xlfn.IFNA(VLOOKUP(F19,'Codes + Draft Values最新'!$A$4:$B$542,2,),"")</f>
        <v/>
      </c>
      <c r="G20" s="83" t="str">
        <f>_xlfn.IFNA(VLOOKUP(G19,'Codes + Draft Values最新'!$A$4:$B$542,2,),"")</f>
        <v/>
      </c>
      <c r="H20" s="83" t="str">
        <f>_xlfn.IFNA(VLOOKUP(H19,'Codes + Draft Values最新'!$A$4:$B$542,2,),"")</f>
        <v/>
      </c>
      <c r="I20" s="83" t="str">
        <f>_xlfn.IFNA(VLOOKUP(I19,'Codes + Draft Values最新'!$A$4:$B$542,2,),"")</f>
        <v/>
      </c>
      <c r="J20" s="83" t="str">
        <f>_xlfn.IFNA(VLOOKUP(J19,'Codes + Draft Values最新'!$A$4:$B$542,2,),"")</f>
        <v/>
      </c>
      <c r="K20" s="83" t="str">
        <f>_xlfn.IFNA(VLOOKUP(K19,'Codes + Draft Values最新'!$A$4:$B$542,2,),"")</f>
        <v/>
      </c>
      <c r="L20" s="83" t="str">
        <f>_xlfn.IFNA(VLOOKUP(L19,'Codes + Draft Values最新'!$A$4:$B$542,2,),"")</f>
        <v/>
      </c>
      <c r="M20" s="83" t="str">
        <f>_xlfn.IFNA(VLOOKUP(M19,'Codes + Draft Values最新'!$A$4:$B$542,2,),"")</f>
        <v/>
      </c>
      <c r="N20" s="83" t="str">
        <f>_xlfn.IFNA(VLOOKUP(N19,'Codes + Draft Values最新'!$A$4:$B$542,2,),"")</f>
        <v/>
      </c>
      <c r="O20" s="83" t="str">
        <f>_xlfn.IFNA(VLOOKUP(O19,'Codes + Draft Values最新'!$A$4:$B$542,2,),"")</f>
        <v/>
      </c>
      <c r="P20" s="83" t="str">
        <f>_xlfn.IFNA(VLOOKUP(P19,'Codes + Draft Values最新'!$A$4:$B$542,2,),"")</f>
        <v/>
      </c>
      <c r="Q20" s="83" t="str">
        <f>_xlfn.IFNA(VLOOKUP(Q19,'Codes + Draft Values最新'!$A$4:$B$542,2,),"")</f>
        <v/>
      </c>
      <c r="R20" s="83" t="str">
        <f>_xlfn.IFNA(VLOOKUP(R19,'Codes + Draft Values最新'!$A$4:$B$542,2,),"")</f>
        <v/>
      </c>
      <c r="S20" s="83" t="str">
        <f>_xlfn.IFNA(VLOOKUP(S19,'Codes + Draft Values最新'!$A$4:$B$542,2,),"")</f>
        <v/>
      </c>
      <c r="T20" s="83" t="str">
        <f>_xlfn.IFNA(VLOOKUP(T19,'Codes + Draft Values最新'!$A$4:$B$542,2,),"")</f>
        <v/>
      </c>
      <c r="U20" s="83" t="str">
        <f>_xlfn.IFNA(VLOOKUP(U19,'Codes + Draft Values最新'!$A$4:$B$542,2,),"")</f>
        <v/>
      </c>
      <c r="V20" s="83" t="str">
        <f>_xlfn.IFNA(VLOOKUP(V19,'Codes + Draft Values最新'!$A$4:$B$542,2,),"")</f>
        <v/>
      </c>
      <c r="W20" s="83" t="str">
        <f>_xlfn.IFNA(VLOOKUP(W19,'Codes + Draft Values最新'!$A$4:$B$542,2,),"")</f>
        <v/>
      </c>
      <c r="X20" s="83" t="str">
        <f>_xlfn.IFNA(VLOOKUP(X19,'Codes + Draft Values最新'!$A$4:$B$542,2,),"")</f>
        <v/>
      </c>
      <c r="Y20" s="84" t="str">
        <f>_xlfn.IFNA(VLOOKUP(Y19,'Codes + Draft Values最新'!$A$4:$B$542,2,),"")</f>
        <v/>
      </c>
      <c r="Z20" s="85" t="str">
        <f>_xlfn.IFNA(VLOOKUP(Z19,'Codes + Draft Values最新'!$A$4:$B$542,2,),"")</f>
        <v/>
      </c>
      <c r="AA20" s="83" t="str">
        <f>_xlfn.IFNA(VLOOKUP(AA19,'Codes + Draft Values最新'!$A$4:$B$542,2,),"")</f>
        <v/>
      </c>
      <c r="AB20" s="83" t="str">
        <f>_xlfn.IFNA(VLOOKUP(AB19,'Codes + Draft Values最新'!$A$4:$B$542,2,),"")</f>
        <v/>
      </c>
      <c r="AC20" s="83" t="str">
        <f>_xlfn.IFNA(VLOOKUP(AC19,'Codes + Draft Values最新'!$A$4:$B$542,2,),"")</f>
        <v/>
      </c>
      <c r="AD20" s="86" t="str">
        <f>_xlfn.IFNA(VLOOKUP(AD19,'Codes + Draft Values最新'!$A$4:$B$542,2,),"")</f>
        <v/>
      </c>
      <c r="AE20" s="108">
        <f>SUM(D20:AD20)</f>
        <v>0</v>
      </c>
    </row>
    <row r="21" spans="1:31" ht="19.5" customHeight="1" thickBot="1">
      <c r="A21" s="67" t="s">
        <v>82</v>
      </c>
      <c r="B21" s="68" t="s">
        <v>1</v>
      </c>
      <c r="C21" s="69" t="str">
        <f>IFERROR(_xlfn.IFS(OR(B21="",B21="TRA"),"",COUNTIF(B21,"TRE")&gt;=1,MAX(C$16:C20)+1,COUNTIF(B21,"Acro-Pair")&gt;=1,MAX(C$16:C20)+1,COUNTIF(B21,"*ACRO*")&gt;=1,MAX(C$16:C20)+1,COUNTIF(B21,"HYBRID")&gt;=1,MAX(C$16:C20)+1),"")</f>
        <v/>
      </c>
      <c r="D21" s="70" t="str">
        <f>IF(OR(B21="",B21="TRA",B21="TRE"),"",B21)</f>
        <v> </v>
      </c>
      <c r="E21" s="71"/>
      <c r="F21" s="177"/>
      <c r="G21" s="178"/>
      <c r="H21" s="178"/>
      <c r="I21" s="178"/>
      <c r="J21" s="178"/>
      <c r="K21" s="178"/>
      <c r="L21" s="178"/>
      <c r="M21" s="178"/>
      <c r="N21" s="178"/>
      <c r="O21" s="178"/>
      <c r="P21" s="178"/>
      <c r="Q21" s="178"/>
      <c r="R21" s="178"/>
      <c r="S21" s="178"/>
      <c r="T21" s="178"/>
      <c r="U21" s="178"/>
      <c r="V21" s="178"/>
      <c r="W21" s="178"/>
      <c r="X21" s="178"/>
      <c r="Y21" s="179"/>
      <c r="Z21" s="180"/>
      <c r="AA21" s="178"/>
      <c r="AB21" s="178"/>
      <c r="AC21" s="178"/>
      <c r="AD21" s="181"/>
      <c r="AE21" s="110"/>
    </row>
    <row r="22" spans="1:31" ht="19.5" customHeight="1" thickBot="1">
      <c r="A22" s="79"/>
      <c r="B22" s="80" t="s">
        <v>3</v>
      </c>
      <c r="C22" s="81"/>
      <c r="D22" s="106" t="str">
        <f>IFERROR(_xlfn.IFS(OR(B21="",B21="TRA",B21="TRE"),"",COUNTIF(B21,"Acro-Pair")&gt;=1,0.1,COUNTIF(B21,"*ACRO*")&gt;=1,0.5,COUNTIF(B21,"HYBRID")&gt;=1,0.5),"")</f>
        <v/>
      </c>
      <c r="E22" s="71"/>
      <c r="F22" s="82" t="str">
        <f>_xlfn.IFNA(VLOOKUP(F21,'Codes + Draft Values最新'!$A$4:$B$542,2,),"")</f>
        <v/>
      </c>
      <c r="G22" s="83" t="str">
        <f>_xlfn.IFNA(VLOOKUP(G21,'Codes + Draft Values最新'!$A$4:$B$542,2,),"")</f>
        <v/>
      </c>
      <c r="H22" s="83" t="str">
        <f>_xlfn.IFNA(VLOOKUP(H21,'Codes + Draft Values最新'!$A$4:$B$542,2,),"")</f>
        <v/>
      </c>
      <c r="I22" s="83" t="str">
        <f>_xlfn.IFNA(VLOOKUP(I21,'Codes + Draft Values最新'!$A$4:$B$542,2,),"")</f>
        <v/>
      </c>
      <c r="J22" s="83" t="str">
        <f>_xlfn.IFNA(VLOOKUP(J21,'Codes + Draft Values最新'!$A$4:$B$542,2,),"")</f>
        <v/>
      </c>
      <c r="K22" s="83" t="str">
        <f>_xlfn.IFNA(VLOOKUP(K21,'Codes + Draft Values最新'!$A$4:$B$542,2,),"")</f>
        <v/>
      </c>
      <c r="L22" s="83" t="str">
        <f>_xlfn.IFNA(VLOOKUP(L21,'Codes + Draft Values最新'!$A$4:$B$542,2,),"")</f>
        <v/>
      </c>
      <c r="M22" s="83" t="str">
        <f>_xlfn.IFNA(VLOOKUP(M21,'Codes + Draft Values最新'!$A$4:$B$542,2,),"")</f>
        <v/>
      </c>
      <c r="N22" s="83" t="str">
        <f>_xlfn.IFNA(VLOOKUP(N21,'Codes + Draft Values最新'!$A$4:$B$542,2,),"")</f>
        <v/>
      </c>
      <c r="O22" s="83" t="str">
        <f>_xlfn.IFNA(VLOOKUP(O21,'Codes + Draft Values最新'!$A$4:$B$542,2,),"")</f>
        <v/>
      </c>
      <c r="P22" s="83" t="str">
        <f>_xlfn.IFNA(VLOOKUP(P21,'Codes + Draft Values最新'!$A$4:$B$542,2,),"")</f>
        <v/>
      </c>
      <c r="Q22" s="83" t="str">
        <f>_xlfn.IFNA(VLOOKUP(Q21,'Codes + Draft Values最新'!$A$4:$B$542,2,),"")</f>
        <v/>
      </c>
      <c r="R22" s="83" t="str">
        <f>_xlfn.IFNA(VLOOKUP(R21,'Codes + Draft Values最新'!$A$4:$B$542,2,),"")</f>
        <v/>
      </c>
      <c r="S22" s="83" t="str">
        <f>_xlfn.IFNA(VLOOKUP(S21,'Codes + Draft Values最新'!$A$4:$B$542,2,),"")</f>
        <v/>
      </c>
      <c r="T22" s="83" t="str">
        <f>_xlfn.IFNA(VLOOKUP(T21,'Codes + Draft Values最新'!$A$4:$B$542,2,),"")</f>
        <v/>
      </c>
      <c r="U22" s="83" t="str">
        <f>_xlfn.IFNA(VLOOKUP(U21,'Codes + Draft Values最新'!$A$4:$B$542,2,),"")</f>
        <v/>
      </c>
      <c r="V22" s="83" t="str">
        <f>_xlfn.IFNA(VLOOKUP(V21,'Codes + Draft Values最新'!$A$4:$B$542,2,),"")</f>
        <v/>
      </c>
      <c r="W22" s="83" t="str">
        <f>_xlfn.IFNA(VLOOKUP(W21,'Codes + Draft Values最新'!$A$4:$B$542,2,),"")</f>
        <v/>
      </c>
      <c r="X22" s="83" t="str">
        <f>_xlfn.IFNA(VLOOKUP(X21,'Codes + Draft Values最新'!$A$4:$B$542,2,),"")</f>
        <v/>
      </c>
      <c r="Y22" s="84" t="str">
        <f>_xlfn.IFNA(VLOOKUP(Y21,'Codes + Draft Values最新'!$A$4:$B$542,2,),"")</f>
        <v/>
      </c>
      <c r="Z22" s="85" t="str">
        <f>_xlfn.IFNA(VLOOKUP(Z21,'Codes + Draft Values最新'!$A$4:$B$542,2,),"")</f>
        <v/>
      </c>
      <c r="AA22" s="83" t="str">
        <f>_xlfn.IFNA(VLOOKUP(AA21,'Codes + Draft Values最新'!$A$4:$B$542,2,),"")</f>
        <v/>
      </c>
      <c r="AB22" s="83" t="str">
        <f>_xlfn.IFNA(VLOOKUP(AB21,'Codes + Draft Values最新'!$A$4:$B$542,2,),"")</f>
        <v/>
      </c>
      <c r="AC22" s="83" t="str">
        <f>_xlfn.IFNA(VLOOKUP(AC21,'Codes + Draft Values最新'!$A$4:$B$542,2,),"")</f>
        <v/>
      </c>
      <c r="AD22" s="86" t="str">
        <f>_xlfn.IFNA(VLOOKUP(AD21,'Codes + Draft Values最新'!$A$4:$B$542,2,),"")</f>
        <v/>
      </c>
      <c r="AE22" s="108">
        <f>SUM(D22:AD22)</f>
        <v>0</v>
      </c>
    </row>
    <row r="23" spans="1:31" ht="19.5" customHeight="1" thickBot="1">
      <c r="A23" s="67" t="s">
        <v>82</v>
      </c>
      <c r="B23" s="68" t="s">
        <v>1</v>
      </c>
      <c r="C23" s="69" t="str">
        <f>IFERROR(_xlfn.IFS(OR(B23="",B23="TRA"),"",COUNTIF(B23,"TRE")&gt;=1,MAX(C$16:C22)+1,COUNTIF(B23,"Acro-Pair")&gt;=1,MAX(C$16:C22)+1,COUNTIF(B23,"*ACRO*")&gt;=1,MAX(C$16:C22)+1,COUNTIF(B23,"HYBRID")&gt;=1,MAX(C$16:C22)+1),"")</f>
        <v/>
      </c>
      <c r="D23" s="70" t="str">
        <f>IF(OR(B23="",B23="TRA",B23="TRE"),"",B23)</f>
        <v> </v>
      </c>
      <c r="E23" s="71"/>
      <c r="F23" s="177"/>
      <c r="G23" s="178"/>
      <c r="H23" s="178"/>
      <c r="I23" s="178"/>
      <c r="J23" s="178"/>
      <c r="K23" s="178"/>
      <c r="L23" s="178"/>
      <c r="M23" s="178"/>
      <c r="N23" s="178"/>
      <c r="O23" s="178"/>
      <c r="P23" s="178"/>
      <c r="Q23" s="178"/>
      <c r="R23" s="178"/>
      <c r="S23" s="178"/>
      <c r="T23" s="178"/>
      <c r="U23" s="178"/>
      <c r="V23" s="178"/>
      <c r="W23" s="178"/>
      <c r="X23" s="178"/>
      <c r="Y23" s="179"/>
      <c r="Z23" s="180"/>
      <c r="AA23" s="178"/>
      <c r="AB23" s="178"/>
      <c r="AC23" s="178"/>
      <c r="AD23" s="181"/>
      <c r="AE23" s="110"/>
    </row>
    <row r="24" spans="1:31" ht="19.5" customHeight="1" thickBot="1">
      <c r="A24" s="79"/>
      <c r="B24" s="80" t="s">
        <v>3</v>
      </c>
      <c r="C24" s="81"/>
      <c r="D24" s="106" t="str">
        <f>IFERROR(_xlfn.IFS(OR(B23="",B23="TRA",B23="TRE"),"",COUNTIF(B23,"Acro-Pair")&gt;=1,0.1,COUNTIF(B23,"*ACRO*")&gt;=1,0.5,COUNTIF(B23,"HYBRID")&gt;=1,0.5),"")</f>
        <v/>
      </c>
      <c r="E24" s="71"/>
      <c r="F24" s="82" t="str">
        <f>_xlfn.IFNA(VLOOKUP(F23,'Codes + Draft Values最新'!$A$4:$B$542,2,),"")</f>
        <v/>
      </c>
      <c r="G24" s="83" t="str">
        <f>_xlfn.IFNA(VLOOKUP(G23,'Codes + Draft Values最新'!$A$4:$B$542,2,),"")</f>
        <v/>
      </c>
      <c r="H24" s="83" t="str">
        <f>_xlfn.IFNA(VLOOKUP(H23,'Codes + Draft Values最新'!$A$4:$B$542,2,),"")</f>
        <v/>
      </c>
      <c r="I24" s="83" t="str">
        <f>_xlfn.IFNA(VLOOKUP(I23,'Codes + Draft Values最新'!$A$4:$B$542,2,),"")</f>
        <v/>
      </c>
      <c r="J24" s="83" t="str">
        <f>_xlfn.IFNA(VLOOKUP(J23,'Codes + Draft Values最新'!$A$4:$B$542,2,),"")</f>
        <v/>
      </c>
      <c r="K24" s="83" t="str">
        <f>_xlfn.IFNA(VLOOKUP(K23,'Codes + Draft Values最新'!$A$4:$B$542,2,),"")</f>
        <v/>
      </c>
      <c r="L24" s="83" t="str">
        <f>_xlfn.IFNA(VLOOKUP(L23,'Codes + Draft Values最新'!$A$4:$B$542,2,),"")</f>
        <v/>
      </c>
      <c r="M24" s="83" t="str">
        <f>_xlfn.IFNA(VLOOKUP(M23,'Codes + Draft Values最新'!$A$4:$B$542,2,),"")</f>
        <v/>
      </c>
      <c r="N24" s="83" t="str">
        <f>_xlfn.IFNA(VLOOKUP(N23,'Codes + Draft Values最新'!$A$4:$B$542,2,),"")</f>
        <v/>
      </c>
      <c r="O24" s="83" t="str">
        <f>_xlfn.IFNA(VLOOKUP(O23,'Codes + Draft Values最新'!$A$4:$B$542,2,),"")</f>
        <v/>
      </c>
      <c r="P24" s="83" t="str">
        <f>_xlfn.IFNA(VLOOKUP(P23,'Codes + Draft Values最新'!$A$4:$B$542,2,),"")</f>
        <v/>
      </c>
      <c r="Q24" s="83" t="str">
        <f>_xlfn.IFNA(VLOOKUP(Q23,'Codes + Draft Values最新'!$A$4:$B$542,2,),"")</f>
        <v/>
      </c>
      <c r="R24" s="83" t="str">
        <f>_xlfn.IFNA(VLOOKUP(R23,'Codes + Draft Values最新'!$A$4:$B$542,2,),"")</f>
        <v/>
      </c>
      <c r="S24" s="83" t="str">
        <f>_xlfn.IFNA(VLOOKUP(S23,'Codes + Draft Values最新'!$A$4:$B$542,2,),"")</f>
        <v/>
      </c>
      <c r="T24" s="83" t="str">
        <f>_xlfn.IFNA(VLOOKUP(T23,'Codes + Draft Values最新'!$A$4:$B$542,2,),"")</f>
        <v/>
      </c>
      <c r="U24" s="83" t="str">
        <f>_xlfn.IFNA(VLOOKUP(U23,'Codes + Draft Values最新'!$A$4:$B$542,2,),"")</f>
        <v/>
      </c>
      <c r="V24" s="83" t="str">
        <f>_xlfn.IFNA(VLOOKUP(V23,'Codes + Draft Values最新'!$A$4:$B$542,2,),"")</f>
        <v/>
      </c>
      <c r="W24" s="83" t="str">
        <f>_xlfn.IFNA(VLOOKUP(W23,'Codes + Draft Values最新'!$A$4:$B$542,2,),"")</f>
        <v/>
      </c>
      <c r="X24" s="83" t="str">
        <f>_xlfn.IFNA(VLOOKUP(X23,'Codes + Draft Values最新'!$A$4:$B$542,2,),"")</f>
        <v/>
      </c>
      <c r="Y24" s="84" t="str">
        <f>_xlfn.IFNA(VLOOKUP(Y23,'Codes + Draft Values最新'!$A$4:$B$542,2,),"")</f>
        <v/>
      </c>
      <c r="Z24" s="85" t="str">
        <f>_xlfn.IFNA(VLOOKUP(Z23,'Codes + Draft Values最新'!$A$4:$B$542,2,),"")</f>
        <v/>
      </c>
      <c r="AA24" s="83" t="str">
        <f>_xlfn.IFNA(VLOOKUP(AA23,'Codes + Draft Values最新'!$A$4:$B$542,2,),"")</f>
        <v/>
      </c>
      <c r="AB24" s="83" t="str">
        <f>_xlfn.IFNA(VLOOKUP(AB23,'Codes + Draft Values最新'!$A$4:$B$542,2,),"")</f>
        <v/>
      </c>
      <c r="AC24" s="83" t="str">
        <f>_xlfn.IFNA(VLOOKUP(AC23,'Codes + Draft Values最新'!$A$4:$B$542,2,),"")</f>
        <v/>
      </c>
      <c r="AD24" s="86" t="str">
        <f>_xlfn.IFNA(VLOOKUP(AD23,'Codes + Draft Values最新'!$A$4:$B$542,2,),"")</f>
        <v/>
      </c>
      <c r="AE24" s="108">
        <f>SUM(D24:AD24)</f>
        <v>0</v>
      </c>
    </row>
    <row r="25" spans="1:31" ht="19.5" customHeight="1" thickBot="1">
      <c r="A25" s="67" t="s">
        <v>82</v>
      </c>
      <c r="B25" s="68" t="s">
        <v>1</v>
      </c>
      <c r="C25" s="69" t="str">
        <f>IFERROR(_xlfn.IFS(OR(B25="",B25="TRA"),"",COUNTIF(B25,"TRE")&gt;=1,MAX(C$16:C24)+1,COUNTIF(B25,"Acro-Pair")&gt;=1,MAX(C$16:C24)+1,COUNTIF(B25,"*ACRO*")&gt;=1,MAX(C$16:C24)+1,COUNTIF(B25,"HYBRID")&gt;=1,MAX(C$16:C24)+1),"")</f>
        <v/>
      </c>
      <c r="D25" s="70" t="str">
        <f>IF(OR(B25="",B25="TRA",B25="TRE"),"",B25)</f>
        <v> </v>
      </c>
      <c r="E25" s="71"/>
      <c r="F25" s="177"/>
      <c r="G25" s="178"/>
      <c r="H25" s="178"/>
      <c r="I25" s="178"/>
      <c r="J25" s="178"/>
      <c r="K25" s="178"/>
      <c r="L25" s="178"/>
      <c r="M25" s="178"/>
      <c r="N25" s="178"/>
      <c r="O25" s="178"/>
      <c r="P25" s="178"/>
      <c r="Q25" s="178"/>
      <c r="R25" s="178"/>
      <c r="S25" s="178"/>
      <c r="T25" s="178"/>
      <c r="U25" s="178"/>
      <c r="V25" s="178"/>
      <c r="W25" s="178"/>
      <c r="X25" s="178"/>
      <c r="Y25" s="179"/>
      <c r="Z25" s="180"/>
      <c r="AA25" s="178"/>
      <c r="AB25" s="178"/>
      <c r="AC25" s="178"/>
      <c r="AD25" s="181"/>
      <c r="AE25" s="110"/>
    </row>
    <row r="26" spans="1:31" ht="19.5" customHeight="1" thickBot="1">
      <c r="A26" s="79"/>
      <c r="B26" s="80" t="s">
        <v>3</v>
      </c>
      <c r="C26" s="81"/>
      <c r="D26" s="106" t="str">
        <f>IFERROR(_xlfn.IFS(OR(B25="",B25="TRA",B25="TRE"),"",COUNTIF(B25,"Acro-Pair")&gt;=1,0.1,COUNTIF(B25,"*ACRO*")&gt;=1,0.5,COUNTIF(B25,"HYBRID")&gt;=1,0.5),"")</f>
        <v/>
      </c>
      <c r="E26" s="71"/>
      <c r="F26" s="82" t="str">
        <f>_xlfn.IFNA(VLOOKUP(F25,'Codes + Draft Values最新'!$A$4:$B$542,2,),"")</f>
        <v/>
      </c>
      <c r="G26" s="83" t="str">
        <f>_xlfn.IFNA(VLOOKUP(G25,'Codes + Draft Values最新'!$A$4:$B$542,2,),"")</f>
        <v/>
      </c>
      <c r="H26" s="83" t="str">
        <f>_xlfn.IFNA(VLOOKUP(H25,'Codes + Draft Values最新'!$A$4:$B$542,2,),"")</f>
        <v/>
      </c>
      <c r="I26" s="83" t="str">
        <f>_xlfn.IFNA(VLOOKUP(I25,'Codes + Draft Values最新'!$A$4:$B$542,2,),"")</f>
        <v/>
      </c>
      <c r="J26" s="83" t="str">
        <f>_xlfn.IFNA(VLOOKUP(J25,'Codes + Draft Values最新'!$A$4:$B$542,2,),"")</f>
        <v/>
      </c>
      <c r="K26" s="83" t="str">
        <f>_xlfn.IFNA(VLOOKUP(K25,'Codes + Draft Values最新'!$A$4:$B$542,2,),"")</f>
        <v/>
      </c>
      <c r="L26" s="83" t="str">
        <f>_xlfn.IFNA(VLOOKUP(L25,'Codes + Draft Values最新'!$A$4:$B$542,2,),"")</f>
        <v/>
      </c>
      <c r="M26" s="83" t="str">
        <f>_xlfn.IFNA(VLOOKUP(M25,'Codes + Draft Values最新'!$A$4:$B$542,2,),"")</f>
        <v/>
      </c>
      <c r="N26" s="83" t="str">
        <f>_xlfn.IFNA(VLOOKUP(N25,'Codes + Draft Values最新'!$A$4:$B$542,2,),"")</f>
        <v/>
      </c>
      <c r="O26" s="83" t="str">
        <f>_xlfn.IFNA(VLOOKUP(O25,'Codes + Draft Values最新'!$A$4:$B$542,2,),"")</f>
        <v/>
      </c>
      <c r="P26" s="83" t="str">
        <f>_xlfn.IFNA(VLOOKUP(P25,'Codes + Draft Values最新'!$A$4:$B$542,2,),"")</f>
        <v/>
      </c>
      <c r="Q26" s="83" t="str">
        <f>_xlfn.IFNA(VLOOKUP(Q25,'Codes + Draft Values最新'!$A$4:$B$542,2,),"")</f>
        <v/>
      </c>
      <c r="R26" s="83" t="str">
        <f>_xlfn.IFNA(VLOOKUP(R25,'Codes + Draft Values最新'!$A$4:$B$542,2,),"")</f>
        <v/>
      </c>
      <c r="S26" s="83" t="str">
        <f>_xlfn.IFNA(VLOOKUP(S25,'Codes + Draft Values最新'!$A$4:$B$542,2,),"")</f>
        <v/>
      </c>
      <c r="T26" s="83" t="str">
        <f>_xlfn.IFNA(VLOOKUP(T25,'Codes + Draft Values最新'!$A$4:$B$542,2,),"")</f>
        <v/>
      </c>
      <c r="U26" s="83" t="str">
        <f>_xlfn.IFNA(VLOOKUP(U25,'Codes + Draft Values最新'!$A$4:$B$542,2,),"")</f>
        <v/>
      </c>
      <c r="V26" s="83" t="str">
        <f>_xlfn.IFNA(VLOOKUP(V25,'Codes + Draft Values最新'!$A$4:$B$542,2,),"")</f>
        <v/>
      </c>
      <c r="W26" s="83" t="str">
        <f>_xlfn.IFNA(VLOOKUP(W25,'Codes + Draft Values最新'!$A$4:$B$542,2,),"")</f>
        <v/>
      </c>
      <c r="X26" s="83" t="str">
        <f>_xlfn.IFNA(VLOOKUP(X25,'Codes + Draft Values最新'!$A$4:$B$542,2,),"")</f>
        <v/>
      </c>
      <c r="Y26" s="84" t="str">
        <f>_xlfn.IFNA(VLOOKUP(Y25,'Codes + Draft Values最新'!$A$4:$B$542,2,),"")</f>
        <v/>
      </c>
      <c r="Z26" s="85" t="str">
        <f>_xlfn.IFNA(VLOOKUP(Z25,'Codes + Draft Values最新'!$A$4:$B$542,2,),"")</f>
        <v/>
      </c>
      <c r="AA26" s="83" t="str">
        <f>_xlfn.IFNA(VLOOKUP(AA25,'Codes + Draft Values最新'!$A$4:$B$542,2,),"")</f>
        <v/>
      </c>
      <c r="AB26" s="83" t="str">
        <f>_xlfn.IFNA(VLOOKUP(AB25,'Codes + Draft Values最新'!$A$4:$B$542,2,),"")</f>
        <v/>
      </c>
      <c r="AC26" s="83" t="str">
        <f>_xlfn.IFNA(VLOOKUP(AC25,'Codes + Draft Values最新'!$A$4:$B$542,2,),"")</f>
        <v/>
      </c>
      <c r="AD26" s="86" t="str">
        <f>_xlfn.IFNA(VLOOKUP(AD25,'Codes + Draft Values最新'!$A$4:$B$542,2,),"")</f>
        <v/>
      </c>
      <c r="AE26" s="108">
        <f>SUM(D26:AD26)</f>
        <v>0</v>
      </c>
    </row>
    <row r="27" spans="1:31" ht="19.5" customHeight="1" thickBot="1">
      <c r="A27" s="67" t="s">
        <v>82</v>
      </c>
      <c r="B27" s="68" t="s">
        <v>1</v>
      </c>
      <c r="C27" s="69" t="str">
        <f>IFERROR(_xlfn.IFS(OR(B27="",B27="TRA"),"",COUNTIF(B27,"TRE")&gt;=1,MAX(C$16:C26)+1,COUNTIF(B27,"Acro-Pair")&gt;=1,MAX(C$16:C26)+1,COUNTIF(B27,"*ACRO*")&gt;=1,MAX(C$16:C26)+1,COUNTIF(B27,"HYBRID")&gt;=1,MAX(C$16:C26)+1),"")</f>
        <v/>
      </c>
      <c r="D27" s="70" t="str">
        <f>IF(OR(B27="",B27="TRA",B27="TRE"),"",B27)</f>
        <v> </v>
      </c>
      <c r="E27" s="71"/>
      <c r="F27" s="177"/>
      <c r="G27" s="178"/>
      <c r="H27" s="178"/>
      <c r="I27" s="178"/>
      <c r="J27" s="178"/>
      <c r="K27" s="178"/>
      <c r="L27" s="178"/>
      <c r="M27" s="178"/>
      <c r="N27" s="178"/>
      <c r="O27" s="178"/>
      <c r="P27" s="178"/>
      <c r="Q27" s="178"/>
      <c r="R27" s="178"/>
      <c r="S27" s="178"/>
      <c r="T27" s="178"/>
      <c r="U27" s="178"/>
      <c r="V27" s="178"/>
      <c r="W27" s="178"/>
      <c r="X27" s="178"/>
      <c r="Y27" s="179"/>
      <c r="Z27" s="180"/>
      <c r="AA27" s="178"/>
      <c r="AB27" s="178"/>
      <c r="AC27" s="178"/>
      <c r="AD27" s="181"/>
      <c r="AE27" s="110"/>
    </row>
    <row r="28" spans="1:31" ht="19.5" customHeight="1" thickBot="1">
      <c r="A28" s="79"/>
      <c r="B28" s="80" t="s">
        <v>3</v>
      </c>
      <c r="C28" s="81"/>
      <c r="D28" s="106" t="str">
        <f>IFERROR(_xlfn.IFS(OR(B27="",B27="TRA",B27="TRE"),"",COUNTIF(B27,"Acro-Pair")&gt;=1,0.1,COUNTIF(B27,"*ACRO*")&gt;=1,0.5,COUNTIF(B27,"HYBRID")&gt;=1,0.5),"")</f>
        <v/>
      </c>
      <c r="E28" s="71"/>
      <c r="F28" s="82" t="str">
        <f>_xlfn.IFNA(VLOOKUP(F27,'Codes + Draft Values最新'!$A$4:$B$542,2,),"")</f>
        <v/>
      </c>
      <c r="G28" s="83" t="str">
        <f>_xlfn.IFNA(VLOOKUP(G27,'Codes + Draft Values最新'!$A$4:$B$542,2,),"")</f>
        <v/>
      </c>
      <c r="H28" s="83" t="str">
        <f>_xlfn.IFNA(VLOOKUP(H27,'Codes + Draft Values最新'!$A$4:$B$542,2,),"")</f>
        <v/>
      </c>
      <c r="I28" s="83" t="str">
        <f>_xlfn.IFNA(VLOOKUP(I27,'Codes + Draft Values最新'!$A$4:$B$542,2,),"")</f>
        <v/>
      </c>
      <c r="J28" s="83" t="str">
        <f>_xlfn.IFNA(VLOOKUP(J27,'Codes + Draft Values最新'!$A$4:$B$542,2,),"")</f>
        <v/>
      </c>
      <c r="K28" s="83" t="str">
        <f>_xlfn.IFNA(VLOOKUP(K27,'Codes + Draft Values最新'!$A$4:$B$542,2,),"")</f>
        <v/>
      </c>
      <c r="L28" s="83" t="str">
        <f>_xlfn.IFNA(VLOOKUP(L27,'Codes + Draft Values最新'!$A$4:$B$542,2,),"")</f>
        <v/>
      </c>
      <c r="M28" s="83" t="str">
        <f>_xlfn.IFNA(VLOOKUP(M27,'Codes + Draft Values最新'!$A$4:$B$542,2,),"")</f>
        <v/>
      </c>
      <c r="N28" s="83" t="str">
        <f>_xlfn.IFNA(VLOOKUP(N27,'Codes + Draft Values最新'!$A$4:$B$542,2,),"")</f>
        <v/>
      </c>
      <c r="O28" s="83" t="str">
        <f>_xlfn.IFNA(VLOOKUP(O27,'Codes + Draft Values最新'!$A$4:$B$542,2,),"")</f>
        <v/>
      </c>
      <c r="P28" s="83" t="str">
        <f>_xlfn.IFNA(VLOOKUP(P27,'Codes + Draft Values最新'!$A$4:$B$542,2,),"")</f>
        <v/>
      </c>
      <c r="Q28" s="83" t="str">
        <f>_xlfn.IFNA(VLOOKUP(Q27,'Codes + Draft Values最新'!$A$4:$B$542,2,),"")</f>
        <v/>
      </c>
      <c r="R28" s="83" t="str">
        <f>_xlfn.IFNA(VLOOKUP(R27,'Codes + Draft Values最新'!$A$4:$B$542,2,),"")</f>
        <v/>
      </c>
      <c r="S28" s="83" t="str">
        <f>_xlfn.IFNA(VLOOKUP(S27,'Codes + Draft Values最新'!$A$4:$B$542,2,),"")</f>
        <v/>
      </c>
      <c r="T28" s="83" t="str">
        <f>_xlfn.IFNA(VLOOKUP(T27,'Codes + Draft Values最新'!$A$4:$B$542,2,),"")</f>
        <v/>
      </c>
      <c r="U28" s="83" t="str">
        <f>_xlfn.IFNA(VLOOKUP(U27,'Codes + Draft Values最新'!$A$4:$B$542,2,),"")</f>
        <v/>
      </c>
      <c r="V28" s="83" t="str">
        <f>_xlfn.IFNA(VLOOKUP(V27,'Codes + Draft Values最新'!$A$4:$B$542,2,),"")</f>
        <v/>
      </c>
      <c r="W28" s="83" t="str">
        <f>_xlfn.IFNA(VLOOKUP(W27,'Codes + Draft Values最新'!$A$4:$B$542,2,),"")</f>
        <v/>
      </c>
      <c r="X28" s="83" t="str">
        <f>_xlfn.IFNA(VLOOKUP(X27,'Codes + Draft Values最新'!$A$4:$B$542,2,),"")</f>
        <v/>
      </c>
      <c r="Y28" s="84" t="str">
        <f>_xlfn.IFNA(VLOOKUP(Y27,'Codes + Draft Values最新'!$A$4:$B$542,2,),"")</f>
        <v/>
      </c>
      <c r="Z28" s="85" t="str">
        <f>_xlfn.IFNA(VLOOKUP(Z27,'Codes + Draft Values最新'!$A$4:$B$542,2,),"")</f>
        <v/>
      </c>
      <c r="AA28" s="83" t="str">
        <f>_xlfn.IFNA(VLOOKUP(AA27,'Codes + Draft Values最新'!$A$4:$B$542,2,),"")</f>
        <v/>
      </c>
      <c r="AB28" s="83" t="str">
        <f>_xlfn.IFNA(VLOOKUP(AB27,'Codes + Draft Values最新'!$A$4:$B$542,2,),"")</f>
        <v/>
      </c>
      <c r="AC28" s="83" t="str">
        <f>_xlfn.IFNA(VLOOKUP(AC27,'Codes + Draft Values最新'!$A$4:$B$542,2,),"")</f>
        <v/>
      </c>
      <c r="AD28" s="86" t="str">
        <f>_xlfn.IFNA(VLOOKUP(AD27,'Codes + Draft Values最新'!$A$4:$B$542,2,),"")</f>
        <v/>
      </c>
      <c r="AE28" s="108">
        <f>SUM(D28:AD28)</f>
        <v>0</v>
      </c>
    </row>
    <row r="29" spans="1:31" ht="19.5" customHeight="1" thickBot="1">
      <c r="A29" s="67" t="s">
        <v>82</v>
      </c>
      <c r="B29" s="68" t="s">
        <v>1</v>
      </c>
      <c r="C29" s="69" t="str">
        <f>IFERROR(_xlfn.IFS(OR(B29="",B29="TRA"),"",COUNTIF(B29,"TRE")&gt;=1,MAX(C$16:C28)+1,COUNTIF(B29,"Acro-Pair")&gt;=1,MAX(C$16:C28)+1,COUNTIF(B29,"*ACRO*")&gt;=1,MAX(C$16:C28)+1,COUNTIF(B29,"HYBRID")&gt;=1,MAX(C$16:C28)+1),"")</f>
        <v/>
      </c>
      <c r="D29" s="70" t="str">
        <f>IF(OR(B29="",B29="TRA",B29="TRE"),"",B29)</f>
        <v> </v>
      </c>
      <c r="E29" s="71"/>
      <c r="F29" s="177"/>
      <c r="G29" s="178"/>
      <c r="H29" s="178"/>
      <c r="I29" s="178"/>
      <c r="J29" s="178"/>
      <c r="K29" s="178"/>
      <c r="L29" s="178"/>
      <c r="M29" s="178"/>
      <c r="N29" s="178"/>
      <c r="O29" s="178"/>
      <c r="P29" s="178"/>
      <c r="Q29" s="178"/>
      <c r="R29" s="178"/>
      <c r="S29" s="178"/>
      <c r="T29" s="178"/>
      <c r="U29" s="178"/>
      <c r="V29" s="178"/>
      <c r="W29" s="178"/>
      <c r="X29" s="178"/>
      <c r="Y29" s="179"/>
      <c r="Z29" s="180"/>
      <c r="AA29" s="178"/>
      <c r="AB29" s="178"/>
      <c r="AC29" s="178"/>
      <c r="AD29" s="181"/>
      <c r="AE29" s="110"/>
    </row>
    <row r="30" spans="1:31" ht="19.5" customHeight="1" thickBot="1">
      <c r="A30" s="79"/>
      <c r="B30" s="80" t="s">
        <v>3</v>
      </c>
      <c r="C30" s="81"/>
      <c r="D30" s="106" t="str">
        <f>IFERROR(_xlfn.IFS(OR(B29="",B29="TRA",B29="TRE"),"",COUNTIF(B29,"Acro-Pair")&gt;=1,0.1,COUNTIF(B29,"*ACRO*")&gt;=1,0.5,COUNTIF(B29,"HYBRID")&gt;=1,0.5),"")</f>
        <v/>
      </c>
      <c r="E30" s="71"/>
      <c r="F30" s="82" t="str">
        <f>_xlfn.IFNA(VLOOKUP(F29,'Codes + Draft Values最新'!$A$4:$B$542,2,),"")</f>
        <v/>
      </c>
      <c r="G30" s="83" t="str">
        <f>_xlfn.IFNA(VLOOKUP(G29,'Codes + Draft Values最新'!$A$4:$B$542,2,),"")</f>
        <v/>
      </c>
      <c r="H30" s="83" t="str">
        <f>_xlfn.IFNA(VLOOKUP(H29,'Codes + Draft Values最新'!$A$4:$B$542,2,),"")</f>
        <v/>
      </c>
      <c r="I30" s="83" t="str">
        <f>_xlfn.IFNA(VLOOKUP(I29,'Codes + Draft Values最新'!$A$4:$B$542,2,),"")</f>
        <v/>
      </c>
      <c r="J30" s="83" t="str">
        <f>_xlfn.IFNA(VLOOKUP(J29,'Codes + Draft Values最新'!$A$4:$B$542,2,),"")</f>
        <v/>
      </c>
      <c r="K30" s="83" t="str">
        <f>_xlfn.IFNA(VLOOKUP(K29,'Codes + Draft Values最新'!$A$4:$B$542,2,),"")</f>
        <v/>
      </c>
      <c r="L30" s="83" t="str">
        <f>_xlfn.IFNA(VLOOKUP(L29,'Codes + Draft Values最新'!$A$4:$B$542,2,),"")</f>
        <v/>
      </c>
      <c r="M30" s="83" t="str">
        <f>_xlfn.IFNA(VLOOKUP(M29,'Codes + Draft Values最新'!$A$4:$B$542,2,),"")</f>
        <v/>
      </c>
      <c r="N30" s="83" t="str">
        <f>_xlfn.IFNA(VLOOKUP(N29,'Codes + Draft Values最新'!$A$4:$B$542,2,),"")</f>
        <v/>
      </c>
      <c r="O30" s="83" t="str">
        <f>_xlfn.IFNA(VLOOKUP(O29,'Codes + Draft Values最新'!$A$4:$B$542,2,),"")</f>
        <v/>
      </c>
      <c r="P30" s="83" t="str">
        <f>_xlfn.IFNA(VLOOKUP(P29,'Codes + Draft Values最新'!$A$4:$B$542,2,),"")</f>
        <v/>
      </c>
      <c r="Q30" s="83" t="str">
        <f>_xlfn.IFNA(VLOOKUP(Q29,'Codes + Draft Values最新'!$A$4:$B$542,2,),"")</f>
        <v/>
      </c>
      <c r="R30" s="83" t="str">
        <f>_xlfn.IFNA(VLOOKUP(R29,'Codes + Draft Values最新'!$A$4:$B$542,2,),"")</f>
        <v/>
      </c>
      <c r="S30" s="83" t="str">
        <f>_xlfn.IFNA(VLOOKUP(S29,'Codes + Draft Values最新'!$A$4:$B$542,2,),"")</f>
        <v/>
      </c>
      <c r="T30" s="83" t="str">
        <f>_xlfn.IFNA(VLOOKUP(T29,'Codes + Draft Values最新'!$A$4:$B$542,2,),"")</f>
        <v/>
      </c>
      <c r="U30" s="83" t="str">
        <f>_xlfn.IFNA(VLOOKUP(U29,'Codes + Draft Values最新'!$A$4:$B$542,2,),"")</f>
        <v/>
      </c>
      <c r="V30" s="83" t="str">
        <f>_xlfn.IFNA(VLOOKUP(V29,'Codes + Draft Values最新'!$A$4:$B$542,2,),"")</f>
        <v/>
      </c>
      <c r="W30" s="83" t="str">
        <f>_xlfn.IFNA(VLOOKUP(W29,'Codes + Draft Values最新'!$A$4:$B$542,2,),"")</f>
        <v/>
      </c>
      <c r="X30" s="83" t="str">
        <f>_xlfn.IFNA(VLOOKUP(X29,'Codes + Draft Values最新'!$A$4:$B$542,2,),"")</f>
        <v/>
      </c>
      <c r="Y30" s="84" t="str">
        <f>_xlfn.IFNA(VLOOKUP(Y29,'Codes + Draft Values最新'!$A$4:$B$542,2,),"")</f>
        <v/>
      </c>
      <c r="Z30" s="85" t="str">
        <f>_xlfn.IFNA(VLOOKUP(Z29,'Codes + Draft Values最新'!$A$4:$B$542,2,),"")</f>
        <v/>
      </c>
      <c r="AA30" s="83" t="str">
        <f>_xlfn.IFNA(VLOOKUP(AA29,'Codes + Draft Values最新'!$A$4:$B$542,2,),"")</f>
        <v/>
      </c>
      <c r="AB30" s="83" t="str">
        <f>_xlfn.IFNA(VLOOKUP(AB29,'Codes + Draft Values最新'!$A$4:$B$542,2,),"")</f>
        <v/>
      </c>
      <c r="AC30" s="83" t="str">
        <f>_xlfn.IFNA(VLOOKUP(AC29,'Codes + Draft Values最新'!$A$4:$B$542,2,),"")</f>
        <v/>
      </c>
      <c r="AD30" s="86" t="str">
        <f>_xlfn.IFNA(VLOOKUP(AD29,'Codes + Draft Values最新'!$A$4:$B$542,2,),"")</f>
        <v/>
      </c>
      <c r="AE30" s="108">
        <f>SUM(D30:AD30)</f>
        <v>0</v>
      </c>
    </row>
    <row r="31" spans="1:31" ht="19.5" customHeight="1" thickBot="1">
      <c r="A31" s="67" t="s">
        <v>82</v>
      </c>
      <c r="B31" s="68" t="s">
        <v>1</v>
      </c>
      <c r="C31" s="69" t="str">
        <f>IFERROR(_xlfn.IFS(OR(B31="",B31="TRA"),"",COUNTIF(B31,"TRE")&gt;=1,MAX(C$16:C30)+1,COUNTIF(B31,"Acro-Pair")&gt;=1,MAX(C$16:C30)+1,COUNTIF(B31,"*ACRO*")&gt;=1,MAX(C$16:C30)+1,COUNTIF(B31,"HYBRID")&gt;=1,MAX(C$16:C30)+1),"")</f>
        <v/>
      </c>
      <c r="D31" s="70" t="str">
        <f>IF(OR(B31="",B31="TRA",B31="TRE"),"",B31)</f>
        <v> </v>
      </c>
      <c r="E31" s="71"/>
      <c r="F31" s="177"/>
      <c r="G31" s="178"/>
      <c r="H31" s="178"/>
      <c r="I31" s="178"/>
      <c r="J31" s="178"/>
      <c r="K31" s="178"/>
      <c r="L31" s="178"/>
      <c r="M31" s="178"/>
      <c r="N31" s="178"/>
      <c r="O31" s="178"/>
      <c r="P31" s="178"/>
      <c r="Q31" s="178"/>
      <c r="R31" s="178"/>
      <c r="S31" s="178"/>
      <c r="T31" s="178"/>
      <c r="U31" s="178"/>
      <c r="V31" s="178"/>
      <c r="W31" s="178"/>
      <c r="X31" s="178"/>
      <c r="Y31" s="179"/>
      <c r="Z31" s="180"/>
      <c r="AA31" s="178"/>
      <c r="AB31" s="178"/>
      <c r="AC31" s="178"/>
      <c r="AD31" s="181"/>
      <c r="AE31" s="110"/>
    </row>
    <row r="32" spans="1:31" ht="19.5" customHeight="1" thickBot="1">
      <c r="A32" s="79"/>
      <c r="B32" s="80" t="s">
        <v>3</v>
      </c>
      <c r="C32" s="81"/>
      <c r="D32" s="106" t="str">
        <f>IFERROR(_xlfn.IFS(OR(B31="",B31="TRA",B31="TRE"),"",COUNTIF(B31,"Acro-Pair")&gt;=1,0.1,COUNTIF(B31,"*ACRO*")&gt;=1,0.5,COUNTIF(B31,"HYBRID")&gt;=1,0.5),"")</f>
        <v/>
      </c>
      <c r="E32" s="71"/>
      <c r="F32" s="82" t="str">
        <f>_xlfn.IFNA(VLOOKUP(F31,'Codes + Draft Values最新'!$A$4:$B$542,2,),"")</f>
        <v/>
      </c>
      <c r="G32" s="83" t="str">
        <f>_xlfn.IFNA(VLOOKUP(G31,'Codes + Draft Values最新'!$A$4:$B$542,2,),"")</f>
        <v/>
      </c>
      <c r="H32" s="83" t="str">
        <f>_xlfn.IFNA(VLOOKUP(H31,'Codes + Draft Values最新'!$A$4:$B$542,2,),"")</f>
        <v/>
      </c>
      <c r="I32" s="83" t="str">
        <f>_xlfn.IFNA(VLOOKUP(I31,'Codes + Draft Values最新'!$A$4:$B$542,2,),"")</f>
        <v/>
      </c>
      <c r="J32" s="83" t="str">
        <f>_xlfn.IFNA(VLOOKUP(J31,'Codes + Draft Values最新'!$A$4:$B$542,2,),"")</f>
        <v/>
      </c>
      <c r="K32" s="83" t="str">
        <f>_xlfn.IFNA(VLOOKUP(K31,'Codes + Draft Values最新'!$A$4:$B$542,2,),"")</f>
        <v/>
      </c>
      <c r="L32" s="83" t="str">
        <f>_xlfn.IFNA(VLOOKUP(L31,'Codes + Draft Values最新'!$A$4:$B$542,2,),"")</f>
        <v/>
      </c>
      <c r="M32" s="83" t="str">
        <f>_xlfn.IFNA(VLOOKUP(M31,'Codes + Draft Values最新'!$A$4:$B$542,2,),"")</f>
        <v/>
      </c>
      <c r="N32" s="83" t="str">
        <f>_xlfn.IFNA(VLOOKUP(N31,'Codes + Draft Values最新'!$A$4:$B$542,2,),"")</f>
        <v/>
      </c>
      <c r="O32" s="83" t="str">
        <f>_xlfn.IFNA(VLOOKUP(O31,'Codes + Draft Values最新'!$A$4:$B$542,2,),"")</f>
        <v/>
      </c>
      <c r="P32" s="83" t="str">
        <f>_xlfn.IFNA(VLOOKUP(P31,'Codes + Draft Values最新'!$A$4:$B$542,2,),"")</f>
        <v/>
      </c>
      <c r="Q32" s="83" t="str">
        <f>_xlfn.IFNA(VLOOKUP(Q31,'Codes + Draft Values最新'!$A$4:$B$542,2,),"")</f>
        <v/>
      </c>
      <c r="R32" s="83" t="str">
        <f>_xlfn.IFNA(VLOOKUP(R31,'Codes + Draft Values最新'!$A$4:$B$542,2,),"")</f>
        <v/>
      </c>
      <c r="S32" s="83" t="str">
        <f>_xlfn.IFNA(VLOOKUP(S31,'Codes + Draft Values最新'!$A$4:$B$542,2,),"")</f>
        <v/>
      </c>
      <c r="T32" s="83" t="str">
        <f>_xlfn.IFNA(VLOOKUP(T31,'Codes + Draft Values最新'!$A$4:$B$542,2,),"")</f>
        <v/>
      </c>
      <c r="U32" s="83" t="str">
        <f>_xlfn.IFNA(VLOOKUP(U31,'Codes + Draft Values最新'!$A$4:$B$542,2,),"")</f>
        <v/>
      </c>
      <c r="V32" s="83" t="str">
        <f>_xlfn.IFNA(VLOOKUP(V31,'Codes + Draft Values最新'!$A$4:$B$542,2,),"")</f>
        <v/>
      </c>
      <c r="W32" s="83" t="str">
        <f>_xlfn.IFNA(VLOOKUP(W31,'Codes + Draft Values最新'!$A$4:$B$542,2,),"")</f>
        <v/>
      </c>
      <c r="X32" s="83" t="str">
        <f>_xlfn.IFNA(VLOOKUP(X31,'Codes + Draft Values最新'!$A$4:$B$542,2,),"")</f>
        <v/>
      </c>
      <c r="Y32" s="84" t="str">
        <f>_xlfn.IFNA(VLOOKUP(Y31,'Codes + Draft Values最新'!$A$4:$B$542,2,),"")</f>
        <v/>
      </c>
      <c r="Z32" s="85" t="str">
        <f>_xlfn.IFNA(VLOOKUP(Z31,'Codes + Draft Values最新'!$A$4:$B$542,2,),"")</f>
        <v/>
      </c>
      <c r="AA32" s="83" t="str">
        <f>_xlfn.IFNA(VLOOKUP(AA31,'Codes + Draft Values最新'!$A$4:$B$542,2,),"")</f>
        <v/>
      </c>
      <c r="AB32" s="83" t="str">
        <f>_xlfn.IFNA(VLOOKUP(AB31,'Codes + Draft Values最新'!$A$4:$B$542,2,),"")</f>
        <v/>
      </c>
      <c r="AC32" s="83" t="str">
        <f>_xlfn.IFNA(VLOOKUP(AC31,'Codes + Draft Values最新'!$A$4:$B$542,2,),"")</f>
        <v/>
      </c>
      <c r="AD32" s="86" t="str">
        <f>_xlfn.IFNA(VLOOKUP(AD31,'Codes + Draft Values最新'!$A$4:$B$542,2,),"")</f>
        <v/>
      </c>
      <c r="AE32" s="108">
        <f>SUM(D32:AD32)</f>
        <v>0</v>
      </c>
    </row>
    <row r="33" spans="1:31" ht="19.5" customHeight="1" thickBot="1">
      <c r="A33" s="67" t="s">
        <v>82</v>
      </c>
      <c r="B33" s="68" t="s">
        <v>1</v>
      </c>
      <c r="C33" s="69" t="str">
        <f>IFERROR(_xlfn.IFS(OR(B33="",B33="TRA"),"",COUNTIF(B33,"TRE")&gt;=1,MAX(C$16:C32)+1,COUNTIF(B33,"Acro-Pair")&gt;=1,MAX(C$16:C32)+1,COUNTIF(B33,"*ACRO*")&gt;=1,MAX(C$16:C32)+1,COUNTIF(B33,"HYBRID")&gt;=1,MAX(C$16:C32)+1),"")</f>
        <v/>
      </c>
      <c r="D33" s="70" t="str">
        <f>IF(OR(B33="",B33="TRA",B33="TRE"),"",B33)</f>
        <v> </v>
      </c>
      <c r="E33" s="71"/>
      <c r="F33" s="177"/>
      <c r="G33" s="178"/>
      <c r="H33" s="178"/>
      <c r="I33" s="178"/>
      <c r="J33" s="178"/>
      <c r="K33" s="178"/>
      <c r="L33" s="178"/>
      <c r="M33" s="178"/>
      <c r="N33" s="178"/>
      <c r="O33" s="178"/>
      <c r="P33" s="178"/>
      <c r="Q33" s="178"/>
      <c r="R33" s="178"/>
      <c r="S33" s="178"/>
      <c r="T33" s="178"/>
      <c r="U33" s="178"/>
      <c r="V33" s="178"/>
      <c r="W33" s="178"/>
      <c r="X33" s="178"/>
      <c r="Y33" s="179"/>
      <c r="Z33" s="180"/>
      <c r="AA33" s="178"/>
      <c r="AB33" s="178"/>
      <c r="AC33" s="178"/>
      <c r="AD33" s="181"/>
      <c r="AE33" s="110"/>
    </row>
    <row r="34" spans="1:31" ht="19.5" customHeight="1" thickBot="1">
      <c r="A34" s="79"/>
      <c r="B34" s="80" t="s">
        <v>3</v>
      </c>
      <c r="C34" s="81"/>
      <c r="D34" s="106" t="str">
        <f>IFERROR(_xlfn.IFS(OR(B33="",B33="TRA",B33="TRE"),"",COUNTIF(B33,"Acro-Pair")&gt;=1,0.1,COUNTIF(B33,"*ACRO*")&gt;=1,0.5,COUNTIF(B33,"HYBRID")&gt;=1,0.5),"")</f>
        <v/>
      </c>
      <c r="E34" s="71"/>
      <c r="F34" s="82" t="str">
        <f>_xlfn.IFNA(VLOOKUP(F33,'Codes + Draft Values最新'!$A$4:$B$542,2,),"")</f>
        <v/>
      </c>
      <c r="G34" s="83" t="str">
        <f>_xlfn.IFNA(VLOOKUP(G33,'Codes + Draft Values最新'!$A$4:$B$542,2,),"")</f>
        <v/>
      </c>
      <c r="H34" s="83" t="str">
        <f>_xlfn.IFNA(VLOOKUP(H33,'Codes + Draft Values最新'!$A$4:$B$542,2,),"")</f>
        <v/>
      </c>
      <c r="I34" s="83" t="str">
        <f>_xlfn.IFNA(VLOOKUP(I33,'Codes + Draft Values最新'!$A$4:$B$542,2,),"")</f>
        <v/>
      </c>
      <c r="J34" s="83" t="str">
        <f>_xlfn.IFNA(VLOOKUP(J33,'Codes + Draft Values最新'!$A$4:$B$542,2,),"")</f>
        <v/>
      </c>
      <c r="K34" s="83" t="str">
        <f>_xlfn.IFNA(VLOOKUP(K33,'Codes + Draft Values最新'!$A$4:$B$542,2,),"")</f>
        <v/>
      </c>
      <c r="L34" s="83" t="str">
        <f>_xlfn.IFNA(VLOOKUP(L33,'Codes + Draft Values最新'!$A$4:$B$542,2,),"")</f>
        <v/>
      </c>
      <c r="M34" s="83" t="str">
        <f>_xlfn.IFNA(VLOOKUP(M33,'Codes + Draft Values最新'!$A$4:$B$542,2,),"")</f>
        <v/>
      </c>
      <c r="N34" s="83" t="str">
        <f>_xlfn.IFNA(VLOOKUP(N33,'Codes + Draft Values最新'!$A$4:$B$542,2,),"")</f>
        <v/>
      </c>
      <c r="O34" s="83" t="str">
        <f>_xlfn.IFNA(VLOOKUP(O33,'Codes + Draft Values最新'!$A$4:$B$542,2,),"")</f>
        <v/>
      </c>
      <c r="P34" s="83" t="str">
        <f>_xlfn.IFNA(VLOOKUP(P33,'Codes + Draft Values最新'!$A$4:$B$542,2,),"")</f>
        <v/>
      </c>
      <c r="Q34" s="83" t="str">
        <f>_xlfn.IFNA(VLOOKUP(Q33,'Codes + Draft Values最新'!$A$4:$B$542,2,),"")</f>
        <v/>
      </c>
      <c r="R34" s="83" t="str">
        <f>_xlfn.IFNA(VLOOKUP(R33,'Codes + Draft Values最新'!$A$4:$B$542,2,),"")</f>
        <v/>
      </c>
      <c r="S34" s="83" t="str">
        <f>_xlfn.IFNA(VLOOKUP(S33,'Codes + Draft Values最新'!$A$4:$B$542,2,),"")</f>
        <v/>
      </c>
      <c r="T34" s="83" t="str">
        <f>_xlfn.IFNA(VLOOKUP(T33,'Codes + Draft Values最新'!$A$4:$B$542,2,),"")</f>
        <v/>
      </c>
      <c r="U34" s="83" t="str">
        <f>_xlfn.IFNA(VLOOKUP(U33,'Codes + Draft Values最新'!$A$4:$B$542,2,),"")</f>
        <v/>
      </c>
      <c r="V34" s="83" t="str">
        <f>_xlfn.IFNA(VLOOKUP(V33,'Codes + Draft Values最新'!$A$4:$B$542,2,),"")</f>
        <v/>
      </c>
      <c r="W34" s="83" t="str">
        <f>_xlfn.IFNA(VLOOKUP(W33,'Codes + Draft Values最新'!$A$4:$B$542,2,),"")</f>
        <v/>
      </c>
      <c r="X34" s="83" t="str">
        <f>_xlfn.IFNA(VLOOKUP(X33,'Codes + Draft Values最新'!$A$4:$B$542,2,),"")</f>
        <v/>
      </c>
      <c r="Y34" s="84" t="str">
        <f>_xlfn.IFNA(VLOOKUP(Y33,'Codes + Draft Values最新'!$A$4:$B$542,2,),"")</f>
        <v/>
      </c>
      <c r="Z34" s="85" t="str">
        <f>_xlfn.IFNA(VLOOKUP(Z33,'Codes + Draft Values最新'!$A$4:$B$542,2,),"")</f>
        <v/>
      </c>
      <c r="AA34" s="83" t="str">
        <f>_xlfn.IFNA(VLOOKUP(AA33,'Codes + Draft Values最新'!$A$4:$B$542,2,),"")</f>
        <v/>
      </c>
      <c r="AB34" s="83" t="str">
        <f>_xlfn.IFNA(VLOOKUP(AB33,'Codes + Draft Values最新'!$A$4:$B$542,2,),"")</f>
        <v/>
      </c>
      <c r="AC34" s="83" t="str">
        <f>_xlfn.IFNA(VLOOKUP(AC33,'Codes + Draft Values最新'!$A$4:$B$542,2,),"")</f>
        <v/>
      </c>
      <c r="AD34" s="86" t="str">
        <f>_xlfn.IFNA(VLOOKUP(AD33,'Codes + Draft Values最新'!$A$4:$B$542,2,),"")</f>
        <v/>
      </c>
      <c r="AE34" s="108">
        <f>SUM(D34:AD34)</f>
        <v>0</v>
      </c>
    </row>
    <row r="35" spans="1:31" ht="19.5" customHeight="1" thickBot="1">
      <c r="A35" s="67" t="s">
        <v>82</v>
      </c>
      <c r="B35" s="68" t="s">
        <v>1</v>
      </c>
      <c r="C35" s="69" t="str">
        <f>IFERROR(_xlfn.IFS(OR(B35="",B35="TRA"),"",COUNTIF(B35,"TRE")&gt;=1,MAX(C$16:C34)+1,COUNTIF(B35,"Acro-Pair")&gt;=1,MAX(C$16:C34)+1,COUNTIF(B35,"*ACRO*")&gt;=1,MAX(C$16:C34)+1,COUNTIF(B35,"HYBRID")&gt;=1,MAX(C$16:C34)+1),"")</f>
        <v/>
      </c>
      <c r="D35" s="70" t="str">
        <f>IF(OR(B35="",B35="TRA",B35="TRE"),"",B35)</f>
        <v> </v>
      </c>
      <c r="E35" s="71"/>
      <c r="F35" s="177"/>
      <c r="G35" s="178"/>
      <c r="H35" s="178"/>
      <c r="I35" s="178"/>
      <c r="J35" s="178"/>
      <c r="K35" s="178"/>
      <c r="L35" s="178"/>
      <c r="M35" s="178"/>
      <c r="N35" s="178"/>
      <c r="O35" s="178"/>
      <c r="P35" s="178"/>
      <c r="Q35" s="178"/>
      <c r="R35" s="178"/>
      <c r="S35" s="178"/>
      <c r="T35" s="178"/>
      <c r="U35" s="178"/>
      <c r="V35" s="178"/>
      <c r="W35" s="178"/>
      <c r="X35" s="178"/>
      <c r="Y35" s="179"/>
      <c r="Z35" s="180"/>
      <c r="AA35" s="178"/>
      <c r="AB35" s="178"/>
      <c r="AC35" s="178"/>
      <c r="AD35" s="181"/>
      <c r="AE35" s="110"/>
    </row>
    <row r="36" spans="1:31" ht="19.5" customHeight="1" thickBot="1">
      <c r="A36" s="79"/>
      <c r="B36" s="80" t="s">
        <v>3</v>
      </c>
      <c r="C36" s="81"/>
      <c r="D36" s="106" t="str">
        <f>IFERROR(_xlfn.IFS(OR(B35="",B35="TRA",B35="TRE"),"",COUNTIF(B35,"Acro-Pair")&gt;=1,0.1,COUNTIF(B35,"*ACRO*")&gt;=1,0.5,COUNTIF(B35,"HYBRID")&gt;=1,0.5),"")</f>
        <v/>
      </c>
      <c r="E36" s="71"/>
      <c r="F36" s="82" t="str">
        <f>_xlfn.IFNA(VLOOKUP(F35,'Codes + Draft Values最新'!$A$4:$B$542,2,),"")</f>
        <v/>
      </c>
      <c r="G36" s="83" t="str">
        <f>_xlfn.IFNA(VLOOKUP(G35,'Codes + Draft Values最新'!$A$4:$B$542,2,),"")</f>
        <v/>
      </c>
      <c r="H36" s="83" t="str">
        <f>_xlfn.IFNA(VLOOKUP(H35,'Codes + Draft Values最新'!$A$4:$B$542,2,),"")</f>
        <v/>
      </c>
      <c r="I36" s="83" t="str">
        <f>_xlfn.IFNA(VLOOKUP(I35,'Codes + Draft Values最新'!$A$4:$B$542,2,),"")</f>
        <v/>
      </c>
      <c r="J36" s="83" t="str">
        <f>_xlfn.IFNA(VLOOKUP(J35,'Codes + Draft Values最新'!$A$4:$B$542,2,),"")</f>
        <v/>
      </c>
      <c r="K36" s="83" t="str">
        <f>_xlfn.IFNA(VLOOKUP(K35,'Codes + Draft Values最新'!$A$4:$B$542,2,),"")</f>
        <v/>
      </c>
      <c r="L36" s="83" t="str">
        <f>_xlfn.IFNA(VLOOKUP(L35,'Codes + Draft Values最新'!$A$4:$B$542,2,),"")</f>
        <v/>
      </c>
      <c r="M36" s="83" t="str">
        <f>_xlfn.IFNA(VLOOKUP(M35,'Codes + Draft Values最新'!$A$4:$B$542,2,),"")</f>
        <v/>
      </c>
      <c r="N36" s="83" t="str">
        <f>_xlfn.IFNA(VLOOKUP(N35,'Codes + Draft Values最新'!$A$4:$B$542,2,),"")</f>
        <v/>
      </c>
      <c r="O36" s="83" t="str">
        <f>_xlfn.IFNA(VLOOKUP(O35,'Codes + Draft Values最新'!$A$4:$B$542,2,),"")</f>
        <v/>
      </c>
      <c r="P36" s="83" t="str">
        <f>_xlfn.IFNA(VLOOKUP(P35,'Codes + Draft Values最新'!$A$4:$B$542,2,),"")</f>
        <v/>
      </c>
      <c r="Q36" s="83" t="str">
        <f>_xlfn.IFNA(VLOOKUP(Q35,'Codes + Draft Values最新'!$A$4:$B$542,2,),"")</f>
        <v/>
      </c>
      <c r="R36" s="83" t="str">
        <f>_xlfn.IFNA(VLOOKUP(R35,'Codes + Draft Values最新'!$A$4:$B$542,2,),"")</f>
        <v/>
      </c>
      <c r="S36" s="83" t="str">
        <f>_xlfn.IFNA(VLOOKUP(S35,'Codes + Draft Values最新'!$A$4:$B$542,2,),"")</f>
        <v/>
      </c>
      <c r="T36" s="83" t="str">
        <f>_xlfn.IFNA(VLOOKUP(T35,'Codes + Draft Values最新'!$A$4:$B$542,2,),"")</f>
        <v/>
      </c>
      <c r="U36" s="83" t="str">
        <f>_xlfn.IFNA(VLOOKUP(U35,'Codes + Draft Values最新'!$A$4:$B$542,2,),"")</f>
        <v/>
      </c>
      <c r="V36" s="83" t="str">
        <f>_xlfn.IFNA(VLOOKUP(V35,'Codes + Draft Values最新'!$A$4:$B$542,2,),"")</f>
        <v/>
      </c>
      <c r="W36" s="83" t="str">
        <f>_xlfn.IFNA(VLOOKUP(W35,'Codes + Draft Values最新'!$A$4:$B$542,2,),"")</f>
        <v/>
      </c>
      <c r="X36" s="83" t="str">
        <f>_xlfn.IFNA(VLOOKUP(X35,'Codes + Draft Values最新'!$A$4:$B$542,2,),"")</f>
        <v/>
      </c>
      <c r="Y36" s="84" t="str">
        <f>_xlfn.IFNA(VLOOKUP(Y35,'Codes + Draft Values最新'!$A$4:$B$542,2,),"")</f>
        <v/>
      </c>
      <c r="Z36" s="85" t="str">
        <f>_xlfn.IFNA(VLOOKUP(Z35,'Codes + Draft Values最新'!$A$4:$B$542,2,),"")</f>
        <v/>
      </c>
      <c r="AA36" s="83" t="str">
        <f>_xlfn.IFNA(VLOOKUP(AA35,'Codes + Draft Values最新'!$A$4:$B$542,2,),"")</f>
        <v/>
      </c>
      <c r="AB36" s="83" t="str">
        <f>_xlfn.IFNA(VLOOKUP(AB35,'Codes + Draft Values最新'!$A$4:$B$542,2,),"")</f>
        <v/>
      </c>
      <c r="AC36" s="83" t="str">
        <f>_xlfn.IFNA(VLOOKUP(AC35,'Codes + Draft Values最新'!$A$4:$B$542,2,),"")</f>
        <v/>
      </c>
      <c r="AD36" s="86" t="str">
        <f>_xlfn.IFNA(VLOOKUP(AD35,'Codes + Draft Values最新'!$A$4:$B$542,2,),"")</f>
        <v/>
      </c>
      <c r="AE36" s="108">
        <f>SUM(D36:AD36)</f>
        <v>0</v>
      </c>
    </row>
    <row r="37" spans="1:31" ht="19.5" customHeight="1" thickBot="1">
      <c r="A37" s="67" t="s">
        <v>82</v>
      </c>
      <c r="B37" s="68" t="s">
        <v>1</v>
      </c>
      <c r="C37" s="69" t="str">
        <f>IFERROR(_xlfn.IFS(OR(B37="",B37="TRA"),"",COUNTIF(B37,"TRE")&gt;=1,MAX(C$16:C36)+1,COUNTIF(B37,"Acro-Pair")&gt;=1,MAX(C$16:C36)+1,COUNTIF(B37,"*ACRO*")&gt;=1,MAX(C$16:C36)+1,COUNTIF(B37,"HYBRID")&gt;=1,MAX(C$16:C36)+1),"")</f>
        <v/>
      </c>
      <c r="D37" s="70" t="str">
        <f>IF(OR(B37="",B37="TRA",B37="TRE"),"",B37)</f>
        <v> </v>
      </c>
      <c r="E37" s="71"/>
      <c r="F37" s="177"/>
      <c r="G37" s="178"/>
      <c r="H37" s="178"/>
      <c r="I37" s="178"/>
      <c r="J37" s="178"/>
      <c r="K37" s="178"/>
      <c r="L37" s="178"/>
      <c r="M37" s="178"/>
      <c r="N37" s="178"/>
      <c r="O37" s="178"/>
      <c r="P37" s="178"/>
      <c r="Q37" s="178"/>
      <c r="R37" s="178"/>
      <c r="S37" s="178"/>
      <c r="T37" s="178"/>
      <c r="U37" s="178"/>
      <c r="V37" s="178"/>
      <c r="W37" s="178"/>
      <c r="X37" s="178"/>
      <c r="Y37" s="179"/>
      <c r="Z37" s="180"/>
      <c r="AA37" s="178"/>
      <c r="AB37" s="178"/>
      <c r="AC37" s="178"/>
      <c r="AD37" s="181"/>
      <c r="AE37" s="110"/>
    </row>
    <row r="38" spans="1:31" ht="19.5" customHeight="1" thickBot="1">
      <c r="A38" s="79"/>
      <c r="B38" s="80" t="s">
        <v>3</v>
      </c>
      <c r="C38" s="81"/>
      <c r="D38" s="106" t="str">
        <f>IFERROR(_xlfn.IFS(OR(B37="",B37="TRA",B37="TRE"),"",COUNTIF(B37,"Acro-Pair")&gt;=1,0.1,COUNTIF(B37,"*ACRO*")&gt;=1,0.5,COUNTIF(B37,"HYBRID")&gt;=1,0.5),"")</f>
        <v/>
      </c>
      <c r="E38" s="71"/>
      <c r="F38" s="82" t="str">
        <f>_xlfn.IFNA(VLOOKUP(F37,'Codes + Draft Values最新'!$A$4:$B$542,2,),"")</f>
        <v/>
      </c>
      <c r="G38" s="83" t="str">
        <f>_xlfn.IFNA(VLOOKUP(G37,'Codes + Draft Values最新'!$A$4:$B$542,2,),"")</f>
        <v/>
      </c>
      <c r="H38" s="83" t="str">
        <f>_xlfn.IFNA(VLOOKUP(H37,'Codes + Draft Values最新'!$A$4:$B$542,2,),"")</f>
        <v/>
      </c>
      <c r="I38" s="83" t="str">
        <f>_xlfn.IFNA(VLOOKUP(I37,'Codes + Draft Values最新'!$A$4:$B$542,2,),"")</f>
        <v/>
      </c>
      <c r="J38" s="83" t="str">
        <f>_xlfn.IFNA(VLOOKUP(J37,'Codes + Draft Values最新'!$A$4:$B$542,2,),"")</f>
        <v/>
      </c>
      <c r="K38" s="83" t="str">
        <f>_xlfn.IFNA(VLOOKUP(K37,'Codes + Draft Values最新'!$A$4:$B$542,2,),"")</f>
        <v/>
      </c>
      <c r="L38" s="83" t="str">
        <f>_xlfn.IFNA(VLOOKUP(L37,'Codes + Draft Values最新'!$A$4:$B$542,2,),"")</f>
        <v/>
      </c>
      <c r="M38" s="83" t="str">
        <f>_xlfn.IFNA(VLOOKUP(M37,'Codes + Draft Values最新'!$A$4:$B$542,2,),"")</f>
        <v/>
      </c>
      <c r="N38" s="83" t="str">
        <f>_xlfn.IFNA(VLOOKUP(N37,'Codes + Draft Values最新'!$A$4:$B$542,2,),"")</f>
        <v/>
      </c>
      <c r="O38" s="83" t="str">
        <f>_xlfn.IFNA(VLOOKUP(O37,'Codes + Draft Values最新'!$A$4:$B$542,2,),"")</f>
        <v/>
      </c>
      <c r="P38" s="83" t="str">
        <f>_xlfn.IFNA(VLOOKUP(P37,'Codes + Draft Values最新'!$A$4:$B$542,2,),"")</f>
        <v/>
      </c>
      <c r="Q38" s="83" t="str">
        <f>_xlfn.IFNA(VLOOKUP(Q37,'Codes + Draft Values最新'!$A$4:$B$542,2,),"")</f>
        <v/>
      </c>
      <c r="R38" s="83" t="str">
        <f>_xlfn.IFNA(VLOOKUP(R37,'Codes + Draft Values最新'!$A$4:$B$542,2,),"")</f>
        <v/>
      </c>
      <c r="S38" s="83" t="str">
        <f>_xlfn.IFNA(VLOOKUP(S37,'Codes + Draft Values最新'!$A$4:$B$542,2,),"")</f>
        <v/>
      </c>
      <c r="T38" s="83" t="str">
        <f>_xlfn.IFNA(VLOOKUP(T37,'Codes + Draft Values最新'!$A$4:$B$542,2,),"")</f>
        <v/>
      </c>
      <c r="U38" s="83" t="str">
        <f>_xlfn.IFNA(VLOOKUP(U37,'Codes + Draft Values最新'!$A$4:$B$542,2,),"")</f>
        <v/>
      </c>
      <c r="V38" s="83" t="str">
        <f>_xlfn.IFNA(VLOOKUP(V37,'Codes + Draft Values最新'!$A$4:$B$542,2,),"")</f>
        <v/>
      </c>
      <c r="W38" s="83" t="str">
        <f>_xlfn.IFNA(VLOOKUP(W37,'Codes + Draft Values最新'!$A$4:$B$542,2,),"")</f>
        <v/>
      </c>
      <c r="X38" s="83" t="str">
        <f>_xlfn.IFNA(VLOOKUP(X37,'Codes + Draft Values最新'!$A$4:$B$542,2,),"")</f>
        <v/>
      </c>
      <c r="Y38" s="84" t="str">
        <f>_xlfn.IFNA(VLOOKUP(Y37,'Codes + Draft Values最新'!$A$4:$B$542,2,),"")</f>
        <v/>
      </c>
      <c r="Z38" s="85" t="str">
        <f>_xlfn.IFNA(VLOOKUP(Z37,'Codes + Draft Values最新'!$A$4:$B$542,2,),"")</f>
        <v/>
      </c>
      <c r="AA38" s="83" t="str">
        <f>_xlfn.IFNA(VLOOKUP(AA37,'Codes + Draft Values最新'!$A$4:$B$542,2,),"")</f>
        <v/>
      </c>
      <c r="AB38" s="83" t="str">
        <f>_xlfn.IFNA(VLOOKUP(AB37,'Codes + Draft Values最新'!$A$4:$B$542,2,),"")</f>
        <v/>
      </c>
      <c r="AC38" s="83" t="str">
        <f>_xlfn.IFNA(VLOOKUP(AC37,'Codes + Draft Values最新'!$A$4:$B$542,2,),"")</f>
        <v/>
      </c>
      <c r="AD38" s="86" t="str">
        <f>_xlfn.IFNA(VLOOKUP(AD37,'Codes + Draft Values最新'!$A$4:$B$542,2,),"")</f>
        <v/>
      </c>
      <c r="AE38" s="108">
        <f>SUM(D38:AD38)</f>
        <v>0</v>
      </c>
    </row>
    <row r="39" spans="1:31" ht="19.5" customHeight="1" thickBot="1">
      <c r="A39" s="67" t="s">
        <v>82</v>
      </c>
      <c r="B39" s="68" t="s">
        <v>1</v>
      </c>
      <c r="C39" s="69" t="str">
        <f>IFERROR(_xlfn.IFS(OR(B39="",B39="TRA"),"",COUNTIF(B39,"TRE")&gt;=1,MAX(C$16:C38)+1,COUNTIF(B39,"Acro-Pair")&gt;=1,MAX(C$16:C38)+1,COUNTIF(B39,"*ACRO*")&gt;=1,MAX(C$16:C38)+1,COUNTIF(B39,"HYBRID")&gt;=1,MAX(C$16:C38)+1),"")</f>
        <v/>
      </c>
      <c r="D39" s="70" t="str">
        <f>IF(OR(B39="",B39="TRA",B39="TRE"),"",B39)</f>
        <v> </v>
      </c>
      <c r="E39" s="71"/>
      <c r="F39" s="177"/>
      <c r="G39" s="178"/>
      <c r="H39" s="178"/>
      <c r="I39" s="178"/>
      <c r="J39" s="178"/>
      <c r="K39" s="178"/>
      <c r="L39" s="178"/>
      <c r="M39" s="178"/>
      <c r="N39" s="178"/>
      <c r="O39" s="178"/>
      <c r="P39" s="178"/>
      <c r="Q39" s="178"/>
      <c r="R39" s="178"/>
      <c r="S39" s="178"/>
      <c r="T39" s="178"/>
      <c r="U39" s="178"/>
      <c r="V39" s="178"/>
      <c r="W39" s="178"/>
      <c r="X39" s="178"/>
      <c r="Y39" s="179"/>
      <c r="Z39" s="180"/>
      <c r="AA39" s="178"/>
      <c r="AB39" s="178"/>
      <c r="AC39" s="178"/>
      <c r="AD39" s="181"/>
      <c r="AE39" s="110"/>
    </row>
    <row r="40" spans="1:31" ht="19.5" customHeight="1" thickBot="1">
      <c r="A40" s="79"/>
      <c r="B40" s="80" t="s">
        <v>3</v>
      </c>
      <c r="C40" s="81"/>
      <c r="D40" s="106" t="str">
        <f>IFERROR(_xlfn.IFS(OR(B39="",B39="TRA",B39="TRE"),"",COUNTIF(B39,"Acro-Pair")&gt;=1,0.1,COUNTIF(B39,"*ACRO*")&gt;=1,0.5,COUNTIF(B39,"HYBRID")&gt;=1,0.5),"")</f>
        <v/>
      </c>
      <c r="E40" s="71"/>
      <c r="F40" s="82" t="str">
        <f>_xlfn.IFNA(VLOOKUP(F39,'Codes + Draft Values最新'!$A$4:$B$542,2,),"")</f>
        <v/>
      </c>
      <c r="G40" s="83" t="str">
        <f>_xlfn.IFNA(VLOOKUP(G39,'Codes + Draft Values最新'!$A$4:$B$542,2,),"")</f>
        <v/>
      </c>
      <c r="H40" s="83" t="str">
        <f>_xlfn.IFNA(VLOOKUP(H39,'Codes + Draft Values最新'!$A$4:$B$542,2,),"")</f>
        <v/>
      </c>
      <c r="I40" s="83" t="str">
        <f>_xlfn.IFNA(VLOOKUP(I39,'Codes + Draft Values最新'!$A$4:$B$542,2,),"")</f>
        <v/>
      </c>
      <c r="J40" s="83" t="str">
        <f>_xlfn.IFNA(VLOOKUP(J39,'Codes + Draft Values最新'!$A$4:$B$542,2,),"")</f>
        <v/>
      </c>
      <c r="K40" s="83" t="str">
        <f>_xlfn.IFNA(VLOOKUP(K39,'Codes + Draft Values最新'!$A$4:$B$542,2,),"")</f>
        <v/>
      </c>
      <c r="L40" s="83" t="str">
        <f>_xlfn.IFNA(VLOOKUP(L39,'Codes + Draft Values最新'!$A$4:$B$542,2,),"")</f>
        <v/>
      </c>
      <c r="M40" s="83" t="str">
        <f>_xlfn.IFNA(VLOOKUP(M39,'Codes + Draft Values最新'!$A$4:$B$542,2,),"")</f>
        <v/>
      </c>
      <c r="N40" s="83" t="str">
        <f>_xlfn.IFNA(VLOOKUP(N39,'Codes + Draft Values最新'!$A$4:$B$542,2,),"")</f>
        <v/>
      </c>
      <c r="O40" s="83" t="str">
        <f>_xlfn.IFNA(VLOOKUP(O39,'Codes + Draft Values最新'!$A$4:$B$542,2,),"")</f>
        <v/>
      </c>
      <c r="P40" s="83" t="str">
        <f>_xlfn.IFNA(VLOOKUP(P39,'Codes + Draft Values最新'!$A$4:$B$542,2,),"")</f>
        <v/>
      </c>
      <c r="Q40" s="83" t="str">
        <f>_xlfn.IFNA(VLOOKUP(Q39,'Codes + Draft Values最新'!$A$4:$B$542,2,),"")</f>
        <v/>
      </c>
      <c r="R40" s="83" t="str">
        <f>_xlfn.IFNA(VLOOKUP(R39,'Codes + Draft Values最新'!$A$4:$B$542,2,),"")</f>
        <v/>
      </c>
      <c r="S40" s="83" t="str">
        <f>_xlfn.IFNA(VLOOKUP(S39,'Codes + Draft Values最新'!$A$4:$B$542,2,),"")</f>
        <v/>
      </c>
      <c r="T40" s="83" t="str">
        <f>_xlfn.IFNA(VLOOKUP(T39,'Codes + Draft Values最新'!$A$4:$B$542,2,),"")</f>
        <v/>
      </c>
      <c r="U40" s="83" t="str">
        <f>_xlfn.IFNA(VLOOKUP(U39,'Codes + Draft Values最新'!$A$4:$B$542,2,),"")</f>
        <v/>
      </c>
      <c r="V40" s="83" t="str">
        <f>_xlfn.IFNA(VLOOKUP(V39,'Codes + Draft Values最新'!$A$4:$B$542,2,),"")</f>
        <v/>
      </c>
      <c r="W40" s="83" t="str">
        <f>_xlfn.IFNA(VLOOKUP(W39,'Codes + Draft Values最新'!$A$4:$B$542,2,),"")</f>
        <v/>
      </c>
      <c r="X40" s="83" t="str">
        <f>_xlfn.IFNA(VLOOKUP(X39,'Codes + Draft Values最新'!$A$4:$B$542,2,),"")</f>
        <v/>
      </c>
      <c r="Y40" s="84" t="str">
        <f>_xlfn.IFNA(VLOOKUP(Y39,'Codes + Draft Values最新'!$A$4:$B$542,2,),"")</f>
        <v/>
      </c>
      <c r="Z40" s="85" t="str">
        <f>_xlfn.IFNA(VLOOKUP(Z39,'Codes + Draft Values最新'!$A$4:$B$542,2,),"")</f>
        <v/>
      </c>
      <c r="AA40" s="83" t="str">
        <f>_xlfn.IFNA(VLOOKUP(AA39,'Codes + Draft Values最新'!$A$4:$B$542,2,),"")</f>
        <v/>
      </c>
      <c r="AB40" s="83" t="str">
        <f>_xlfn.IFNA(VLOOKUP(AB39,'Codes + Draft Values最新'!$A$4:$B$542,2,),"")</f>
        <v/>
      </c>
      <c r="AC40" s="83" t="str">
        <f>_xlfn.IFNA(VLOOKUP(AC39,'Codes + Draft Values最新'!$A$4:$B$542,2,),"")</f>
        <v/>
      </c>
      <c r="AD40" s="86" t="str">
        <f>_xlfn.IFNA(VLOOKUP(AD39,'Codes + Draft Values最新'!$A$4:$B$542,2,),"")</f>
        <v/>
      </c>
      <c r="AE40" s="108">
        <f>SUM(D40:AD40)</f>
        <v>0</v>
      </c>
    </row>
    <row r="41" spans="1:31" ht="19.5" customHeight="1" thickBot="1">
      <c r="A41" s="67" t="s">
        <v>82</v>
      </c>
      <c r="B41" s="68" t="s">
        <v>1</v>
      </c>
      <c r="C41" s="69" t="str">
        <f>IFERROR(_xlfn.IFS(OR(B41="",B41="TRA"),"",COUNTIF(B41,"TRE")&gt;=1,MAX(C$16:C40)+1,COUNTIF(B41,"Acro-Pair")&gt;=1,MAX(C$16:C40)+1,COUNTIF(B41,"*ACRO*")&gt;=1,MAX(C$16:C40)+1,COUNTIF(B41,"HYBRID")&gt;=1,MAX(C$16:C40)+1),"")</f>
        <v/>
      </c>
      <c r="D41" s="70" t="str">
        <f>IF(OR(B41="",B41="TRA",B41="TRE"),"",B41)</f>
        <v> </v>
      </c>
      <c r="E41" s="71"/>
      <c r="F41" s="177"/>
      <c r="G41" s="178"/>
      <c r="H41" s="178"/>
      <c r="I41" s="178"/>
      <c r="J41" s="178"/>
      <c r="K41" s="178"/>
      <c r="L41" s="178"/>
      <c r="M41" s="178"/>
      <c r="N41" s="178"/>
      <c r="O41" s="178"/>
      <c r="P41" s="178"/>
      <c r="Q41" s="178"/>
      <c r="R41" s="178"/>
      <c r="S41" s="178"/>
      <c r="T41" s="178"/>
      <c r="U41" s="178"/>
      <c r="V41" s="178"/>
      <c r="W41" s="178"/>
      <c r="X41" s="178"/>
      <c r="Y41" s="179"/>
      <c r="Z41" s="180"/>
      <c r="AA41" s="178"/>
      <c r="AB41" s="178"/>
      <c r="AC41" s="178"/>
      <c r="AD41" s="181"/>
      <c r="AE41" s="110"/>
    </row>
    <row r="42" spans="1:31" ht="19.5" customHeight="1" thickBot="1">
      <c r="A42" s="79"/>
      <c r="B42" s="80" t="s">
        <v>3</v>
      </c>
      <c r="C42" s="81"/>
      <c r="D42" s="106" t="str">
        <f>IFERROR(_xlfn.IFS(OR(B41="",B41="TRA",B41="TRE"),"",COUNTIF(B41,"Acro-Pair")&gt;=1,0.1,COUNTIF(B41,"*ACRO*")&gt;=1,0.5,COUNTIF(B41,"HYBRID")&gt;=1,0.5),"")</f>
        <v/>
      </c>
      <c r="E42" s="71"/>
      <c r="F42" s="82" t="str">
        <f>_xlfn.IFNA(VLOOKUP(F41,'Codes + Draft Values最新'!$A$4:$B$542,2,),"")</f>
        <v/>
      </c>
      <c r="G42" s="83" t="str">
        <f>_xlfn.IFNA(VLOOKUP(G41,'Codes + Draft Values最新'!$A$4:$B$542,2,),"")</f>
        <v/>
      </c>
      <c r="H42" s="83" t="str">
        <f>_xlfn.IFNA(VLOOKUP(H41,'Codes + Draft Values最新'!$A$4:$B$542,2,),"")</f>
        <v/>
      </c>
      <c r="I42" s="83" t="str">
        <f>_xlfn.IFNA(VLOOKUP(I41,'Codes + Draft Values最新'!$A$4:$B$542,2,),"")</f>
        <v/>
      </c>
      <c r="J42" s="83" t="str">
        <f>_xlfn.IFNA(VLOOKUP(J41,'Codes + Draft Values最新'!$A$4:$B$542,2,),"")</f>
        <v/>
      </c>
      <c r="K42" s="83" t="str">
        <f>_xlfn.IFNA(VLOOKUP(K41,'Codes + Draft Values最新'!$A$4:$B$542,2,),"")</f>
        <v/>
      </c>
      <c r="L42" s="83" t="str">
        <f>_xlfn.IFNA(VLOOKUP(L41,'Codes + Draft Values最新'!$A$4:$B$542,2,),"")</f>
        <v/>
      </c>
      <c r="M42" s="83" t="str">
        <f>_xlfn.IFNA(VLOOKUP(M41,'Codes + Draft Values最新'!$A$4:$B$542,2,),"")</f>
        <v/>
      </c>
      <c r="N42" s="83" t="str">
        <f>_xlfn.IFNA(VLOOKUP(N41,'Codes + Draft Values最新'!$A$4:$B$542,2,),"")</f>
        <v/>
      </c>
      <c r="O42" s="83" t="str">
        <f>_xlfn.IFNA(VLOOKUP(O41,'Codes + Draft Values最新'!$A$4:$B$542,2,),"")</f>
        <v/>
      </c>
      <c r="P42" s="83" t="str">
        <f>_xlfn.IFNA(VLOOKUP(P41,'Codes + Draft Values最新'!$A$4:$B$542,2,),"")</f>
        <v/>
      </c>
      <c r="Q42" s="83" t="str">
        <f>_xlfn.IFNA(VLOOKUP(Q41,'Codes + Draft Values最新'!$A$4:$B$542,2,),"")</f>
        <v/>
      </c>
      <c r="R42" s="83" t="str">
        <f>_xlfn.IFNA(VLOOKUP(R41,'Codes + Draft Values最新'!$A$4:$B$542,2,),"")</f>
        <v/>
      </c>
      <c r="S42" s="83" t="str">
        <f>_xlfn.IFNA(VLOOKUP(S41,'Codes + Draft Values最新'!$A$4:$B$542,2,),"")</f>
        <v/>
      </c>
      <c r="T42" s="83" t="str">
        <f>_xlfn.IFNA(VLOOKUP(T41,'Codes + Draft Values最新'!$A$4:$B$542,2,),"")</f>
        <v/>
      </c>
      <c r="U42" s="83" t="str">
        <f>_xlfn.IFNA(VLOOKUP(U41,'Codes + Draft Values最新'!$A$4:$B$542,2,),"")</f>
        <v/>
      </c>
      <c r="V42" s="83" t="str">
        <f>_xlfn.IFNA(VLOOKUP(V41,'Codes + Draft Values最新'!$A$4:$B$542,2,),"")</f>
        <v/>
      </c>
      <c r="W42" s="83" t="str">
        <f>_xlfn.IFNA(VLOOKUP(W41,'Codes + Draft Values最新'!$A$4:$B$542,2,),"")</f>
        <v/>
      </c>
      <c r="X42" s="83" t="str">
        <f>_xlfn.IFNA(VLOOKUP(X41,'Codes + Draft Values最新'!$A$4:$B$542,2,),"")</f>
        <v/>
      </c>
      <c r="Y42" s="84" t="str">
        <f>_xlfn.IFNA(VLOOKUP(Y41,'Codes + Draft Values最新'!$A$4:$B$542,2,),"")</f>
        <v/>
      </c>
      <c r="Z42" s="85" t="str">
        <f>_xlfn.IFNA(VLOOKUP(Z41,'Codes + Draft Values最新'!$A$4:$B$542,2,),"")</f>
        <v/>
      </c>
      <c r="AA42" s="83" t="str">
        <f>_xlfn.IFNA(VLOOKUP(AA41,'Codes + Draft Values最新'!$A$4:$B$542,2,),"")</f>
        <v/>
      </c>
      <c r="AB42" s="83" t="str">
        <f>_xlfn.IFNA(VLOOKUP(AB41,'Codes + Draft Values最新'!$A$4:$B$542,2,),"")</f>
        <v/>
      </c>
      <c r="AC42" s="83" t="str">
        <f>_xlfn.IFNA(VLOOKUP(AC41,'Codes + Draft Values最新'!$A$4:$B$542,2,),"")</f>
        <v/>
      </c>
      <c r="AD42" s="86" t="str">
        <f>_xlfn.IFNA(VLOOKUP(AD41,'Codes + Draft Values最新'!$A$4:$B$542,2,),"")</f>
        <v/>
      </c>
      <c r="AE42" s="108">
        <f>SUM(D42:AD42)</f>
        <v>0</v>
      </c>
    </row>
    <row r="43" spans="1:31" ht="19.5" customHeight="1" thickBot="1">
      <c r="A43" s="67" t="s">
        <v>82</v>
      </c>
      <c r="B43" s="68" t="s">
        <v>1</v>
      </c>
      <c r="C43" s="69" t="str">
        <f>IFERROR(_xlfn.IFS(OR(B43="",B43="TRA"),"",COUNTIF(B43,"TRE")&gt;=1,MAX(C$16:C42)+1,COUNTIF(B43,"Acro-Pair")&gt;=1,MAX(C$16:C42)+1,COUNTIF(B43,"*ACRO*")&gt;=1,MAX(C$16:C42)+1,COUNTIF(B43,"HYBRID")&gt;=1,MAX(C$16:C42)+1),"")</f>
        <v/>
      </c>
      <c r="D43" s="70" t="str">
        <f>IF(OR(B43="",B43="TRA",B43="TRE"),"",B43)</f>
        <v> </v>
      </c>
      <c r="E43" s="71"/>
      <c r="F43" s="177"/>
      <c r="G43" s="178"/>
      <c r="H43" s="178"/>
      <c r="I43" s="178"/>
      <c r="J43" s="178"/>
      <c r="K43" s="178"/>
      <c r="L43" s="178"/>
      <c r="M43" s="178"/>
      <c r="N43" s="178"/>
      <c r="O43" s="178"/>
      <c r="P43" s="178"/>
      <c r="Q43" s="178"/>
      <c r="R43" s="178"/>
      <c r="S43" s="178"/>
      <c r="T43" s="178"/>
      <c r="U43" s="178"/>
      <c r="V43" s="178"/>
      <c r="W43" s="178"/>
      <c r="X43" s="178"/>
      <c r="Y43" s="179"/>
      <c r="Z43" s="180"/>
      <c r="AA43" s="178"/>
      <c r="AB43" s="178"/>
      <c r="AC43" s="178"/>
      <c r="AD43" s="181"/>
      <c r="AE43" s="110"/>
    </row>
    <row r="44" spans="1:31" ht="19.5" customHeight="1" thickBot="1">
      <c r="A44" s="79"/>
      <c r="B44" s="80" t="s">
        <v>3</v>
      </c>
      <c r="C44" s="81"/>
      <c r="D44" s="106" t="str">
        <f>IFERROR(_xlfn.IFS(OR(B43="",B43="TRA",B43="TRE"),"",COUNTIF(B43,"Acro-Pair")&gt;=1,0.1,COUNTIF(B43,"*ACRO*")&gt;=1,0.5,COUNTIF(B43,"HYBRID")&gt;=1,0.5),"")</f>
        <v/>
      </c>
      <c r="E44" s="71"/>
      <c r="F44" s="82" t="str">
        <f>_xlfn.IFNA(VLOOKUP(F43,'Codes + Draft Values最新'!$A$4:$B$542,2,),"")</f>
        <v/>
      </c>
      <c r="G44" s="83" t="str">
        <f>_xlfn.IFNA(VLOOKUP(G43,'Codes + Draft Values最新'!$A$4:$B$542,2,),"")</f>
        <v/>
      </c>
      <c r="H44" s="83" t="str">
        <f>_xlfn.IFNA(VLOOKUP(H43,'Codes + Draft Values最新'!$A$4:$B$542,2,),"")</f>
        <v/>
      </c>
      <c r="I44" s="83" t="str">
        <f>_xlfn.IFNA(VLOOKUP(I43,'Codes + Draft Values最新'!$A$4:$B$542,2,),"")</f>
        <v/>
      </c>
      <c r="J44" s="83" t="str">
        <f>_xlfn.IFNA(VLOOKUP(J43,'Codes + Draft Values最新'!$A$4:$B$542,2,),"")</f>
        <v/>
      </c>
      <c r="K44" s="83" t="str">
        <f>_xlfn.IFNA(VLOOKUP(K43,'Codes + Draft Values最新'!$A$4:$B$542,2,),"")</f>
        <v/>
      </c>
      <c r="L44" s="83" t="str">
        <f>_xlfn.IFNA(VLOOKUP(L43,'Codes + Draft Values最新'!$A$4:$B$542,2,),"")</f>
        <v/>
      </c>
      <c r="M44" s="83" t="str">
        <f>_xlfn.IFNA(VLOOKUP(M43,'Codes + Draft Values最新'!$A$4:$B$542,2,),"")</f>
        <v/>
      </c>
      <c r="N44" s="83" t="str">
        <f>_xlfn.IFNA(VLOOKUP(N43,'Codes + Draft Values最新'!$A$4:$B$542,2,),"")</f>
        <v/>
      </c>
      <c r="O44" s="83" t="str">
        <f>_xlfn.IFNA(VLOOKUP(O43,'Codes + Draft Values最新'!$A$4:$B$542,2,),"")</f>
        <v/>
      </c>
      <c r="P44" s="83" t="str">
        <f>_xlfn.IFNA(VLOOKUP(P43,'Codes + Draft Values最新'!$A$4:$B$542,2,),"")</f>
        <v/>
      </c>
      <c r="Q44" s="83" t="str">
        <f>_xlfn.IFNA(VLOOKUP(Q43,'Codes + Draft Values最新'!$A$4:$B$542,2,),"")</f>
        <v/>
      </c>
      <c r="R44" s="83" t="str">
        <f>_xlfn.IFNA(VLOOKUP(R43,'Codes + Draft Values最新'!$A$4:$B$542,2,),"")</f>
        <v/>
      </c>
      <c r="S44" s="83" t="str">
        <f>_xlfn.IFNA(VLOOKUP(S43,'Codes + Draft Values最新'!$A$4:$B$542,2,),"")</f>
        <v/>
      </c>
      <c r="T44" s="83" t="str">
        <f>_xlfn.IFNA(VLOOKUP(T43,'Codes + Draft Values最新'!$A$4:$B$542,2,),"")</f>
        <v/>
      </c>
      <c r="U44" s="83" t="str">
        <f>_xlfn.IFNA(VLOOKUP(U43,'Codes + Draft Values最新'!$A$4:$B$542,2,),"")</f>
        <v/>
      </c>
      <c r="V44" s="83" t="str">
        <f>_xlfn.IFNA(VLOOKUP(V43,'Codes + Draft Values最新'!$A$4:$B$542,2,),"")</f>
        <v/>
      </c>
      <c r="W44" s="83" t="str">
        <f>_xlfn.IFNA(VLOOKUP(W43,'Codes + Draft Values最新'!$A$4:$B$542,2,),"")</f>
        <v/>
      </c>
      <c r="X44" s="83" t="str">
        <f>_xlfn.IFNA(VLOOKUP(X43,'Codes + Draft Values最新'!$A$4:$B$542,2,),"")</f>
        <v/>
      </c>
      <c r="Y44" s="84" t="str">
        <f>_xlfn.IFNA(VLOOKUP(Y43,'Codes + Draft Values最新'!$A$4:$B$542,2,),"")</f>
        <v/>
      </c>
      <c r="Z44" s="85" t="str">
        <f>_xlfn.IFNA(VLOOKUP(Z43,'Codes + Draft Values最新'!$A$4:$B$542,2,),"")</f>
        <v/>
      </c>
      <c r="AA44" s="83" t="str">
        <f>_xlfn.IFNA(VLOOKUP(AA43,'Codes + Draft Values最新'!$A$4:$B$542,2,),"")</f>
        <v/>
      </c>
      <c r="AB44" s="83" t="str">
        <f>_xlfn.IFNA(VLOOKUP(AB43,'Codes + Draft Values最新'!$A$4:$B$542,2,),"")</f>
        <v/>
      </c>
      <c r="AC44" s="83" t="str">
        <f>_xlfn.IFNA(VLOOKUP(AC43,'Codes + Draft Values最新'!$A$4:$B$542,2,),"")</f>
        <v/>
      </c>
      <c r="AD44" s="86" t="str">
        <f>_xlfn.IFNA(VLOOKUP(AD43,'Codes + Draft Values最新'!$A$4:$B$542,2,),"")</f>
        <v/>
      </c>
      <c r="AE44" s="108">
        <f>SUM(D44:AD44)</f>
        <v>0</v>
      </c>
    </row>
    <row r="45" spans="1:31" ht="19.5" customHeight="1" thickBot="1">
      <c r="A45" s="67" t="s">
        <v>82</v>
      </c>
      <c r="B45" s="68" t="s">
        <v>1</v>
      </c>
      <c r="C45" s="69" t="str">
        <f>IFERROR(_xlfn.IFS(OR(B45="",B45="TRA"),"",COUNTIF(B45,"TRE")&gt;=1,MAX(C$16:C44)+1,COUNTIF(B45,"Acro-Pair")&gt;=1,MAX(C$16:C44)+1,COUNTIF(B45,"*ACRO*")&gt;=1,MAX(C$16:C44)+1,COUNTIF(B45,"HYBRID")&gt;=1,MAX(C$16:C44)+1),"")</f>
        <v/>
      </c>
      <c r="D45" s="70" t="str">
        <f>IF(OR(B45="",B45="TRA",B45="TRE"),"",B45)</f>
        <v> </v>
      </c>
      <c r="E45" s="71"/>
      <c r="F45" s="177"/>
      <c r="G45" s="178"/>
      <c r="H45" s="178"/>
      <c r="I45" s="178"/>
      <c r="J45" s="178"/>
      <c r="K45" s="178"/>
      <c r="L45" s="178"/>
      <c r="M45" s="178"/>
      <c r="N45" s="178"/>
      <c r="O45" s="178"/>
      <c r="P45" s="178"/>
      <c r="Q45" s="178"/>
      <c r="R45" s="178"/>
      <c r="S45" s="178"/>
      <c r="T45" s="178"/>
      <c r="U45" s="178"/>
      <c r="V45" s="178"/>
      <c r="W45" s="178"/>
      <c r="X45" s="178"/>
      <c r="Y45" s="179"/>
      <c r="Z45" s="180"/>
      <c r="AA45" s="178"/>
      <c r="AB45" s="178"/>
      <c r="AC45" s="178"/>
      <c r="AD45" s="181"/>
      <c r="AE45" s="110"/>
    </row>
    <row r="46" spans="1:31" ht="19.5" customHeight="1" thickBot="1">
      <c r="A46" s="79"/>
      <c r="B46" s="80" t="s">
        <v>3</v>
      </c>
      <c r="C46" s="81"/>
      <c r="D46" s="106" t="str">
        <f>IFERROR(_xlfn.IFS(OR(B45="",B45="TRA",B45="TRE"),"",COUNTIF(B45,"Acro-Pair")&gt;=1,0.1,COUNTIF(B45,"*ACRO*")&gt;=1,0.5,COUNTIF(B45,"HYBRID")&gt;=1,0.5),"")</f>
        <v/>
      </c>
      <c r="E46" s="71"/>
      <c r="F46" s="82" t="str">
        <f>_xlfn.IFNA(VLOOKUP(F45,'Codes + Draft Values最新'!$A$4:$B$542,2,),"")</f>
        <v/>
      </c>
      <c r="G46" s="83" t="str">
        <f>_xlfn.IFNA(VLOOKUP(G45,'Codes + Draft Values最新'!$A$4:$B$542,2,),"")</f>
        <v/>
      </c>
      <c r="H46" s="83" t="str">
        <f>_xlfn.IFNA(VLOOKUP(H45,'Codes + Draft Values最新'!$A$4:$B$542,2,),"")</f>
        <v/>
      </c>
      <c r="I46" s="83" t="str">
        <f>_xlfn.IFNA(VLOOKUP(I45,'Codes + Draft Values最新'!$A$4:$B$542,2,),"")</f>
        <v/>
      </c>
      <c r="J46" s="83" t="str">
        <f>_xlfn.IFNA(VLOOKUP(J45,'Codes + Draft Values最新'!$A$4:$B$542,2,),"")</f>
        <v/>
      </c>
      <c r="K46" s="83" t="str">
        <f>_xlfn.IFNA(VLOOKUP(K45,'Codes + Draft Values最新'!$A$4:$B$542,2,),"")</f>
        <v/>
      </c>
      <c r="L46" s="83" t="str">
        <f>_xlfn.IFNA(VLOOKUP(L45,'Codes + Draft Values最新'!$A$4:$B$542,2,),"")</f>
        <v/>
      </c>
      <c r="M46" s="83" t="str">
        <f>_xlfn.IFNA(VLOOKUP(M45,'Codes + Draft Values最新'!$A$4:$B$542,2,),"")</f>
        <v/>
      </c>
      <c r="N46" s="83" t="str">
        <f>_xlfn.IFNA(VLOOKUP(N45,'Codes + Draft Values最新'!$A$4:$B$542,2,),"")</f>
        <v/>
      </c>
      <c r="O46" s="83" t="str">
        <f>_xlfn.IFNA(VLOOKUP(O45,'Codes + Draft Values最新'!$A$4:$B$542,2,),"")</f>
        <v/>
      </c>
      <c r="P46" s="83" t="str">
        <f>_xlfn.IFNA(VLOOKUP(P45,'Codes + Draft Values最新'!$A$4:$B$542,2,),"")</f>
        <v/>
      </c>
      <c r="Q46" s="83" t="str">
        <f>_xlfn.IFNA(VLOOKUP(Q45,'Codes + Draft Values最新'!$A$4:$B$542,2,),"")</f>
        <v/>
      </c>
      <c r="R46" s="83" t="str">
        <f>_xlfn.IFNA(VLOOKUP(R45,'Codes + Draft Values最新'!$A$4:$B$542,2,),"")</f>
        <v/>
      </c>
      <c r="S46" s="83" t="str">
        <f>_xlfn.IFNA(VLOOKUP(S45,'Codes + Draft Values最新'!$A$4:$B$542,2,),"")</f>
        <v/>
      </c>
      <c r="T46" s="83" t="str">
        <f>_xlfn.IFNA(VLOOKUP(T45,'Codes + Draft Values最新'!$A$4:$B$542,2,),"")</f>
        <v/>
      </c>
      <c r="U46" s="83" t="str">
        <f>_xlfn.IFNA(VLOOKUP(U45,'Codes + Draft Values最新'!$A$4:$B$542,2,),"")</f>
        <v/>
      </c>
      <c r="V46" s="83" t="str">
        <f>_xlfn.IFNA(VLOOKUP(V45,'Codes + Draft Values最新'!$A$4:$B$542,2,),"")</f>
        <v/>
      </c>
      <c r="W46" s="83" t="str">
        <f>_xlfn.IFNA(VLOOKUP(W45,'Codes + Draft Values最新'!$A$4:$B$542,2,),"")</f>
        <v/>
      </c>
      <c r="X46" s="83" t="str">
        <f>_xlfn.IFNA(VLOOKUP(X45,'Codes + Draft Values最新'!$A$4:$B$542,2,),"")</f>
        <v/>
      </c>
      <c r="Y46" s="84" t="str">
        <f>_xlfn.IFNA(VLOOKUP(Y45,'Codes + Draft Values最新'!$A$4:$B$542,2,),"")</f>
        <v/>
      </c>
      <c r="Z46" s="85" t="str">
        <f>_xlfn.IFNA(VLOOKUP(Z45,'Codes + Draft Values最新'!$A$4:$B$542,2,),"")</f>
        <v/>
      </c>
      <c r="AA46" s="83" t="str">
        <f>_xlfn.IFNA(VLOOKUP(AA45,'Codes + Draft Values最新'!$A$4:$B$542,2,),"")</f>
        <v/>
      </c>
      <c r="AB46" s="83" t="str">
        <f>_xlfn.IFNA(VLOOKUP(AB45,'Codes + Draft Values最新'!$A$4:$B$542,2,),"")</f>
        <v/>
      </c>
      <c r="AC46" s="83" t="str">
        <f>_xlfn.IFNA(VLOOKUP(AC45,'Codes + Draft Values最新'!$A$4:$B$542,2,),"")</f>
        <v/>
      </c>
      <c r="AD46" s="86" t="str">
        <f>_xlfn.IFNA(VLOOKUP(AD45,'Codes + Draft Values最新'!$A$4:$B$542,2,),"")</f>
        <v/>
      </c>
      <c r="AE46" s="108">
        <f>SUM(D46:AD46)</f>
        <v>0</v>
      </c>
    </row>
    <row r="47" spans="1:31" ht="19.5" customHeight="1" thickBot="1">
      <c r="A47" s="67" t="s">
        <v>82</v>
      </c>
      <c r="B47" s="68" t="s">
        <v>1</v>
      </c>
      <c r="C47" s="69" t="str">
        <f>IFERROR(_xlfn.IFS(OR(B47="",B47="TRA"),"",COUNTIF(B47,"TRE")&gt;=1,MAX(C$16:C46)+1,COUNTIF(B47,"Acro-Pair")&gt;=1,MAX(C$16:C46)+1,COUNTIF(B47,"*ACRO*")&gt;=1,MAX(C$16:C46)+1,COUNTIF(B47,"HYBRID")&gt;=1,MAX(C$16:C46)+1),"")</f>
        <v/>
      </c>
      <c r="D47" s="70" t="str">
        <f>IF(OR(B47="",B47="TRA",B47="TRE"),"",B47)</f>
        <v> </v>
      </c>
      <c r="E47" s="71"/>
      <c r="F47" s="177"/>
      <c r="G47" s="178"/>
      <c r="H47" s="178"/>
      <c r="I47" s="178"/>
      <c r="J47" s="178"/>
      <c r="K47" s="178"/>
      <c r="L47" s="178"/>
      <c r="M47" s="178"/>
      <c r="N47" s="178"/>
      <c r="O47" s="178"/>
      <c r="P47" s="178"/>
      <c r="Q47" s="178"/>
      <c r="R47" s="178"/>
      <c r="S47" s="178"/>
      <c r="T47" s="178"/>
      <c r="U47" s="178"/>
      <c r="V47" s="178"/>
      <c r="W47" s="178"/>
      <c r="X47" s="178"/>
      <c r="Y47" s="179"/>
      <c r="Z47" s="180"/>
      <c r="AA47" s="178"/>
      <c r="AB47" s="178"/>
      <c r="AC47" s="178"/>
      <c r="AD47" s="181"/>
      <c r="AE47" s="110"/>
    </row>
    <row r="48" spans="1:31" ht="19.5" customHeight="1" thickBot="1">
      <c r="A48" s="79"/>
      <c r="B48" s="80" t="s">
        <v>3</v>
      </c>
      <c r="C48" s="81"/>
      <c r="D48" s="106" t="str">
        <f>IFERROR(_xlfn.IFS(OR(B47="",B47="TRA",B47="TRE"),"",COUNTIF(B47,"Acro-Pair")&gt;=1,0.1,COUNTIF(B47,"*ACRO*")&gt;=1,0.5,COUNTIF(B47,"HYBRID")&gt;=1,0.5),"")</f>
        <v/>
      </c>
      <c r="E48" s="71"/>
      <c r="F48" s="82" t="str">
        <f>_xlfn.IFNA(VLOOKUP(F47,'Codes + Draft Values最新'!$A$4:$B$542,2,),"")</f>
        <v/>
      </c>
      <c r="G48" s="83" t="str">
        <f>_xlfn.IFNA(VLOOKUP(G47,'Codes + Draft Values最新'!$A$4:$B$542,2,),"")</f>
        <v/>
      </c>
      <c r="H48" s="83" t="str">
        <f>_xlfn.IFNA(VLOOKUP(H47,'Codes + Draft Values最新'!$A$4:$B$542,2,),"")</f>
        <v/>
      </c>
      <c r="I48" s="83" t="str">
        <f>_xlfn.IFNA(VLOOKUP(I47,'Codes + Draft Values最新'!$A$4:$B$542,2,),"")</f>
        <v/>
      </c>
      <c r="J48" s="83" t="str">
        <f>_xlfn.IFNA(VLOOKUP(J47,'Codes + Draft Values最新'!$A$4:$B$542,2,),"")</f>
        <v/>
      </c>
      <c r="K48" s="83" t="str">
        <f>_xlfn.IFNA(VLOOKUP(K47,'Codes + Draft Values最新'!$A$4:$B$542,2,),"")</f>
        <v/>
      </c>
      <c r="L48" s="83" t="str">
        <f>_xlfn.IFNA(VLOOKUP(L47,'Codes + Draft Values最新'!$A$4:$B$542,2,),"")</f>
        <v/>
      </c>
      <c r="M48" s="83" t="str">
        <f>_xlfn.IFNA(VLOOKUP(M47,'Codes + Draft Values最新'!$A$4:$B$542,2,),"")</f>
        <v/>
      </c>
      <c r="N48" s="83" t="str">
        <f>_xlfn.IFNA(VLOOKUP(N47,'Codes + Draft Values最新'!$A$4:$B$542,2,),"")</f>
        <v/>
      </c>
      <c r="O48" s="83" t="str">
        <f>_xlfn.IFNA(VLOOKUP(O47,'Codes + Draft Values最新'!$A$4:$B$542,2,),"")</f>
        <v/>
      </c>
      <c r="P48" s="83" t="str">
        <f>_xlfn.IFNA(VLOOKUP(P47,'Codes + Draft Values最新'!$A$4:$B$542,2,),"")</f>
        <v/>
      </c>
      <c r="Q48" s="83" t="str">
        <f>_xlfn.IFNA(VLOOKUP(Q47,'Codes + Draft Values最新'!$A$4:$B$542,2,),"")</f>
        <v/>
      </c>
      <c r="R48" s="83" t="str">
        <f>_xlfn.IFNA(VLOOKUP(R47,'Codes + Draft Values最新'!$A$4:$B$542,2,),"")</f>
        <v/>
      </c>
      <c r="S48" s="83" t="str">
        <f>_xlfn.IFNA(VLOOKUP(S47,'Codes + Draft Values最新'!$A$4:$B$542,2,),"")</f>
        <v/>
      </c>
      <c r="T48" s="83" t="str">
        <f>_xlfn.IFNA(VLOOKUP(T47,'Codes + Draft Values最新'!$A$4:$B$542,2,),"")</f>
        <v/>
      </c>
      <c r="U48" s="83" t="str">
        <f>_xlfn.IFNA(VLOOKUP(U47,'Codes + Draft Values最新'!$A$4:$B$542,2,),"")</f>
        <v/>
      </c>
      <c r="V48" s="83" t="str">
        <f>_xlfn.IFNA(VLOOKUP(V47,'Codes + Draft Values最新'!$A$4:$B$542,2,),"")</f>
        <v/>
      </c>
      <c r="W48" s="83" t="str">
        <f>_xlfn.IFNA(VLOOKUP(W47,'Codes + Draft Values最新'!$A$4:$B$542,2,),"")</f>
        <v/>
      </c>
      <c r="X48" s="83" t="str">
        <f>_xlfn.IFNA(VLOOKUP(X47,'Codes + Draft Values最新'!$A$4:$B$542,2,),"")</f>
        <v/>
      </c>
      <c r="Y48" s="84" t="str">
        <f>_xlfn.IFNA(VLOOKUP(Y47,'Codes + Draft Values最新'!$A$4:$B$542,2,),"")</f>
        <v/>
      </c>
      <c r="Z48" s="85" t="str">
        <f>_xlfn.IFNA(VLOOKUP(Z47,'Codes + Draft Values最新'!$A$4:$B$542,2,),"")</f>
        <v/>
      </c>
      <c r="AA48" s="83" t="str">
        <f>_xlfn.IFNA(VLOOKUP(AA47,'Codes + Draft Values最新'!$A$4:$B$542,2,),"")</f>
        <v/>
      </c>
      <c r="AB48" s="83" t="str">
        <f>_xlfn.IFNA(VLOOKUP(AB47,'Codes + Draft Values最新'!$A$4:$B$542,2,),"")</f>
        <v/>
      </c>
      <c r="AC48" s="83" t="str">
        <f>_xlfn.IFNA(VLOOKUP(AC47,'Codes + Draft Values最新'!$A$4:$B$542,2,),"")</f>
        <v/>
      </c>
      <c r="AD48" s="86" t="str">
        <f>_xlfn.IFNA(VLOOKUP(AD47,'Codes + Draft Values最新'!$A$4:$B$542,2,),"")</f>
        <v/>
      </c>
      <c r="AE48" s="108">
        <f>SUM(D48:AD48)</f>
        <v>0</v>
      </c>
    </row>
    <row r="49" spans="1:31" ht="19.5" customHeight="1" thickBot="1">
      <c r="A49" s="67" t="s">
        <v>82</v>
      </c>
      <c r="B49" s="68" t="s">
        <v>1</v>
      </c>
      <c r="C49" s="69" t="str">
        <f>IFERROR(_xlfn.IFS(OR(B49="",B49="TRA"),"",COUNTIF(B49,"TRE")&gt;=1,MAX(C$16:C48)+1,COUNTIF(B49,"Acro-Pair")&gt;=1,MAX(C$16:C48)+1,COUNTIF(B49,"*ACRO*")&gt;=1,MAX(C$16:C48)+1,COUNTIF(B49,"HYBRID")&gt;=1,MAX(C$16:C48)+1),"")</f>
        <v/>
      </c>
      <c r="D49" s="70" t="str">
        <f>IF(OR(B49="",B49="TRA",B49="TRE"),"",B49)</f>
        <v> </v>
      </c>
      <c r="E49" s="71"/>
      <c r="F49" s="177"/>
      <c r="G49" s="178"/>
      <c r="H49" s="178"/>
      <c r="I49" s="178"/>
      <c r="J49" s="178"/>
      <c r="K49" s="178"/>
      <c r="L49" s="178"/>
      <c r="M49" s="178"/>
      <c r="N49" s="178"/>
      <c r="O49" s="178"/>
      <c r="P49" s="178"/>
      <c r="Q49" s="178"/>
      <c r="R49" s="178"/>
      <c r="S49" s="178"/>
      <c r="T49" s="178"/>
      <c r="U49" s="178"/>
      <c r="V49" s="178"/>
      <c r="W49" s="178"/>
      <c r="X49" s="178"/>
      <c r="Y49" s="179"/>
      <c r="Z49" s="180"/>
      <c r="AA49" s="178"/>
      <c r="AB49" s="178"/>
      <c r="AC49" s="178"/>
      <c r="AD49" s="181"/>
      <c r="AE49" s="110"/>
    </row>
    <row r="50" spans="1:31" ht="19.5" customHeight="1" thickBot="1">
      <c r="A50" s="79"/>
      <c r="B50" s="80" t="s">
        <v>3</v>
      </c>
      <c r="C50" s="81"/>
      <c r="D50" s="106" t="str">
        <f>IFERROR(_xlfn.IFS(OR(B49="",B49="TRA",B49="TRE"),"",COUNTIF(B49,"Acro-Pair")&gt;=1,0.1,COUNTIF(B49,"*ACRO*")&gt;=1,0.5,COUNTIF(B49,"HYBRID")&gt;=1,0.5),"")</f>
        <v/>
      </c>
      <c r="E50" s="71"/>
      <c r="F50" s="82" t="str">
        <f>_xlfn.IFNA(VLOOKUP(F49,'Codes + Draft Values最新'!$A$4:$B$542,2,),"")</f>
        <v/>
      </c>
      <c r="G50" s="83" t="str">
        <f>_xlfn.IFNA(VLOOKUP(G49,'Codes + Draft Values最新'!$A$4:$B$542,2,),"")</f>
        <v/>
      </c>
      <c r="H50" s="83" t="str">
        <f>_xlfn.IFNA(VLOOKUP(H49,'Codes + Draft Values最新'!$A$4:$B$542,2,),"")</f>
        <v/>
      </c>
      <c r="I50" s="83" t="str">
        <f>_xlfn.IFNA(VLOOKUP(I49,'Codes + Draft Values最新'!$A$4:$B$542,2,),"")</f>
        <v/>
      </c>
      <c r="J50" s="83" t="str">
        <f>_xlfn.IFNA(VLOOKUP(J49,'Codes + Draft Values最新'!$A$4:$B$542,2,),"")</f>
        <v/>
      </c>
      <c r="K50" s="83" t="str">
        <f>_xlfn.IFNA(VLOOKUP(K49,'Codes + Draft Values最新'!$A$4:$B$542,2,),"")</f>
        <v/>
      </c>
      <c r="L50" s="83" t="str">
        <f>_xlfn.IFNA(VLOOKUP(L49,'Codes + Draft Values最新'!$A$4:$B$542,2,),"")</f>
        <v/>
      </c>
      <c r="M50" s="83" t="str">
        <f>_xlfn.IFNA(VLOOKUP(M49,'Codes + Draft Values最新'!$A$4:$B$542,2,),"")</f>
        <v/>
      </c>
      <c r="N50" s="83" t="str">
        <f>_xlfn.IFNA(VLOOKUP(N49,'Codes + Draft Values最新'!$A$4:$B$542,2,),"")</f>
        <v/>
      </c>
      <c r="O50" s="83" t="str">
        <f>_xlfn.IFNA(VLOOKUP(O49,'Codes + Draft Values最新'!$A$4:$B$542,2,),"")</f>
        <v/>
      </c>
      <c r="P50" s="83" t="str">
        <f>_xlfn.IFNA(VLOOKUP(P49,'Codes + Draft Values最新'!$A$4:$B$542,2,),"")</f>
        <v/>
      </c>
      <c r="Q50" s="83" t="str">
        <f>_xlfn.IFNA(VLOOKUP(Q49,'Codes + Draft Values最新'!$A$4:$B$542,2,),"")</f>
        <v/>
      </c>
      <c r="R50" s="83" t="str">
        <f>_xlfn.IFNA(VLOOKUP(R49,'Codes + Draft Values最新'!$A$4:$B$542,2,),"")</f>
        <v/>
      </c>
      <c r="S50" s="83" t="str">
        <f>_xlfn.IFNA(VLOOKUP(S49,'Codes + Draft Values最新'!$A$4:$B$542,2,),"")</f>
        <v/>
      </c>
      <c r="T50" s="83" t="str">
        <f>_xlfn.IFNA(VLOOKUP(T49,'Codes + Draft Values最新'!$A$4:$B$542,2,),"")</f>
        <v/>
      </c>
      <c r="U50" s="83" t="str">
        <f>_xlfn.IFNA(VLOOKUP(U49,'Codes + Draft Values最新'!$A$4:$B$542,2,),"")</f>
        <v/>
      </c>
      <c r="V50" s="83" t="str">
        <f>_xlfn.IFNA(VLOOKUP(V49,'Codes + Draft Values最新'!$A$4:$B$542,2,),"")</f>
        <v/>
      </c>
      <c r="W50" s="83" t="str">
        <f>_xlfn.IFNA(VLOOKUP(W49,'Codes + Draft Values最新'!$A$4:$B$542,2,),"")</f>
        <v/>
      </c>
      <c r="X50" s="83" t="str">
        <f>_xlfn.IFNA(VLOOKUP(X49,'Codes + Draft Values最新'!$A$4:$B$542,2,),"")</f>
        <v/>
      </c>
      <c r="Y50" s="84" t="str">
        <f>_xlfn.IFNA(VLOOKUP(Y49,'Codes + Draft Values最新'!$A$4:$B$542,2,),"")</f>
        <v/>
      </c>
      <c r="Z50" s="85" t="str">
        <f>_xlfn.IFNA(VLOOKUP(Z49,'Codes + Draft Values最新'!$A$4:$B$542,2,),"")</f>
        <v/>
      </c>
      <c r="AA50" s="83" t="str">
        <f>_xlfn.IFNA(VLOOKUP(AA49,'Codes + Draft Values最新'!$A$4:$B$542,2,),"")</f>
        <v/>
      </c>
      <c r="AB50" s="83" t="str">
        <f>_xlfn.IFNA(VLOOKUP(AB49,'Codes + Draft Values最新'!$A$4:$B$542,2,),"")</f>
        <v/>
      </c>
      <c r="AC50" s="83" t="str">
        <f>_xlfn.IFNA(VLOOKUP(AC49,'Codes + Draft Values最新'!$A$4:$B$542,2,),"")</f>
        <v/>
      </c>
      <c r="AD50" s="86" t="str">
        <f>_xlfn.IFNA(VLOOKUP(AD49,'Codes + Draft Values最新'!$A$4:$B$542,2,),"")</f>
        <v/>
      </c>
      <c r="AE50" s="108">
        <f>SUM(D50:AD50)</f>
        <v>0</v>
      </c>
    </row>
    <row r="51" spans="1:31" ht="19.5" customHeight="1" thickBot="1">
      <c r="A51" s="67" t="s">
        <v>82</v>
      </c>
      <c r="B51" s="68" t="s">
        <v>1</v>
      </c>
      <c r="C51" s="69" t="str">
        <f>IFERROR(_xlfn.IFS(OR(B51="",B51="TRA"),"",COUNTIF(B51,"TRE")&gt;=1,MAX(C$16:C50)+1,COUNTIF(B51,"Acro-Pair")&gt;=1,MAX(C$16:C50)+1,COUNTIF(B51,"*ACRO*")&gt;=1,MAX(C$16:C50)+1,COUNTIF(B51,"HYBRID")&gt;=1,MAX(C$16:C50)+1),"")</f>
        <v/>
      </c>
      <c r="D51" s="70" t="str">
        <f>IF(OR(B51="",B51="TRA",B51="TRE"),"",B51)</f>
        <v> </v>
      </c>
      <c r="E51" s="71"/>
      <c r="F51" s="177"/>
      <c r="G51" s="178"/>
      <c r="H51" s="178"/>
      <c r="I51" s="178"/>
      <c r="J51" s="178"/>
      <c r="K51" s="178"/>
      <c r="L51" s="178"/>
      <c r="M51" s="178"/>
      <c r="N51" s="178"/>
      <c r="O51" s="178"/>
      <c r="P51" s="178"/>
      <c r="Q51" s="178"/>
      <c r="R51" s="178"/>
      <c r="S51" s="178"/>
      <c r="T51" s="178"/>
      <c r="U51" s="178"/>
      <c r="V51" s="178"/>
      <c r="W51" s="178"/>
      <c r="X51" s="178"/>
      <c r="Y51" s="179"/>
      <c r="Z51" s="180"/>
      <c r="AA51" s="178"/>
      <c r="AB51" s="178"/>
      <c r="AC51" s="178"/>
      <c r="AD51" s="181"/>
      <c r="AE51" s="110"/>
    </row>
    <row r="52" spans="1:31" ht="19.5" customHeight="1" thickBot="1">
      <c r="A52" s="79"/>
      <c r="B52" s="80" t="s">
        <v>3</v>
      </c>
      <c r="C52" s="81"/>
      <c r="D52" s="106" t="str">
        <f>IFERROR(_xlfn.IFS(OR(B51="",B51="TRA",B51="TRE"),"",COUNTIF(B51,"Acro-Pair")&gt;=1,0.1,COUNTIF(B51,"*ACRO*")&gt;=1,0.5,COUNTIF(B51,"HYBRID")&gt;=1,0.5),"")</f>
        <v/>
      </c>
      <c r="E52" s="71"/>
      <c r="F52" s="82" t="str">
        <f>_xlfn.IFNA(VLOOKUP(F51,'Codes + Draft Values最新'!$A$4:$B$542,2,),"")</f>
        <v/>
      </c>
      <c r="G52" s="83" t="str">
        <f>_xlfn.IFNA(VLOOKUP(G51,'Codes + Draft Values最新'!$A$4:$B$542,2,),"")</f>
        <v/>
      </c>
      <c r="H52" s="83" t="str">
        <f>_xlfn.IFNA(VLOOKUP(H51,'Codes + Draft Values最新'!$A$4:$B$542,2,),"")</f>
        <v/>
      </c>
      <c r="I52" s="83" t="str">
        <f>_xlfn.IFNA(VLOOKUP(I51,'Codes + Draft Values最新'!$A$4:$B$542,2,),"")</f>
        <v/>
      </c>
      <c r="J52" s="83" t="str">
        <f>_xlfn.IFNA(VLOOKUP(J51,'Codes + Draft Values最新'!$A$4:$B$542,2,),"")</f>
        <v/>
      </c>
      <c r="K52" s="83" t="str">
        <f>_xlfn.IFNA(VLOOKUP(K51,'Codes + Draft Values最新'!$A$4:$B$542,2,),"")</f>
        <v/>
      </c>
      <c r="L52" s="83" t="str">
        <f>_xlfn.IFNA(VLOOKUP(L51,'Codes + Draft Values最新'!$A$4:$B$542,2,),"")</f>
        <v/>
      </c>
      <c r="M52" s="83" t="str">
        <f>_xlfn.IFNA(VLOOKUP(M51,'Codes + Draft Values最新'!$A$4:$B$542,2,),"")</f>
        <v/>
      </c>
      <c r="N52" s="83" t="str">
        <f>_xlfn.IFNA(VLOOKUP(N51,'Codes + Draft Values最新'!$A$4:$B$542,2,),"")</f>
        <v/>
      </c>
      <c r="O52" s="83" t="str">
        <f>_xlfn.IFNA(VLOOKUP(O51,'Codes + Draft Values最新'!$A$4:$B$542,2,),"")</f>
        <v/>
      </c>
      <c r="P52" s="83" t="str">
        <f>_xlfn.IFNA(VLOOKUP(P51,'Codes + Draft Values最新'!$A$4:$B$542,2,),"")</f>
        <v/>
      </c>
      <c r="Q52" s="83" t="str">
        <f>_xlfn.IFNA(VLOOKUP(Q51,'Codes + Draft Values最新'!$A$4:$B$542,2,),"")</f>
        <v/>
      </c>
      <c r="R52" s="83" t="str">
        <f>_xlfn.IFNA(VLOOKUP(R51,'Codes + Draft Values最新'!$A$4:$B$542,2,),"")</f>
        <v/>
      </c>
      <c r="S52" s="83" t="str">
        <f>_xlfn.IFNA(VLOOKUP(S51,'Codes + Draft Values最新'!$A$4:$B$542,2,),"")</f>
        <v/>
      </c>
      <c r="T52" s="83" t="str">
        <f>_xlfn.IFNA(VLOOKUP(T51,'Codes + Draft Values最新'!$A$4:$B$542,2,),"")</f>
        <v/>
      </c>
      <c r="U52" s="83" t="str">
        <f>_xlfn.IFNA(VLOOKUP(U51,'Codes + Draft Values最新'!$A$4:$B$542,2,),"")</f>
        <v/>
      </c>
      <c r="V52" s="83" t="str">
        <f>_xlfn.IFNA(VLOOKUP(V51,'Codes + Draft Values最新'!$A$4:$B$542,2,),"")</f>
        <v/>
      </c>
      <c r="W52" s="83" t="str">
        <f>_xlfn.IFNA(VLOOKUP(W51,'Codes + Draft Values最新'!$A$4:$B$542,2,),"")</f>
        <v/>
      </c>
      <c r="X52" s="83" t="str">
        <f>_xlfn.IFNA(VLOOKUP(X51,'Codes + Draft Values最新'!$A$4:$B$542,2,),"")</f>
        <v/>
      </c>
      <c r="Y52" s="84" t="str">
        <f>_xlfn.IFNA(VLOOKUP(Y51,'Codes + Draft Values最新'!$A$4:$B$542,2,),"")</f>
        <v/>
      </c>
      <c r="Z52" s="85" t="str">
        <f>_xlfn.IFNA(VLOOKUP(Z51,'Codes + Draft Values最新'!$A$4:$B$542,2,),"")</f>
        <v/>
      </c>
      <c r="AA52" s="83" t="str">
        <f>_xlfn.IFNA(VLOOKUP(AA51,'Codes + Draft Values最新'!$A$4:$B$542,2,),"")</f>
        <v/>
      </c>
      <c r="AB52" s="83" t="str">
        <f>_xlfn.IFNA(VLOOKUP(AB51,'Codes + Draft Values最新'!$A$4:$B$542,2,),"")</f>
        <v/>
      </c>
      <c r="AC52" s="83" t="str">
        <f>_xlfn.IFNA(VLOOKUP(AC51,'Codes + Draft Values最新'!$A$4:$B$542,2,),"")</f>
        <v/>
      </c>
      <c r="AD52" s="86" t="str">
        <f>_xlfn.IFNA(VLOOKUP(AD51,'Codes + Draft Values最新'!$A$4:$B$542,2,),"")</f>
        <v/>
      </c>
      <c r="AE52" s="108">
        <f>SUM(D52:AD52)</f>
        <v>0</v>
      </c>
    </row>
    <row r="53" spans="1:31" ht="19.5" customHeight="1" thickBot="1">
      <c r="A53" s="67" t="s">
        <v>82</v>
      </c>
      <c r="B53" s="68" t="s">
        <v>1</v>
      </c>
      <c r="C53" s="69" t="str">
        <f>IFERROR(_xlfn.IFS(OR(B53="",B53="TRA"),"",COUNTIF(B53,"TRE")&gt;=1,MAX(C$16:C52)+1,COUNTIF(B53,"Acro-Pair")&gt;=1,MAX(C$16:C52)+1,COUNTIF(B53,"*ACRO*")&gt;=1,MAX(C$16:C52)+1,COUNTIF(B53,"HYBRID")&gt;=1,MAX(C$16:C52)+1),"")</f>
        <v/>
      </c>
      <c r="D53" s="70" t="str">
        <f>IF(OR(B53="",B53="TRA",B53="TRE"),"",B53)</f>
        <v> </v>
      </c>
      <c r="E53" s="71"/>
      <c r="F53" s="177"/>
      <c r="G53" s="178"/>
      <c r="H53" s="178"/>
      <c r="I53" s="178"/>
      <c r="J53" s="178"/>
      <c r="K53" s="178"/>
      <c r="L53" s="178"/>
      <c r="M53" s="178"/>
      <c r="N53" s="178"/>
      <c r="O53" s="178"/>
      <c r="P53" s="178"/>
      <c r="Q53" s="178"/>
      <c r="R53" s="178"/>
      <c r="S53" s="178"/>
      <c r="T53" s="178"/>
      <c r="U53" s="178"/>
      <c r="V53" s="178"/>
      <c r="W53" s="178"/>
      <c r="X53" s="178"/>
      <c r="Y53" s="179"/>
      <c r="Z53" s="180"/>
      <c r="AA53" s="178"/>
      <c r="AB53" s="178"/>
      <c r="AC53" s="178"/>
      <c r="AD53" s="181"/>
      <c r="AE53" s="110"/>
    </row>
    <row r="54" spans="1:31" ht="19.5" customHeight="1" thickBot="1">
      <c r="A54" s="79"/>
      <c r="B54" s="80" t="s">
        <v>3</v>
      </c>
      <c r="C54" s="81"/>
      <c r="D54" s="106" t="str">
        <f>IFERROR(_xlfn.IFS(OR(B53="",B53="TRA",B53="TRE"),"",COUNTIF(B53,"Acro-Pair")&gt;=1,0.1,COUNTIF(B53,"*ACRO*")&gt;=1,0.5,COUNTIF(B53,"HYBRID")&gt;=1,0.5),"")</f>
        <v/>
      </c>
      <c r="E54" s="71"/>
      <c r="F54" s="82" t="str">
        <f>_xlfn.IFNA(VLOOKUP(F53,'Codes + Draft Values最新'!$A$4:$B$542,2,),"")</f>
        <v/>
      </c>
      <c r="G54" s="83" t="str">
        <f>_xlfn.IFNA(VLOOKUP(G53,'Codes + Draft Values最新'!$A$4:$B$542,2,),"")</f>
        <v/>
      </c>
      <c r="H54" s="83" t="str">
        <f>_xlfn.IFNA(VLOOKUP(H53,'Codes + Draft Values最新'!$A$4:$B$542,2,),"")</f>
        <v/>
      </c>
      <c r="I54" s="83" t="str">
        <f>_xlfn.IFNA(VLOOKUP(I53,'Codes + Draft Values最新'!$A$4:$B$542,2,),"")</f>
        <v/>
      </c>
      <c r="J54" s="83" t="str">
        <f>_xlfn.IFNA(VLOOKUP(J53,'Codes + Draft Values最新'!$A$4:$B$542,2,),"")</f>
        <v/>
      </c>
      <c r="K54" s="83" t="str">
        <f>_xlfn.IFNA(VLOOKUP(K53,'Codes + Draft Values最新'!$A$4:$B$542,2,),"")</f>
        <v/>
      </c>
      <c r="L54" s="83" t="str">
        <f>_xlfn.IFNA(VLOOKUP(L53,'Codes + Draft Values最新'!$A$4:$B$542,2,),"")</f>
        <v/>
      </c>
      <c r="M54" s="83" t="str">
        <f>_xlfn.IFNA(VLOOKUP(M53,'Codes + Draft Values最新'!$A$4:$B$542,2,),"")</f>
        <v/>
      </c>
      <c r="N54" s="83" t="str">
        <f>_xlfn.IFNA(VLOOKUP(N53,'Codes + Draft Values最新'!$A$4:$B$542,2,),"")</f>
        <v/>
      </c>
      <c r="O54" s="83" t="str">
        <f>_xlfn.IFNA(VLOOKUP(O53,'Codes + Draft Values最新'!$A$4:$B$542,2,),"")</f>
        <v/>
      </c>
      <c r="P54" s="83" t="str">
        <f>_xlfn.IFNA(VLOOKUP(P53,'Codes + Draft Values最新'!$A$4:$B$542,2,),"")</f>
        <v/>
      </c>
      <c r="Q54" s="83" t="str">
        <f>_xlfn.IFNA(VLOOKUP(Q53,'Codes + Draft Values最新'!$A$4:$B$542,2,),"")</f>
        <v/>
      </c>
      <c r="R54" s="83" t="str">
        <f>_xlfn.IFNA(VLOOKUP(R53,'Codes + Draft Values最新'!$A$4:$B$542,2,),"")</f>
        <v/>
      </c>
      <c r="S54" s="83" t="str">
        <f>_xlfn.IFNA(VLOOKUP(S53,'Codes + Draft Values最新'!$A$4:$B$542,2,),"")</f>
        <v/>
      </c>
      <c r="T54" s="83" t="str">
        <f>_xlfn.IFNA(VLOOKUP(T53,'Codes + Draft Values最新'!$A$4:$B$542,2,),"")</f>
        <v/>
      </c>
      <c r="U54" s="83" t="str">
        <f>_xlfn.IFNA(VLOOKUP(U53,'Codes + Draft Values最新'!$A$4:$B$542,2,),"")</f>
        <v/>
      </c>
      <c r="V54" s="83" t="str">
        <f>_xlfn.IFNA(VLOOKUP(V53,'Codes + Draft Values最新'!$A$4:$B$542,2,),"")</f>
        <v/>
      </c>
      <c r="W54" s="83" t="str">
        <f>_xlfn.IFNA(VLOOKUP(W53,'Codes + Draft Values最新'!$A$4:$B$542,2,),"")</f>
        <v/>
      </c>
      <c r="X54" s="83" t="str">
        <f>_xlfn.IFNA(VLOOKUP(X53,'Codes + Draft Values最新'!$A$4:$B$542,2,),"")</f>
        <v/>
      </c>
      <c r="Y54" s="84" t="str">
        <f>_xlfn.IFNA(VLOOKUP(Y53,'Codes + Draft Values最新'!$A$4:$B$542,2,),"")</f>
        <v/>
      </c>
      <c r="Z54" s="85" t="str">
        <f>_xlfn.IFNA(VLOOKUP(Z53,'Codes + Draft Values最新'!$A$4:$B$542,2,),"")</f>
        <v/>
      </c>
      <c r="AA54" s="83" t="str">
        <f>_xlfn.IFNA(VLOOKUP(AA53,'Codes + Draft Values最新'!$A$4:$B$542,2,),"")</f>
        <v/>
      </c>
      <c r="AB54" s="83" t="str">
        <f>_xlfn.IFNA(VLOOKUP(AB53,'Codes + Draft Values最新'!$A$4:$B$542,2,),"")</f>
        <v/>
      </c>
      <c r="AC54" s="83" t="str">
        <f>_xlfn.IFNA(VLOOKUP(AC53,'Codes + Draft Values最新'!$A$4:$B$542,2,),"")</f>
        <v/>
      </c>
      <c r="AD54" s="86" t="str">
        <f>_xlfn.IFNA(VLOOKUP(AD53,'Codes + Draft Values最新'!$A$4:$B$542,2,),"")</f>
        <v/>
      </c>
      <c r="AE54" s="108">
        <f>SUM(D54:AD54)</f>
        <v>0</v>
      </c>
    </row>
    <row r="55" spans="1:31" ht="19.5" customHeight="1" thickBot="1">
      <c r="A55" s="67" t="s">
        <v>82</v>
      </c>
      <c r="B55" s="68" t="s">
        <v>1</v>
      </c>
      <c r="C55" s="69" t="str">
        <f>IFERROR(_xlfn.IFS(OR(B55="",B55="TRA"),"",COUNTIF(B55,"TRE")&gt;=1,MAX(C$16:C54)+1,COUNTIF(B55,"Acro-Pair")&gt;=1,MAX(C$16:C54)+1,COUNTIF(B55,"*ACRO*")&gt;=1,MAX(C$16:C54)+1,COUNTIF(B55,"HYBRID")&gt;=1,MAX(C$16:C54)+1),"")</f>
        <v/>
      </c>
      <c r="D55" s="70" t="str">
        <f>IF(OR(B55="",B55="TRA",B55="TRE"),"",B55)</f>
        <v> </v>
      </c>
      <c r="E55" s="71"/>
      <c r="F55" s="177"/>
      <c r="G55" s="178"/>
      <c r="H55" s="178"/>
      <c r="I55" s="178"/>
      <c r="J55" s="178"/>
      <c r="K55" s="178"/>
      <c r="L55" s="178"/>
      <c r="M55" s="178"/>
      <c r="N55" s="178"/>
      <c r="O55" s="178"/>
      <c r="P55" s="178"/>
      <c r="Q55" s="178"/>
      <c r="R55" s="178"/>
      <c r="S55" s="178"/>
      <c r="T55" s="178"/>
      <c r="U55" s="178"/>
      <c r="V55" s="178"/>
      <c r="W55" s="178"/>
      <c r="X55" s="178"/>
      <c r="Y55" s="179"/>
      <c r="Z55" s="180"/>
      <c r="AA55" s="178"/>
      <c r="AB55" s="178"/>
      <c r="AC55" s="178"/>
      <c r="AD55" s="181"/>
      <c r="AE55" s="110"/>
    </row>
    <row r="56" spans="1:31" ht="19.5" customHeight="1" thickBot="1">
      <c r="A56" s="79"/>
      <c r="B56" s="80" t="s">
        <v>3</v>
      </c>
      <c r="C56" s="81"/>
      <c r="D56" s="106" t="str">
        <f>IFERROR(_xlfn.IFS(OR(B55="",B55="TRA",B55="TRE"),"",COUNTIF(B55,"Acro-Pair")&gt;=1,0.1,COUNTIF(B55,"*ACRO*")&gt;=1,0.5,COUNTIF(B55,"HYBRID")&gt;=1,0.5),"")</f>
        <v/>
      </c>
      <c r="E56" s="71"/>
      <c r="F56" s="82" t="str">
        <f>_xlfn.IFNA(VLOOKUP(F55,'Codes + Draft Values最新'!$A$4:$B$542,2,),"")</f>
        <v/>
      </c>
      <c r="G56" s="83" t="str">
        <f>_xlfn.IFNA(VLOOKUP(G55,'Codes + Draft Values最新'!$A$4:$B$542,2,),"")</f>
        <v/>
      </c>
      <c r="H56" s="83" t="str">
        <f>_xlfn.IFNA(VLOOKUP(H55,'Codes + Draft Values最新'!$A$4:$B$542,2,),"")</f>
        <v/>
      </c>
      <c r="I56" s="83" t="str">
        <f>_xlfn.IFNA(VLOOKUP(I55,'Codes + Draft Values最新'!$A$4:$B$542,2,),"")</f>
        <v/>
      </c>
      <c r="J56" s="83" t="str">
        <f>_xlfn.IFNA(VLOOKUP(J55,'Codes + Draft Values最新'!$A$4:$B$542,2,),"")</f>
        <v/>
      </c>
      <c r="K56" s="83" t="str">
        <f>_xlfn.IFNA(VLOOKUP(K55,'Codes + Draft Values最新'!$A$4:$B$542,2,),"")</f>
        <v/>
      </c>
      <c r="L56" s="83" t="str">
        <f>_xlfn.IFNA(VLOOKUP(L55,'Codes + Draft Values最新'!$A$4:$B$542,2,),"")</f>
        <v/>
      </c>
      <c r="M56" s="83" t="str">
        <f>_xlfn.IFNA(VLOOKUP(M55,'Codes + Draft Values最新'!$A$4:$B$542,2,),"")</f>
        <v/>
      </c>
      <c r="N56" s="83" t="str">
        <f>_xlfn.IFNA(VLOOKUP(N55,'Codes + Draft Values最新'!$A$4:$B$542,2,),"")</f>
        <v/>
      </c>
      <c r="O56" s="83" t="str">
        <f>_xlfn.IFNA(VLOOKUP(O55,'Codes + Draft Values最新'!$A$4:$B$542,2,),"")</f>
        <v/>
      </c>
      <c r="P56" s="83" t="str">
        <f>_xlfn.IFNA(VLOOKUP(P55,'Codes + Draft Values最新'!$A$4:$B$542,2,),"")</f>
        <v/>
      </c>
      <c r="Q56" s="83" t="str">
        <f>_xlfn.IFNA(VLOOKUP(Q55,'Codes + Draft Values最新'!$A$4:$B$542,2,),"")</f>
        <v/>
      </c>
      <c r="R56" s="83" t="str">
        <f>_xlfn.IFNA(VLOOKUP(R55,'Codes + Draft Values最新'!$A$4:$B$542,2,),"")</f>
        <v/>
      </c>
      <c r="S56" s="83" t="str">
        <f>_xlfn.IFNA(VLOOKUP(S55,'Codes + Draft Values最新'!$A$4:$B$542,2,),"")</f>
        <v/>
      </c>
      <c r="T56" s="83" t="str">
        <f>_xlfn.IFNA(VLOOKUP(T55,'Codes + Draft Values最新'!$A$4:$B$542,2,),"")</f>
        <v/>
      </c>
      <c r="U56" s="83" t="str">
        <f>_xlfn.IFNA(VLOOKUP(U55,'Codes + Draft Values最新'!$A$4:$B$542,2,),"")</f>
        <v/>
      </c>
      <c r="V56" s="83" t="str">
        <f>_xlfn.IFNA(VLOOKUP(V55,'Codes + Draft Values最新'!$A$4:$B$542,2,),"")</f>
        <v/>
      </c>
      <c r="W56" s="83" t="str">
        <f>_xlfn.IFNA(VLOOKUP(W55,'Codes + Draft Values最新'!$A$4:$B$542,2,),"")</f>
        <v/>
      </c>
      <c r="X56" s="83" t="str">
        <f>_xlfn.IFNA(VLOOKUP(X55,'Codes + Draft Values最新'!$A$4:$B$542,2,),"")</f>
        <v/>
      </c>
      <c r="Y56" s="84" t="str">
        <f>_xlfn.IFNA(VLOOKUP(Y55,'Codes + Draft Values最新'!$A$4:$B$542,2,),"")</f>
        <v/>
      </c>
      <c r="Z56" s="85" t="str">
        <f>_xlfn.IFNA(VLOOKUP(Z55,'Codes + Draft Values最新'!$A$4:$B$542,2,),"")</f>
        <v/>
      </c>
      <c r="AA56" s="83" t="str">
        <f>_xlfn.IFNA(VLOOKUP(AA55,'Codes + Draft Values最新'!$A$4:$B$542,2,),"")</f>
        <v/>
      </c>
      <c r="AB56" s="83" t="str">
        <f>_xlfn.IFNA(VLOOKUP(AB55,'Codes + Draft Values最新'!$A$4:$B$542,2,),"")</f>
        <v/>
      </c>
      <c r="AC56" s="83" t="str">
        <f>_xlfn.IFNA(VLOOKUP(AC55,'Codes + Draft Values最新'!$A$4:$B$542,2,),"")</f>
        <v/>
      </c>
      <c r="AD56" s="86" t="str">
        <f>_xlfn.IFNA(VLOOKUP(AD55,'Codes + Draft Values最新'!$A$4:$B$542,2,),"")</f>
        <v/>
      </c>
      <c r="AE56" s="108">
        <f>SUM(D56:AD56)</f>
        <v>0</v>
      </c>
    </row>
    <row r="57" spans="1:31" ht="19.5" customHeight="1" thickBot="1">
      <c r="A57" s="67" t="s">
        <v>82</v>
      </c>
      <c r="B57" s="68" t="s">
        <v>1</v>
      </c>
      <c r="C57" s="69" t="str">
        <f>IFERROR(_xlfn.IFS(OR(B57="",B57="TRA"),"",COUNTIF(B57,"TRE")&gt;=1,MAX(C$16:C56)+1,COUNTIF(B57,"Acro-Pair")&gt;=1,MAX(C$16:C56)+1,COUNTIF(B57,"*ACRO*")&gt;=1,MAX(C$16:C56)+1,COUNTIF(B57,"HYBRID")&gt;=1,MAX(C$16:C56)+1),"")</f>
        <v/>
      </c>
      <c r="D57" s="70" t="str">
        <f>IF(OR(B57="",B57="TRA",B57="TRE"),"",B57)</f>
        <v> </v>
      </c>
      <c r="E57" s="71"/>
      <c r="F57" s="177"/>
      <c r="G57" s="178"/>
      <c r="H57" s="178"/>
      <c r="I57" s="178"/>
      <c r="J57" s="178"/>
      <c r="K57" s="178"/>
      <c r="L57" s="178"/>
      <c r="M57" s="178"/>
      <c r="N57" s="178"/>
      <c r="O57" s="178"/>
      <c r="P57" s="178"/>
      <c r="Q57" s="178"/>
      <c r="R57" s="178"/>
      <c r="S57" s="178"/>
      <c r="T57" s="178"/>
      <c r="U57" s="178"/>
      <c r="V57" s="178"/>
      <c r="W57" s="178"/>
      <c r="X57" s="178"/>
      <c r="Y57" s="179"/>
      <c r="Z57" s="180"/>
      <c r="AA57" s="178"/>
      <c r="AB57" s="178"/>
      <c r="AC57" s="178"/>
      <c r="AD57" s="181"/>
      <c r="AE57" s="110"/>
    </row>
    <row r="58" spans="1:31" ht="19.5" customHeight="1" thickBot="1">
      <c r="A58" s="79"/>
      <c r="B58" s="80" t="s">
        <v>3</v>
      </c>
      <c r="C58" s="81"/>
      <c r="D58" s="106" t="str">
        <f>IFERROR(_xlfn.IFS(OR(B57="",B57="TRA",B57="TRE"),"",COUNTIF(B57,"Acro-Pair")&gt;=1,0.1,COUNTIF(B57,"*ACRO*")&gt;=1,0.5,COUNTIF(B57,"HYBRID")&gt;=1,0.5),"")</f>
        <v/>
      </c>
      <c r="E58" s="71"/>
      <c r="F58" s="82" t="str">
        <f>_xlfn.IFNA(VLOOKUP(F57,'Codes + Draft Values最新'!$A$4:$B$542,2,),"")</f>
        <v/>
      </c>
      <c r="G58" s="83" t="str">
        <f>_xlfn.IFNA(VLOOKUP(G57,'Codes + Draft Values最新'!$A$4:$B$542,2,),"")</f>
        <v/>
      </c>
      <c r="H58" s="83" t="str">
        <f>_xlfn.IFNA(VLOOKUP(H57,'Codes + Draft Values最新'!$A$4:$B$542,2,),"")</f>
        <v/>
      </c>
      <c r="I58" s="83" t="str">
        <f>_xlfn.IFNA(VLOOKUP(I57,'Codes + Draft Values最新'!$A$4:$B$542,2,),"")</f>
        <v/>
      </c>
      <c r="J58" s="83" t="str">
        <f>_xlfn.IFNA(VLOOKUP(J57,'Codes + Draft Values最新'!$A$4:$B$542,2,),"")</f>
        <v/>
      </c>
      <c r="K58" s="83" t="str">
        <f>_xlfn.IFNA(VLOOKUP(K57,'Codes + Draft Values最新'!$A$4:$B$542,2,),"")</f>
        <v/>
      </c>
      <c r="L58" s="83" t="str">
        <f>_xlfn.IFNA(VLOOKUP(L57,'Codes + Draft Values最新'!$A$4:$B$542,2,),"")</f>
        <v/>
      </c>
      <c r="M58" s="83" t="str">
        <f>_xlfn.IFNA(VLOOKUP(M57,'Codes + Draft Values最新'!$A$4:$B$542,2,),"")</f>
        <v/>
      </c>
      <c r="N58" s="83" t="str">
        <f>_xlfn.IFNA(VLOOKUP(N57,'Codes + Draft Values最新'!$A$4:$B$542,2,),"")</f>
        <v/>
      </c>
      <c r="O58" s="83" t="str">
        <f>_xlfn.IFNA(VLOOKUP(O57,'Codes + Draft Values最新'!$A$4:$B$542,2,),"")</f>
        <v/>
      </c>
      <c r="P58" s="83" t="str">
        <f>_xlfn.IFNA(VLOOKUP(P57,'Codes + Draft Values最新'!$A$4:$B$542,2,),"")</f>
        <v/>
      </c>
      <c r="Q58" s="83" t="str">
        <f>_xlfn.IFNA(VLOOKUP(Q57,'Codes + Draft Values最新'!$A$4:$B$542,2,),"")</f>
        <v/>
      </c>
      <c r="R58" s="83" t="str">
        <f>_xlfn.IFNA(VLOOKUP(R57,'Codes + Draft Values最新'!$A$4:$B$542,2,),"")</f>
        <v/>
      </c>
      <c r="S58" s="83" t="str">
        <f>_xlfn.IFNA(VLOOKUP(S57,'Codes + Draft Values最新'!$A$4:$B$542,2,),"")</f>
        <v/>
      </c>
      <c r="T58" s="83" t="str">
        <f>_xlfn.IFNA(VLOOKUP(T57,'Codes + Draft Values最新'!$A$4:$B$542,2,),"")</f>
        <v/>
      </c>
      <c r="U58" s="83" t="str">
        <f>_xlfn.IFNA(VLOOKUP(U57,'Codes + Draft Values最新'!$A$4:$B$542,2,),"")</f>
        <v/>
      </c>
      <c r="V58" s="83" t="str">
        <f>_xlfn.IFNA(VLOOKUP(V57,'Codes + Draft Values最新'!$A$4:$B$542,2,),"")</f>
        <v/>
      </c>
      <c r="W58" s="83" t="str">
        <f>_xlfn.IFNA(VLOOKUP(W57,'Codes + Draft Values最新'!$A$4:$B$542,2,),"")</f>
        <v/>
      </c>
      <c r="X58" s="83" t="str">
        <f>_xlfn.IFNA(VLOOKUP(X57,'Codes + Draft Values最新'!$A$4:$B$542,2,),"")</f>
        <v/>
      </c>
      <c r="Y58" s="84" t="str">
        <f>_xlfn.IFNA(VLOOKUP(Y57,'Codes + Draft Values最新'!$A$4:$B$542,2,),"")</f>
        <v/>
      </c>
      <c r="Z58" s="85" t="str">
        <f>_xlfn.IFNA(VLOOKUP(Z57,'Codes + Draft Values最新'!$A$4:$B$542,2,),"")</f>
        <v/>
      </c>
      <c r="AA58" s="83" t="str">
        <f>_xlfn.IFNA(VLOOKUP(AA57,'Codes + Draft Values最新'!$A$4:$B$542,2,),"")</f>
        <v/>
      </c>
      <c r="AB58" s="83" t="str">
        <f>_xlfn.IFNA(VLOOKUP(AB57,'Codes + Draft Values最新'!$A$4:$B$542,2,),"")</f>
        <v/>
      </c>
      <c r="AC58" s="83" t="str">
        <f>_xlfn.IFNA(VLOOKUP(AC57,'Codes + Draft Values最新'!$A$4:$B$542,2,),"")</f>
        <v/>
      </c>
      <c r="AD58" s="86" t="str">
        <f>_xlfn.IFNA(VLOOKUP(AD57,'Codes + Draft Values最新'!$A$4:$B$542,2,),"")</f>
        <v/>
      </c>
      <c r="AE58" s="108">
        <f>SUM(D58:AD58)</f>
        <v>0</v>
      </c>
    </row>
    <row r="59" spans="1:31" ht="19.5" customHeight="1" thickBot="1">
      <c r="A59" s="67" t="s">
        <v>82</v>
      </c>
      <c r="B59" s="68" t="s">
        <v>1</v>
      </c>
      <c r="C59" s="69" t="str">
        <f>IFERROR(_xlfn.IFS(OR(B59="",B59="TRA"),"",COUNTIF(B59,"TRE")&gt;=1,MAX(C$16:C58)+1,COUNTIF(B59,"Acro-Pair")&gt;=1,MAX(C$16:C58)+1,COUNTIF(B59,"*ACRO*")&gt;=1,MAX(C$16:C58)+1,COUNTIF(B59,"HYBRID")&gt;=1,MAX(C$16:C58)+1),"")</f>
        <v/>
      </c>
      <c r="D59" s="70" t="str">
        <f>IF(OR(B59="",B59="TRA",B59="TRE"),"",B59)</f>
        <v> </v>
      </c>
      <c r="E59" s="71"/>
      <c r="F59" s="177"/>
      <c r="G59" s="178"/>
      <c r="H59" s="178"/>
      <c r="I59" s="178"/>
      <c r="J59" s="178"/>
      <c r="K59" s="178"/>
      <c r="L59" s="178"/>
      <c r="M59" s="178"/>
      <c r="N59" s="178"/>
      <c r="O59" s="178"/>
      <c r="P59" s="178"/>
      <c r="Q59" s="178"/>
      <c r="R59" s="178"/>
      <c r="S59" s="178"/>
      <c r="T59" s="178"/>
      <c r="U59" s="178"/>
      <c r="V59" s="178"/>
      <c r="W59" s="178"/>
      <c r="X59" s="178"/>
      <c r="Y59" s="179"/>
      <c r="Z59" s="180"/>
      <c r="AA59" s="178"/>
      <c r="AB59" s="178"/>
      <c r="AC59" s="178"/>
      <c r="AD59" s="181"/>
      <c r="AE59" s="110"/>
    </row>
    <row r="60" spans="1:31" ht="19.5" customHeight="1" thickBot="1">
      <c r="A60" s="79"/>
      <c r="B60" s="80" t="s">
        <v>3</v>
      </c>
      <c r="C60" s="81"/>
      <c r="D60" s="106" t="str">
        <f>IFERROR(_xlfn.IFS(OR(B59="",B59="TRA",B59="TRE"),"",COUNTIF(B59,"Acro-Pair")&gt;=1,0.1,COUNTIF(B59,"*ACRO*")&gt;=1,0.5,COUNTIF(B59,"HYBRID")&gt;=1,0.5),"")</f>
        <v/>
      </c>
      <c r="E60" s="71"/>
      <c r="F60" s="82" t="str">
        <f>_xlfn.IFNA(VLOOKUP(F59,'Codes + Draft Values最新'!$A$4:$B$542,2,),"")</f>
        <v/>
      </c>
      <c r="G60" s="83" t="str">
        <f>_xlfn.IFNA(VLOOKUP(G59,'Codes + Draft Values最新'!$A$4:$B$542,2,),"")</f>
        <v/>
      </c>
      <c r="H60" s="83" t="str">
        <f>_xlfn.IFNA(VLOOKUP(H59,'Codes + Draft Values最新'!$A$4:$B$542,2,),"")</f>
        <v/>
      </c>
      <c r="I60" s="83" t="str">
        <f>_xlfn.IFNA(VLOOKUP(I59,'Codes + Draft Values最新'!$A$4:$B$542,2,),"")</f>
        <v/>
      </c>
      <c r="J60" s="83" t="str">
        <f>_xlfn.IFNA(VLOOKUP(J59,'Codes + Draft Values最新'!$A$4:$B$542,2,),"")</f>
        <v/>
      </c>
      <c r="K60" s="83" t="str">
        <f>_xlfn.IFNA(VLOOKUP(K59,'Codes + Draft Values最新'!$A$4:$B$542,2,),"")</f>
        <v/>
      </c>
      <c r="L60" s="83" t="str">
        <f>_xlfn.IFNA(VLOOKUP(L59,'Codes + Draft Values最新'!$A$4:$B$542,2,),"")</f>
        <v/>
      </c>
      <c r="M60" s="83" t="str">
        <f>_xlfn.IFNA(VLOOKUP(M59,'Codes + Draft Values最新'!$A$4:$B$542,2,),"")</f>
        <v/>
      </c>
      <c r="N60" s="83" t="str">
        <f>_xlfn.IFNA(VLOOKUP(N59,'Codes + Draft Values最新'!$A$4:$B$542,2,),"")</f>
        <v/>
      </c>
      <c r="O60" s="83" t="str">
        <f>_xlfn.IFNA(VLOOKUP(O59,'Codes + Draft Values最新'!$A$4:$B$542,2,),"")</f>
        <v/>
      </c>
      <c r="P60" s="83" t="str">
        <f>_xlfn.IFNA(VLOOKUP(P59,'Codes + Draft Values最新'!$A$4:$B$542,2,),"")</f>
        <v/>
      </c>
      <c r="Q60" s="83" t="str">
        <f>_xlfn.IFNA(VLOOKUP(Q59,'Codes + Draft Values最新'!$A$4:$B$542,2,),"")</f>
        <v/>
      </c>
      <c r="R60" s="83" t="str">
        <f>_xlfn.IFNA(VLOOKUP(R59,'Codes + Draft Values最新'!$A$4:$B$542,2,),"")</f>
        <v/>
      </c>
      <c r="S60" s="83" t="str">
        <f>_xlfn.IFNA(VLOOKUP(S59,'Codes + Draft Values最新'!$A$4:$B$542,2,),"")</f>
        <v/>
      </c>
      <c r="T60" s="83" t="str">
        <f>_xlfn.IFNA(VLOOKUP(T59,'Codes + Draft Values最新'!$A$4:$B$542,2,),"")</f>
        <v/>
      </c>
      <c r="U60" s="83" t="str">
        <f>_xlfn.IFNA(VLOOKUP(U59,'Codes + Draft Values最新'!$A$4:$B$542,2,),"")</f>
        <v/>
      </c>
      <c r="V60" s="83" t="str">
        <f>_xlfn.IFNA(VLOOKUP(V59,'Codes + Draft Values最新'!$A$4:$B$542,2,),"")</f>
        <v/>
      </c>
      <c r="W60" s="83" t="str">
        <f>_xlfn.IFNA(VLOOKUP(W59,'Codes + Draft Values最新'!$A$4:$B$542,2,),"")</f>
        <v/>
      </c>
      <c r="X60" s="83" t="str">
        <f>_xlfn.IFNA(VLOOKUP(X59,'Codes + Draft Values最新'!$A$4:$B$542,2,),"")</f>
        <v/>
      </c>
      <c r="Y60" s="84" t="str">
        <f>_xlfn.IFNA(VLOOKUP(Y59,'Codes + Draft Values最新'!$A$4:$B$542,2,),"")</f>
        <v/>
      </c>
      <c r="Z60" s="85" t="str">
        <f>_xlfn.IFNA(VLOOKUP(Z59,'Codes + Draft Values最新'!$A$4:$B$542,2,),"")</f>
        <v/>
      </c>
      <c r="AA60" s="83" t="str">
        <f>_xlfn.IFNA(VLOOKUP(AA59,'Codes + Draft Values最新'!$A$4:$B$542,2,),"")</f>
        <v/>
      </c>
      <c r="AB60" s="83" t="str">
        <f>_xlfn.IFNA(VLOOKUP(AB59,'Codes + Draft Values最新'!$A$4:$B$542,2,),"")</f>
        <v/>
      </c>
      <c r="AC60" s="83" t="str">
        <f>_xlfn.IFNA(VLOOKUP(AC59,'Codes + Draft Values最新'!$A$4:$B$542,2,),"")</f>
        <v/>
      </c>
      <c r="AD60" s="86" t="str">
        <f>_xlfn.IFNA(VLOOKUP(AD59,'Codes + Draft Values最新'!$A$4:$B$542,2,),"")</f>
        <v/>
      </c>
      <c r="AE60" s="108">
        <f>SUM(D60:AD60)</f>
        <v>0</v>
      </c>
    </row>
    <row r="61" spans="1:31" ht="19.5" customHeight="1" thickBot="1">
      <c r="A61" s="67" t="s">
        <v>82</v>
      </c>
      <c r="B61" s="68" t="s">
        <v>1</v>
      </c>
      <c r="C61" s="69" t="str">
        <f>IFERROR(_xlfn.IFS(OR(B61="",B61="TRA"),"",COUNTIF(B61,"TRE")&gt;=1,MAX(C$16:C60)+1,COUNTIF(B61,"Acro-Pair")&gt;=1,MAX(C$16:C60)+1,COUNTIF(B61,"*ACRO*")&gt;=1,MAX(C$16:C60)+1,COUNTIF(B61,"HYBRID")&gt;=1,MAX(C$16:C60)+1),"")</f>
        <v/>
      </c>
      <c r="D61" s="70" t="str">
        <f>IF(OR(B61="",B61="TRA",B61="TRE"),"",B61)</f>
        <v> </v>
      </c>
      <c r="E61" s="71"/>
      <c r="F61" s="177"/>
      <c r="G61" s="178"/>
      <c r="H61" s="178"/>
      <c r="I61" s="178"/>
      <c r="J61" s="178"/>
      <c r="K61" s="178"/>
      <c r="L61" s="178"/>
      <c r="M61" s="178"/>
      <c r="N61" s="178"/>
      <c r="O61" s="178"/>
      <c r="P61" s="178"/>
      <c r="Q61" s="178"/>
      <c r="R61" s="178"/>
      <c r="S61" s="178"/>
      <c r="T61" s="178"/>
      <c r="U61" s="178"/>
      <c r="V61" s="178"/>
      <c r="W61" s="178"/>
      <c r="X61" s="178"/>
      <c r="Y61" s="179"/>
      <c r="Z61" s="180"/>
      <c r="AA61" s="178"/>
      <c r="AB61" s="178"/>
      <c r="AC61" s="178"/>
      <c r="AD61" s="181"/>
      <c r="AE61" s="110"/>
    </row>
    <row r="62" spans="1:31" ht="19.5" customHeight="1" thickBot="1">
      <c r="A62" s="79"/>
      <c r="B62" s="80" t="s">
        <v>3</v>
      </c>
      <c r="C62" s="81"/>
      <c r="D62" s="106" t="str">
        <f>IFERROR(_xlfn.IFS(OR(B61="",B61="TRA",B61="TRE"),"",COUNTIF(B61,"Acro-Pair")&gt;=1,0.1,COUNTIF(B61,"*ACRO*")&gt;=1,0.5,COUNTIF(B61,"HYBRID")&gt;=1,0.5),"")</f>
        <v/>
      </c>
      <c r="E62" s="71"/>
      <c r="F62" s="82" t="str">
        <f>_xlfn.IFNA(VLOOKUP(F61,'Codes + Draft Values最新'!$A$4:$B$542,2,),"")</f>
        <v/>
      </c>
      <c r="G62" s="83" t="str">
        <f>_xlfn.IFNA(VLOOKUP(G61,'Codes + Draft Values最新'!$A$4:$B$542,2,),"")</f>
        <v/>
      </c>
      <c r="H62" s="83" t="str">
        <f>_xlfn.IFNA(VLOOKUP(H61,'Codes + Draft Values最新'!$A$4:$B$542,2,),"")</f>
        <v/>
      </c>
      <c r="I62" s="83" t="str">
        <f>_xlfn.IFNA(VLOOKUP(I61,'Codes + Draft Values最新'!$A$4:$B$542,2,),"")</f>
        <v/>
      </c>
      <c r="J62" s="83" t="str">
        <f>_xlfn.IFNA(VLOOKUP(J61,'Codes + Draft Values最新'!$A$4:$B$542,2,),"")</f>
        <v/>
      </c>
      <c r="K62" s="83" t="str">
        <f>_xlfn.IFNA(VLOOKUP(K61,'Codes + Draft Values最新'!$A$4:$B$542,2,),"")</f>
        <v/>
      </c>
      <c r="L62" s="83" t="str">
        <f>_xlfn.IFNA(VLOOKUP(L61,'Codes + Draft Values最新'!$A$4:$B$542,2,),"")</f>
        <v/>
      </c>
      <c r="M62" s="83" t="str">
        <f>_xlfn.IFNA(VLOOKUP(M61,'Codes + Draft Values最新'!$A$4:$B$542,2,),"")</f>
        <v/>
      </c>
      <c r="N62" s="83" t="str">
        <f>_xlfn.IFNA(VLOOKUP(N61,'Codes + Draft Values最新'!$A$4:$B$542,2,),"")</f>
        <v/>
      </c>
      <c r="O62" s="83" t="str">
        <f>_xlfn.IFNA(VLOOKUP(O61,'Codes + Draft Values最新'!$A$4:$B$542,2,),"")</f>
        <v/>
      </c>
      <c r="P62" s="83" t="str">
        <f>_xlfn.IFNA(VLOOKUP(P61,'Codes + Draft Values最新'!$A$4:$B$542,2,),"")</f>
        <v/>
      </c>
      <c r="Q62" s="83" t="str">
        <f>_xlfn.IFNA(VLOOKUP(Q61,'Codes + Draft Values最新'!$A$4:$B$542,2,),"")</f>
        <v/>
      </c>
      <c r="R62" s="83" t="str">
        <f>_xlfn.IFNA(VLOOKUP(R61,'Codes + Draft Values最新'!$A$4:$B$542,2,),"")</f>
        <v/>
      </c>
      <c r="S62" s="83" t="str">
        <f>_xlfn.IFNA(VLOOKUP(S61,'Codes + Draft Values最新'!$A$4:$B$542,2,),"")</f>
        <v/>
      </c>
      <c r="T62" s="83" t="str">
        <f>_xlfn.IFNA(VLOOKUP(T61,'Codes + Draft Values最新'!$A$4:$B$542,2,),"")</f>
        <v/>
      </c>
      <c r="U62" s="83" t="str">
        <f>_xlfn.IFNA(VLOOKUP(U61,'Codes + Draft Values最新'!$A$4:$B$542,2,),"")</f>
        <v/>
      </c>
      <c r="V62" s="83" t="str">
        <f>_xlfn.IFNA(VLOOKUP(V61,'Codes + Draft Values最新'!$A$4:$B$542,2,),"")</f>
        <v/>
      </c>
      <c r="W62" s="83" t="str">
        <f>_xlfn.IFNA(VLOOKUP(W61,'Codes + Draft Values最新'!$A$4:$B$542,2,),"")</f>
        <v/>
      </c>
      <c r="X62" s="83" t="str">
        <f>_xlfn.IFNA(VLOOKUP(X61,'Codes + Draft Values最新'!$A$4:$B$542,2,),"")</f>
        <v/>
      </c>
      <c r="Y62" s="84" t="str">
        <f>_xlfn.IFNA(VLOOKUP(Y61,'Codes + Draft Values最新'!$A$4:$B$542,2,),"")</f>
        <v/>
      </c>
      <c r="Z62" s="85" t="str">
        <f>_xlfn.IFNA(VLOOKUP(Z61,'Codes + Draft Values最新'!$A$4:$B$542,2,),"")</f>
        <v/>
      </c>
      <c r="AA62" s="83" t="str">
        <f>_xlfn.IFNA(VLOOKUP(AA61,'Codes + Draft Values最新'!$A$4:$B$542,2,),"")</f>
        <v/>
      </c>
      <c r="AB62" s="83" t="str">
        <f>_xlfn.IFNA(VLOOKUP(AB61,'Codes + Draft Values最新'!$A$4:$B$542,2,),"")</f>
        <v/>
      </c>
      <c r="AC62" s="83" t="str">
        <f>_xlfn.IFNA(VLOOKUP(AC61,'Codes + Draft Values最新'!$A$4:$B$542,2,),"")</f>
        <v/>
      </c>
      <c r="AD62" s="86" t="str">
        <f>_xlfn.IFNA(VLOOKUP(AD61,'Codes + Draft Values最新'!$A$4:$B$542,2,),"")</f>
        <v/>
      </c>
      <c r="AE62" s="108">
        <f>SUM(D62:AD62)</f>
        <v>0</v>
      </c>
    </row>
    <row r="63" spans="1:31" ht="19.5" customHeight="1" thickBot="1">
      <c r="A63" s="67" t="s">
        <v>82</v>
      </c>
      <c r="B63" s="68" t="s">
        <v>1</v>
      </c>
      <c r="C63" s="69" t="str">
        <f>IFERROR(_xlfn.IFS(OR(B63="",B63="TRA"),"",COUNTIF(B63,"TRE")&gt;=1,MAX(C$16:C62)+1,COUNTIF(B63,"Acro-Pair")&gt;=1,MAX(C$16:C62)+1,COUNTIF(B63,"*ACRO*")&gt;=1,MAX(C$16:C62)+1,COUNTIF(B63,"HYBRID")&gt;=1,MAX(C$16:C62)+1),"")</f>
        <v/>
      </c>
      <c r="D63" s="70" t="str">
        <f>IF(OR(B63="",B63="TRA",B63="TRE"),"",B63)</f>
        <v> </v>
      </c>
      <c r="E63" s="71"/>
      <c r="F63" s="177"/>
      <c r="G63" s="178"/>
      <c r="H63" s="178"/>
      <c r="I63" s="178"/>
      <c r="J63" s="178"/>
      <c r="K63" s="178"/>
      <c r="L63" s="178"/>
      <c r="M63" s="178"/>
      <c r="N63" s="178"/>
      <c r="O63" s="178"/>
      <c r="P63" s="178"/>
      <c r="Q63" s="178"/>
      <c r="R63" s="178"/>
      <c r="S63" s="178"/>
      <c r="T63" s="178"/>
      <c r="U63" s="178"/>
      <c r="V63" s="178"/>
      <c r="W63" s="178"/>
      <c r="X63" s="178"/>
      <c r="Y63" s="179"/>
      <c r="Z63" s="180"/>
      <c r="AA63" s="178"/>
      <c r="AB63" s="178"/>
      <c r="AC63" s="178"/>
      <c r="AD63" s="181"/>
      <c r="AE63" s="110"/>
    </row>
    <row r="64" spans="1:31" ht="19.5" customHeight="1" thickBot="1">
      <c r="A64" s="79"/>
      <c r="B64" s="80" t="s">
        <v>3</v>
      </c>
      <c r="C64" s="81"/>
      <c r="D64" s="106" t="str">
        <f>IFERROR(_xlfn.IFS(OR(B63="",B63="TRA",B63="TRE"),"",COUNTIF(B63,"Acro-Pair")&gt;=1,0.1,COUNTIF(B63,"*ACRO*")&gt;=1,0.5,COUNTIF(B63,"HYBRID")&gt;=1,0.5),"")</f>
        <v/>
      </c>
      <c r="E64" s="71"/>
      <c r="F64" s="82" t="str">
        <f>_xlfn.IFNA(VLOOKUP(F63,'Codes + Draft Values最新'!$A$4:$B$542,2,),"")</f>
        <v/>
      </c>
      <c r="G64" s="83" t="str">
        <f>_xlfn.IFNA(VLOOKUP(G63,'Codes + Draft Values最新'!$A$4:$B$542,2,),"")</f>
        <v/>
      </c>
      <c r="H64" s="83" t="str">
        <f>_xlfn.IFNA(VLOOKUP(H63,'Codes + Draft Values最新'!$A$4:$B$542,2,),"")</f>
        <v/>
      </c>
      <c r="I64" s="83" t="str">
        <f>_xlfn.IFNA(VLOOKUP(I63,'Codes + Draft Values最新'!$A$4:$B$542,2,),"")</f>
        <v/>
      </c>
      <c r="J64" s="83" t="str">
        <f>_xlfn.IFNA(VLOOKUP(J63,'Codes + Draft Values最新'!$A$4:$B$542,2,),"")</f>
        <v/>
      </c>
      <c r="K64" s="83" t="str">
        <f>_xlfn.IFNA(VLOOKUP(K63,'Codes + Draft Values最新'!$A$4:$B$542,2,),"")</f>
        <v/>
      </c>
      <c r="L64" s="83" t="str">
        <f>_xlfn.IFNA(VLOOKUP(L63,'Codes + Draft Values最新'!$A$4:$B$542,2,),"")</f>
        <v/>
      </c>
      <c r="M64" s="83" t="str">
        <f>_xlfn.IFNA(VLOOKUP(M63,'Codes + Draft Values最新'!$A$4:$B$542,2,),"")</f>
        <v/>
      </c>
      <c r="N64" s="83" t="str">
        <f>_xlfn.IFNA(VLOOKUP(N63,'Codes + Draft Values最新'!$A$4:$B$542,2,),"")</f>
        <v/>
      </c>
      <c r="O64" s="83" t="str">
        <f>_xlfn.IFNA(VLOOKUP(O63,'Codes + Draft Values最新'!$A$4:$B$542,2,),"")</f>
        <v/>
      </c>
      <c r="P64" s="83" t="str">
        <f>_xlfn.IFNA(VLOOKUP(P63,'Codes + Draft Values最新'!$A$4:$B$542,2,),"")</f>
        <v/>
      </c>
      <c r="Q64" s="83" t="str">
        <f>_xlfn.IFNA(VLOOKUP(Q63,'Codes + Draft Values最新'!$A$4:$B$542,2,),"")</f>
        <v/>
      </c>
      <c r="R64" s="83" t="str">
        <f>_xlfn.IFNA(VLOOKUP(R63,'Codes + Draft Values最新'!$A$4:$B$542,2,),"")</f>
        <v/>
      </c>
      <c r="S64" s="83" t="str">
        <f>_xlfn.IFNA(VLOOKUP(S63,'Codes + Draft Values最新'!$A$4:$B$542,2,),"")</f>
        <v/>
      </c>
      <c r="T64" s="83" t="str">
        <f>_xlfn.IFNA(VLOOKUP(T63,'Codes + Draft Values最新'!$A$4:$B$542,2,),"")</f>
        <v/>
      </c>
      <c r="U64" s="83" t="str">
        <f>_xlfn.IFNA(VLOOKUP(U63,'Codes + Draft Values最新'!$A$4:$B$542,2,),"")</f>
        <v/>
      </c>
      <c r="V64" s="83" t="str">
        <f>_xlfn.IFNA(VLOOKUP(V63,'Codes + Draft Values最新'!$A$4:$B$542,2,),"")</f>
        <v/>
      </c>
      <c r="W64" s="83" t="str">
        <f>_xlfn.IFNA(VLOOKUP(W63,'Codes + Draft Values最新'!$A$4:$B$542,2,),"")</f>
        <v/>
      </c>
      <c r="X64" s="83" t="str">
        <f>_xlfn.IFNA(VLOOKUP(X63,'Codes + Draft Values最新'!$A$4:$B$542,2,),"")</f>
        <v/>
      </c>
      <c r="Y64" s="84" t="str">
        <f>_xlfn.IFNA(VLOOKUP(Y63,'Codes + Draft Values最新'!$A$4:$B$542,2,),"")</f>
        <v/>
      </c>
      <c r="Z64" s="85" t="str">
        <f>_xlfn.IFNA(VLOOKUP(Z63,'Codes + Draft Values最新'!$A$4:$B$542,2,),"")</f>
        <v/>
      </c>
      <c r="AA64" s="83" t="str">
        <f>_xlfn.IFNA(VLOOKUP(AA63,'Codes + Draft Values最新'!$A$4:$B$542,2,),"")</f>
        <v/>
      </c>
      <c r="AB64" s="83" t="str">
        <f>_xlfn.IFNA(VLOOKUP(AB63,'Codes + Draft Values最新'!$A$4:$B$542,2,),"")</f>
        <v/>
      </c>
      <c r="AC64" s="83" t="str">
        <f>_xlfn.IFNA(VLOOKUP(AC63,'Codes + Draft Values最新'!$A$4:$B$542,2,),"")</f>
        <v/>
      </c>
      <c r="AD64" s="86" t="str">
        <f>_xlfn.IFNA(VLOOKUP(AD63,'Codes + Draft Values最新'!$A$4:$B$542,2,),"")</f>
        <v/>
      </c>
      <c r="AE64" s="108">
        <f>SUM(D64:AD64)</f>
        <v>0</v>
      </c>
    </row>
    <row r="65" spans="1:31" ht="19.5" customHeight="1" thickBot="1">
      <c r="A65" s="67" t="s">
        <v>82</v>
      </c>
      <c r="B65" s="68" t="s">
        <v>1</v>
      </c>
      <c r="C65" s="69" t="str">
        <f>IFERROR(_xlfn.IFS(OR(B65="",B65="TRA"),"",COUNTIF(B65,"TRE")&gt;=1,MAX(C$16:C64)+1,COUNTIF(B65,"Acro-Pair")&gt;=1,MAX(C$16:C64)+1,COUNTIF(B65,"*ACRO*")&gt;=1,MAX(C$16:C64)+1,COUNTIF(B65,"HYBRID")&gt;=1,MAX(C$16:C64)+1),"")</f>
        <v/>
      </c>
      <c r="D65" s="70" t="str">
        <f>IF(OR(B65="",B65="TRA",B65="TRE"),"",B65)</f>
        <v> </v>
      </c>
      <c r="E65" s="71"/>
      <c r="F65" s="177"/>
      <c r="G65" s="178"/>
      <c r="H65" s="178"/>
      <c r="I65" s="178"/>
      <c r="J65" s="178"/>
      <c r="K65" s="178"/>
      <c r="L65" s="178"/>
      <c r="M65" s="178"/>
      <c r="N65" s="178"/>
      <c r="O65" s="178"/>
      <c r="P65" s="178"/>
      <c r="Q65" s="178"/>
      <c r="R65" s="178"/>
      <c r="S65" s="178"/>
      <c r="T65" s="178"/>
      <c r="U65" s="178"/>
      <c r="V65" s="178"/>
      <c r="W65" s="178"/>
      <c r="X65" s="178"/>
      <c r="Y65" s="179"/>
      <c r="Z65" s="180"/>
      <c r="AA65" s="178"/>
      <c r="AB65" s="178"/>
      <c r="AC65" s="178"/>
      <c r="AD65" s="181"/>
      <c r="AE65" s="110"/>
    </row>
    <row r="66" spans="1:31" ht="19.5" customHeight="1" thickBot="1">
      <c r="A66" s="79"/>
      <c r="B66" s="80" t="s">
        <v>3</v>
      </c>
      <c r="C66" s="81"/>
      <c r="D66" s="106" t="str">
        <f>IFERROR(_xlfn.IFS(OR(B65="",B65="TRA",B65="TRE"),"",COUNTIF(B65,"Acro-Pair")&gt;=1,0.1,COUNTIF(B65,"*ACRO*")&gt;=1,0.5,COUNTIF(B65,"HYBRID")&gt;=1,0.5),"")</f>
        <v/>
      </c>
      <c r="E66" s="71"/>
      <c r="F66" s="82" t="str">
        <f>_xlfn.IFNA(VLOOKUP(F65,'Codes + Draft Values最新'!$A$4:$B$542,2,),"")</f>
        <v/>
      </c>
      <c r="G66" s="83" t="str">
        <f>_xlfn.IFNA(VLOOKUP(G65,'Codes + Draft Values最新'!$A$4:$B$542,2,),"")</f>
        <v/>
      </c>
      <c r="H66" s="83" t="str">
        <f>_xlfn.IFNA(VLOOKUP(H65,'Codes + Draft Values最新'!$A$4:$B$542,2,),"")</f>
        <v/>
      </c>
      <c r="I66" s="83" t="str">
        <f>_xlfn.IFNA(VLOOKUP(I65,'Codes + Draft Values最新'!$A$4:$B$542,2,),"")</f>
        <v/>
      </c>
      <c r="J66" s="83" t="str">
        <f>_xlfn.IFNA(VLOOKUP(J65,'Codes + Draft Values最新'!$A$4:$B$542,2,),"")</f>
        <v/>
      </c>
      <c r="K66" s="83" t="str">
        <f>_xlfn.IFNA(VLOOKUP(K65,'Codes + Draft Values最新'!$A$4:$B$542,2,),"")</f>
        <v/>
      </c>
      <c r="L66" s="83" t="str">
        <f>_xlfn.IFNA(VLOOKUP(L65,'Codes + Draft Values最新'!$A$4:$B$542,2,),"")</f>
        <v/>
      </c>
      <c r="M66" s="83" t="str">
        <f>_xlfn.IFNA(VLOOKUP(M65,'Codes + Draft Values最新'!$A$4:$B$542,2,),"")</f>
        <v/>
      </c>
      <c r="N66" s="83" t="str">
        <f>_xlfn.IFNA(VLOOKUP(N65,'Codes + Draft Values最新'!$A$4:$B$542,2,),"")</f>
        <v/>
      </c>
      <c r="O66" s="83" t="str">
        <f>_xlfn.IFNA(VLOOKUP(O65,'Codes + Draft Values最新'!$A$4:$B$542,2,),"")</f>
        <v/>
      </c>
      <c r="P66" s="83" t="str">
        <f>_xlfn.IFNA(VLOOKUP(P65,'Codes + Draft Values最新'!$A$4:$B$542,2,),"")</f>
        <v/>
      </c>
      <c r="Q66" s="83" t="str">
        <f>_xlfn.IFNA(VLOOKUP(Q65,'Codes + Draft Values最新'!$A$4:$B$542,2,),"")</f>
        <v/>
      </c>
      <c r="R66" s="83" t="str">
        <f>_xlfn.IFNA(VLOOKUP(R65,'Codes + Draft Values最新'!$A$4:$B$542,2,),"")</f>
        <v/>
      </c>
      <c r="S66" s="83" t="str">
        <f>_xlfn.IFNA(VLOOKUP(S65,'Codes + Draft Values最新'!$A$4:$B$542,2,),"")</f>
        <v/>
      </c>
      <c r="T66" s="83" t="str">
        <f>_xlfn.IFNA(VLOOKUP(T65,'Codes + Draft Values最新'!$A$4:$B$542,2,),"")</f>
        <v/>
      </c>
      <c r="U66" s="83" t="str">
        <f>_xlfn.IFNA(VLOOKUP(U65,'Codes + Draft Values最新'!$A$4:$B$542,2,),"")</f>
        <v/>
      </c>
      <c r="V66" s="83" t="str">
        <f>_xlfn.IFNA(VLOOKUP(V65,'Codes + Draft Values最新'!$A$4:$B$542,2,),"")</f>
        <v/>
      </c>
      <c r="W66" s="83" t="str">
        <f>_xlfn.IFNA(VLOOKUP(W65,'Codes + Draft Values最新'!$A$4:$B$542,2,),"")</f>
        <v/>
      </c>
      <c r="X66" s="83" t="str">
        <f>_xlfn.IFNA(VLOOKUP(X65,'Codes + Draft Values最新'!$A$4:$B$542,2,),"")</f>
        <v/>
      </c>
      <c r="Y66" s="84" t="str">
        <f>_xlfn.IFNA(VLOOKUP(Y65,'Codes + Draft Values最新'!$A$4:$B$542,2,),"")</f>
        <v/>
      </c>
      <c r="Z66" s="85" t="str">
        <f>_xlfn.IFNA(VLOOKUP(Z65,'Codes + Draft Values最新'!$A$4:$B$542,2,),"")</f>
        <v/>
      </c>
      <c r="AA66" s="83" t="str">
        <f>_xlfn.IFNA(VLOOKUP(AA65,'Codes + Draft Values最新'!$A$4:$B$542,2,),"")</f>
        <v/>
      </c>
      <c r="AB66" s="83" t="str">
        <f>_xlfn.IFNA(VLOOKUP(AB65,'Codes + Draft Values最新'!$A$4:$B$542,2,),"")</f>
        <v/>
      </c>
      <c r="AC66" s="83" t="str">
        <f>_xlfn.IFNA(VLOOKUP(AC65,'Codes + Draft Values最新'!$A$4:$B$542,2,),"")</f>
        <v/>
      </c>
      <c r="AD66" s="86" t="str">
        <f>_xlfn.IFNA(VLOOKUP(AD65,'Codes + Draft Values最新'!$A$4:$B$542,2,),"")</f>
        <v/>
      </c>
      <c r="AE66" s="108">
        <f>SUM(D66:AD66)</f>
        <v>0</v>
      </c>
    </row>
    <row r="67" spans="1:31" ht="20.5" customHeight="1" thickBot="1">
      <c r="A67" s="127" t="s">
        <v>1087</v>
      </c>
      <c r="B67" s="240"/>
      <c r="C67" s="241"/>
      <c r="D67" s="241"/>
      <c r="E67" s="241"/>
      <c r="F67" s="241"/>
      <c r="G67" s="241"/>
      <c r="H67" s="241"/>
      <c r="I67" s="241"/>
      <c r="J67" s="241"/>
      <c r="K67" s="241"/>
      <c r="L67" s="241"/>
      <c r="M67" s="241"/>
      <c r="N67" s="241"/>
      <c r="O67" s="241"/>
      <c r="P67" s="241"/>
      <c r="Q67" s="241"/>
      <c r="R67" s="241"/>
      <c r="S67" s="241"/>
      <c r="T67" s="241"/>
      <c r="U67" s="241"/>
      <c r="V67" s="241"/>
      <c r="W67" s="241"/>
      <c r="X67" s="241"/>
      <c r="Y67" s="242"/>
      <c r="Z67" s="65"/>
      <c r="AA67" s="65"/>
      <c r="AB67" s="65"/>
      <c r="AC67" s="65"/>
      <c r="AD67" s="87" t="s">
        <v>100</v>
      </c>
      <c r="AE67" s="111">
        <f>AE66+AE64+AE62+AE60+AE58+AE56+AE54+AE52+AE50+AE48+AE46+AE44+AE42+AE40+AE38+AE36+AE34+AE32+AE30+AE28+AE26+AE24+AE22+AE20+AE18</f>
        <v>0</v>
      </c>
    </row>
    <row r="72" spans="1:31">
      <c r="E72" s="88"/>
    </row>
  </sheetData>
  <protectedRanges>
    <protectedRange sqref="A17" name="範囲2"/>
    <protectedRange sqref="A19" name="範囲2_1"/>
    <protectedRange sqref="A21" name="範囲2_2"/>
    <protectedRange sqref="A23" name="範囲2_3"/>
    <protectedRange sqref="A27" name="範囲2_5"/>
    <protectedRange sqref="A29" name="範囲2_6"/>
    <protectedRange sqref="A31" name="範囲2_7"/>
    <protectedRange sqref="A33" name="範囲2_8"/>
    <protectedRange sqref="A35" name="範囲2_9"/>
    <protectedRange sqref="A37" name="範囲2_10"/>
    <protectedRange sqref="A39" name="範囲2_11"/>
    <protectedRange sqref="A41" name="範囲2_12"/>
    <protectedRange sqref="A43" name="範囲2_13"/>
    <protectedRange sqref="A45" name="範囲2_14"/>
    <protectedRange sqref="A47" name="範囲2_15"/>
    <protectedRange sqref="A49" name="範囲2_16"/>
    <protectedRange sqref="A51" name="範囲2_17"/>
    <protectedRange sqref="A53" name="範囲2_18"/>
    <protectedRange sqref="A55" name="範囲2_19"/>
    <protectedRange sqref="A57" name="範囲2_20"/>
    <protectedRange sqref="A59" name="範囲2_21"/>
    <protectedRange sqref="A61" name="範囲2_22"/>
    <protectedRange sqref="A63" name="範囲2_23"/>
    <protectedRange sqref="A65" name="範囲2_24"/>
  </protectedRanges>
  <mergeCells count="26">
    <mergeCell ref="B67:Y67"/>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 ref="A10:B10"/>
    <mergeCell ref="L11:AE11"/>
    <mergeCell ref="C11:K11"/>
    <mergeCell ref="A11:B11"/>
    <mergeCell ref="F16:Y16"/>
    <mergeCell ref="Z16:AD16"/>
    <mergeCell ref="D16:E16"/>
    <mergeCell ref="A14:AE14"/>
    <mergeCell ref="L12:AE12"/>
    <mergeCell ref="C12:K12"/>
  </mergeCells>
  <phoneticPr fontId="10"/>
  <conditionalFormatting sqref="A8:A15">
    <cfRule type="containsText" dxfId="344" priority="565" operator="containsText" text="BONUSES">
      <formula>NOT(ISERROR(SEARCH("BONUSES",A8)))</formula>
    </cfRule>
    <cfRule type="containsText" dxfId="343" priority="567" operator="containsText" text="ACROBATIC">
      <formula>NOT(ISERROR(SEARCH("ACROBATIC",A8)))</formula>
    </cfRule>
    <cfRule type="containsText" dxfId="342" priority="568" operator="containsText" text="HYBRID">
      <formula>NOT(ISERROR(SEARCH("HYBRID",A8)))</formula>
    </cfRule>
    <cfRule type="containsText" dxfId="341" priority="564" operator="containsText" text=" ">
      <formula>NOT(ISERROR(SEARCH(" ",A8)))</formula>
    </cfRule>
    <cfRule type="containsText" dxfId="340" priority="566" operator="containsText" text="TRANSITION">
      <formula>NOT(ISERROR(SEARCH("TRANSITION",A8)))</formula>
    </cfRule>
  </conditionalFormatting>
  <conditionalFormatting sqref="B16:B17">
    <cfRule type="containsText" dxfId="339" priority="2" operator="containsText" text="BONUSES">
      <formula>NOT(ISERROR(SEARCH("BONUSES",B16)))</formula>
    </cfRule>
    <cfRule type="containsText" dxfId="338" priority="3" operator="containsText" text="TRANSITION">
      <formula>NOT(ISERROR(SEARCH("TRANSITION",B16)))</formula>
    </cfRule>
    <cfRule type="containsText" dxfId="337" priority="4" operator="containsText" text="ACROBATIC">
      <formula>NOT(ISERROR(SEARCH("ACROBATIC",B16)))</formula>
    </cfRule>
    <cfRule type="containsText" dxfId="336" priority="5" operator="containsText" text="HYBRID">
      <formula>NOT(ISERROR(SEARCH("HYBRID",B16)))</formula>
    </cfRule>
    <cfRule type="containsText" dxfId="335" priority="1" operator="containsText" text=" ">
      <formula>NOT(ISERROR(SEARCH(" ",B16)))</formula>
    </cfRule>
  </conditionalFormatting>
  <conditionalFormatting sqref="B19">
    <cfRule type="containsText" dxfId="334" priority="6" operator="containsText" text=" ">
      <formula>NOT(ISERROR(SEARCH(" ",B19)))</formula>
    </cfRule>
    <cfRule type="containsText" dxfId="333" priority="7" operator="containsText" text="BONUSES">
      <formula>NOT(ISERROR(SEARCH("BONUSES",B19)))</formula>
    </cfRule>
    <cfRule type="containsText" dxfId="332" priority="8" operator="containsText" text="TRANSITION">
      <formula>NOT(ISERROR(SEARCH("TRANSITION",B19)))</formula>
    </cfRule>
    <cfRule type="containsText" dxfId="331" priority="9" operator="containsText" text="ACROBATIC">
      <formula>NOT(ISERROR(SEARCH("ACROBATIC",B19)))</formula>
    </cfRule>
    <cfRule type="containsText" dxfId="330" priority="10" operator="containsText" text="HYBRID">
      <formula>NOT(ISERROR(SEARCH("HYBRID",B19)))</formula>
    </cfRule>
  </conditionalFormatting>
  <conditionalFormatting sqref="B21">
    <cfRule type="containsText" dxfId="329" priority="11" operator="containsText" text=" ">
      <formula>NOT(ISERROR(SEARCH(" ",B21)))</formula>
    </cfRule>
    <cfRule type="containsText" dxfId="328" priority="12" operator="containsText" text="BONUSES">
      <formula>NOT(ISERROR(SEARCH("BONUSES",B21)))</formula>
    </cfRule>
    <cfRule type="containsText" dxfId="327" priority="13" operator="containsText" text="TRANSITION">
      <formula>NOT(ISERROR(SEARCH("TRANSITION",B21)))</formula>
    </cfRule>
    <cfRule type="containsText" dxfId="326" priority="14" operator="containsText" text="ACROBATIC">
      <formula>NOT(ISERROR(SEARCH("ACROBATIC",B21)))</formula>
    </cfRule>
    <cfRule type="containsText" dxfId="325" priority="15" operator="containsText" text="HYBRID">
      <formula>NOT(ISERROR(SEARCH("HYBRID",B21)))</formula>
    </cfRule>
  </conditionalFormatting>
  <conditionalFormatting sqref="B23">
    <cfRule type="containsText" dxfId="324" priority="16" operator="containsText" text=" ">
      <formula>NOT(ISERROR(SEARCH(" ",B23)))</formula>
    </cfRule>
    <cfRule type="containsText" dxfId="323" priority="20" operator="containsText" text="HYBRID">
      <formula>NOT(ISERROR(SEARCH("HYBRID",B23)))</formula>
    </cfRule>
    <cfRule type="containsText" dxfId="322" priority="19" operator="containsText" text="ACROBATIC">
      <formula>NOT(ISERROR(SEARCH("ACROBATIC",B23)))</formula>
    </cfRule>
    <cfRule type="containsText" dxfId="321" priority="18" operator="containsText" text="TRANSITION">
      <formula>NOT(ISERROR(SEARCH("TRANSITION",B23)))</formula>
    </cfRule>
    <cfRule type="containsText" dxfId="320" priority="17" operator="containsText" text="BONUSES">
      <formula>NOT(ISERROR(SEARCH("BONUSES",B23)))</formula>
    </cfRule>
  </conditionalFormatting>
  <conditionalFormatting sqref="B25">
    <cfRule type="containsText" dxfId="319" priority="42" operator="containsText" text="BONUSES">
      <formula>NOT(ISERROR(SEARCH("BONUSES",B25)))</formula>
    </cfRule>
    <cfRule type="containsText" dxfId="318" priority="43" operator="containsText" text="TRANSITION">
      <formula>NOT(ISERROR(SEARCH("TRANSITION",B25)))</formula>
    </cfRule>
    <cfRule type="containsText" dxfId="317" priority="44" operator="containsText" text="ACROBATIC">
      <formula>NOT(ISERROR(SEARCH("ACROBATIC",B25)))</formula>
    </cfRule>
    <cfRule type="containsText" dxfId="316" priority="45" operator="containsText" text="HYBRID">
      <formula>NOT(ISERROR(SEARCH("HYBRID",B25)))</formula>
    </cfRule>
    <cfRule type="containsText" dxfId="315" priority="41" operator="containsText" text=" ">
      <formula>NOT(ISERROR(SEARCH(" ",B25)))</formula>
    </cfRule>
  </conditionalFormatting>
  <conditionalFormatting sqref="B27">
    <cfRule type="containsText" dxfId="314" priority="46" operator="containsText" text=" ">
      <formula>NOT(ISERROR(SEARCH(" ",B27)))</formula>
    </cfRule>
    <cfRule type="containsText" dxfId="313" priority="47" operator="containsText" text="BONUSES">
      <formula>NOT(ISERROR(SEARCH("BONUSES",B27)))</formula>
    </cfRule>
    <cfRule type="containsText" dxfId="312" priority="48" operator="containsText" text="TRANSITION">
      <formula>NOT(ISERROR(SEARCH("TRANSITION",B27)))</formula>
    </cfRule>
    <cfRule type="containsText" dxfId="311" priority="49" operator="containsText" text="ACROBATIC">
      <formula>NOT(ISERROR(SEARCH("ACROBATIC",B27)))</formula>
    </cfRule>
    <cfRule type="containsText" dxfId="310" priority="50" operator="containsText" text="HYBRID">
      <formula>NOT(ISERROR(SEARCH("HYBRID",B27)))</formula>
    </cfRule>
  </conditionalFormatting>
  <conditionalFormatting sqref="B29">
    <cfRule type="containsText" dxfId="309" priority="51" operator="containsText" text=" ">
      <formula>NOT(ISERROR(SEARCH(" ",B29)))</formula>
    </cfRule>
    <cfRule type="containsText" dxfId="308" priority="52" operator="containsText" text="BONUSES">
      <formula>NOT(ISERROR(SEARCH("BONUSES",B29)))</formula>
    </cfRule>
    <cfRule type="containsText" dxfId="307" priority="53" operator="containsText" text="TRANSITION">
      <formula>NOT(ISERROR(SEARCH("TRANSITION",B29)))</formula>
    </cfRule>
    <cfRule type="containsText" dxfId="306" priority="54" operator="containsText" text="ACROBATIC">
      <formula>NOT(ISERROR(SEARCH("ACROBATIC",B29)))</formula>
    </cfRule>
    <cfRule type="containsText" dxfId="305" priority="55" operator="containsText" text="HYBRID">
      <formula>NOT(ISERROR(SEARCH("HYBRID",B29)))</formula>
    </cfRule>
  </conditionalFormatting>
  <conditionalFormatting sqref="B31">
    <cfRule type="containsText" dxfId="304" priority="56" operator="containsText" text=" ">
      <formula>NOT(ISERROR(SEARCH(" ",B31)))</formula>
    </cfRule>
    <cfRule type="containsText" dxfId="303" priority="57" operator="containsText" text="BONUSES">
      <formula>NOT(ISERROR(SEARCH("BONUSES",B31)))</formula>
    </cfRule>
    <cfRule type="containsText" dxfId="302" priority="58" operator="containsText" text="TRANSITION">
      <formula>NOT(ISERROR(SEARCH("TRANSITION",B31)))</formula>
    </cfRule>
    <cfRule type="containsText" dxfId="301" priority="59" operator="containsText" text="ACROBATIC">
      <formula>NOT(ISERROR(SEARCH("ACROBATIC",B31)))</formula>
    </cfRule>
    <cfRule type="containsText" dxfId="300" priority="60" operator="containsText" text="HYBRID">
      <formula>NOT(ISERROR(SEARCH("HYBRID",B31)))</formula>
    </cfRule>
  </conditionalFormatting>
  <conditionalFormatting sqref="B33">
    <cfRule type="containsText" dxfId="299" priority="61" operator="containsText" text=" ">
      <formula>NOT(ISERROR(SEARCH(" ",B33)))</formula>
    </cfRule>
    <cfRule type="containsText" dxfId="298" priority="62" operator="containsText" text="BONUSES">
      <formula>NOT(ISERROR(SEARCH("BONUSES",B33)))</formula>
    </cfRule>
    <cfRule type="containsText" dxfId="297" priority="63" operator="containsText" text="TRANSITION">
      <formula>NOT(ISERROR(SEARCH("TRANSITION",B33)))</formula>
    </cfRule>
    <cfRule type="containsText" dxfId="296" priority="64" operator="containsText" text="ACROBATIC">
      <formula>NOT(ISERROR(SEARCH("ACROBATIC",B33)))</formula>
    </cfRule>
    <cfRule type="containsText" dxfId="295" priority="65" operator="containsText" text="HYBRID">
      <formula>NOT(ISERROR(SEARCH("HYBRID",B33)))</formula>
    </cfRule>
  </conditionalFormatting>
  <conditionalFormatting sqref="B35">
    <cfRule type="containsText" dxfId="294" priority="66" operator="containsText" text=" ">
      <formula>NOT(ISERROR(SEARCH(" ",B35)))</formula>
    </cfRule>
    <cfRule type="containsText" dxfId="293" priority="67" operator="containsText" text="BONUSES">
      <formula>NOT(ISERROR(SEARCH("BONUSES",B35)))</formula>
    </cfRule>
    <cfRule type="containsText" dxfId="292" priority="68" operator="containsText" text="TRANSITION">
      <formula>NOT(ISERROR(SEARCH("TRANSITION",B35)))</formula>
    </cfRule>
    <cfRule type="containsText" dxfId="291" priority="69" operator="containsText" text="ACROBATIC">
      <formula>NOT(ISERROR(SEARCH("ACROBATIC",B35)))</formula>
    </cfRule>
    <cfRule type="containsText" dxfId="290" priority="70" operator="containsText" text="HYBRID">
      <formula>NOT(ISERROR(SEARCH("HYBRID",B35)))</formula>
    </cfRule>
  </conditionalFormatting>
  <conditionalFormatting sqref="B37">
    <cfRule type="containsText" dxfId="289" priority="71" operator="containsText" text=" ">
      <formula>NOT(ISERROR(SEARCH(" ",B37)))</formula>
    </cfRule>
    <cfRule type="containsText" dxfId="288" priority="72" operator="containsText" text="BONUSES">
      <formula>NOT(ISERROR(SEARCH("BONUSES",B37)))</formula>
    </cfRule>
    <cfRule type="containsText" dxfId="287" priority="73" operator="containsText" text="TRANSITION">
      <formula>NOT(ISERROR(SEARCH("TRANSITION",B37)))</formula>
    </cfRule>
    <cfRule type="containsText" dxfId="286" priority="75" operator="containsText" text="HYBRID">
      <formula>NOT(ISERROR(SEARCH("HYBRID",B37)))</formula>
    </cfRule>
    <cfRule type="containsText" dxfId="285" priority="74" operator="containsText" text="ACROBATIC">
      <formula>NOT(ISERROR(SEARCH("ACROBATIC",B37)))</formula>
    </cfRule>
  </conditionalFormatting>
  <conditionalFormatting sqref="B39">
    <cfRule type="containsText" dxfId="284" priority="76" operator="containsText" text=" ">
      <formula>NOT(ISERROR(SEARCH(" ",B39)))</formula>
    </cfRule>
    <cfRule type="containsText" dxfId="283" priority="77" operator="containsText" text="BONUSES">
      <formula>NOT(ISERROR(SEARCH("BONUSES",B39)))</formula>
    </cfRule>
    <cfRule type="containsText" dxfId="282" priority="78" operator="containsText" text="TRANSITION">
      <formula>NOT(ISERROR(SEARCH("TRANSITION",B39)))</formula>
    </cfRule>
    <cfRule type="containsText" dxfId="281" priority="79" operator="containsText" text="ACROBATIC">
      <formula>NOT(ISERROR(SEARCH("ACROBATIC",B39)))</formula>
    </cfRule>
    <cfRule type="containsText" dxfId="280" priority="80" operator="containsText" text="HYBRID">
      <formula>NOT(ISERROR(SEARCH("HYBRID",B39)))</formula>
    </cfRule>
  </conditionalFormatting>
  <conditionalFormatting sqref="B41">
    <cfRule type="containsText" dxfId="279" priority="81" operator="containsText" text=" ">
      <formula>NOT(ISERROR(SEARCH(" ",B41)))</formula>
    </cfRule>
    <cfRule type="containsText" dxfId="278" priority="83" operator="containsText" text="TRANSITION">
      <formula>NOT(ISERROR(SEARCH("TRANSITION",B41)))</formula>
    </cfRule>
    <cfRule type="containsText" dxfId="277" priority="84" operator="containsText" text="ACROBATIC">
      <formula>NOT(ISERROR(SEARCH("ACROBATIC",B41)))</formula>
    </cfRule>
    <cfRule type="containsText" dxfId="276" priority="85" operator="containsText" text="HYBRID">
      <formula>NOT(ISERROR(SEARCH("HYBRID",B41)))</formula>
    </cfRule>
    <cfRule type="containsText" dxfId="275" priority="82" operator="containsText" text="BONUSES">
      <formula>NOT(ISERROR(SEARCH("BONUSES",B41)))</formula>
    </cfRule>
  </conditionalFormatting>
  <conditionalFormatting sqref="B43">
    <cfRule type="containsText" dxfId="274" priority="86" operator="containsText" text=" ">
      <formula>NOT(ISERROR(SEARCH(" ",B43)))</formula>
    </cfRule>
    <cfRule type="containsText" dxfId="273" priority="87" operator="containsText" text="BONUSES">
      <formula>NOT(ISERROR(SEARCH("BONUSES",B43)))</formula>
    </cfRule>
    <cfRule type="containsText" dxfId="272" priority="88" operator="containsText" text="TRANSITION">
      <formula>NOT(ISERROR(SEARCH("TRANSITION",B43)))</formula>
    </cfRule>
    <cfRule type="containsText" dxfId="271" priority="89" operator="containsText" text="ACROBATIC">
      <formula>NOT(ISERROR(SEARCH("ACROBATIC",B43)))</formula>
    </cfRule>
    <cfRule type="containsText" dxfId="270" priority="90" operator="containsText" text="HYBRID">
      <formula>NOT(ISERROR(SEARCH("HYBRID",B43)))</formula>
    </cfRule>
  </conditionalFormatting>
  <conditionalFormatting sqref="B45">
    <cfRule type="containsText" dxfId="269" priority="95" operator="containsText" text="HYBRID">
      <formula>NOT(ISERROR(SEARCH("HYBRID",B45)))</formula>
    </cfRule>
    <cfRule type="containsText" dxfId="268" priority="93" operator="containsText" text="TRANSITION">
      <formula>NOT(ISERROR(SEARCH("TRANSITION",B45)))</formula>
    </cfRule>
    <cfRule type="containsText" dxfId="267" priority="92" operator="containsText" text="BONUSES">
      <formula>NOT(ISERROR(SEARCH("BONUSES",B45)))</formula>
    </cfRule>
    <cfRule type="containsText" dxfId="266" priority="91" operator="containsText" text=" ">
      <formula>NOT(ISERROR(SEARCH(" ",B45)))</formula>
    </cfRule>
    <cfRule type="containsText" dxfId="265" priority="94" operator="containsText" text="ACROBATIC">
      <formula>NOT(ISERROR(SEARCH("ACROBATIC",B45)))</formula>
    </cfRule>
  </conditionalFormatting>
  <conditionalFormatting sqref="B47">
    <cfRule type="containsText" dxfId="264" priority="614" operator="containsText" text=" ">
      <formula>NOT(ISERROR(SEARCH(" ",B47)))</formula>
    </cfRule>
    <cfRule type="containsText" dxfId="263" priority="615" operator="containsText" text="BONUSES">
      <formula>NOT(ISERROR(SEARCH("BONUSES",B47)))</formula>
    </cfRule>
    <cfRule type="containsText" dxfId="262" priority="616" operator="containsText" text="TRANSITION">
      <formula>NOT(ISERROR(SEARCH("TRANSITION",B47)))</formula>
    </cfRule>
    <cfRule type="containsText" dxfId="261" priority="617" operator="containsText" text="ACROBATIC">
      <formula>NOT(ISERROR(SEARCH("ACROBATIC",B47)))</formula>
    </cfRule>
    <cfRule type="containsText" dxfId="260" priority="618" operator="containsText" text="HYBRID">
      <formula>NOT(ISERROR(SEARCH("HYBRID",B47)))</formula>
    </cfRule>
  </conditionalFormatting>
  <conditionalFormatting sqref="B49">
    <cfRule type="containsText" dxfId="259" priority="609" operator="containsText" text=" ">
      <formula>NOT(ISERROR(SEARCH(" ",B49)))</formula>
    </cfRule>
    <cfRule type="containsText" dxfId="258" priority="610" operator="containsText" text="BONUSES">
      <formula>NOT(ISERROR(SEARCH("BONUSES",B49)))</formula>
    </cfRule>
    <cfRule type="containsText" dxfId="257" priority="611" operator="containsText" text="TRANSITION">
      <formula>NOT(ISERROR(SEARCH("TRANSITION",B49)))</formula>
    </cfRule>
    <cfRule type="containsText" dxfId="256" priority="612" operator="containsText" text="ACROBATIC">
      <formula>NOT(ISERROR(SEARCH("ACROBATIC",B49)))</formula>
    </cfRule>
    <cfRule type="containsText" dxfId="255" priority="613" operator="containsText" text="HYBRID">
      <formula>NOT(ISERROR(SEARCH("HYBRID",B49)))</formula>
    </cfRule>
  </conditionalFormatting>
  <conditionalFormatting sqref="B51">
    <cfRule type="containsText" dxfId="254" priority="604" operator="containsText" text=" ">
      <formula>NOT(ISERROR(SEARCH(" ",B51)))</formula>
    </cfRule>
    <cfRule type="containsText" dxfId="253" priority="605" operator="containsText" text="BONUSES">
      <formula>NOT(ISERROR(SEARCH("BONUSES",B51)))</formula>
    </cfRule>
    <cfRule type="containsText" dxfId="252" priority="606" operator="containsText" text="TRANSITION">
      <formula>NOT(ISERROR(SEARCH("TRANSITION",B51)))</formula>
    </cfRule>
    <cfRule type="containsText" dxfId="251" priority="607" operator="containsText" text="ACROBATIC">
      <formula>NOT(ISERROR(SEARCH("ACROBATIC",B51)))</formula>
    </cfRule>
    <cfRule type="containsText" dxfId="250" priority="608" operator="containsText" text="HYBRID">
      <formula>NOT(ISERROR(SEARCH("HYBRID",B51)))</formula>
    </cfRule>
  </conditionalFormatting>
  <conditionalFormatting sqref="B53">
    <cfRule type="containsText" dxfId="249" priority="601" operator="containsText" text="TRANSITION">
      <formula>NOT(ISERROR(SEARCH("TRANSITION",B53)))</formula>
    </cfRule>
    <cfRule type="containsText" dxfId="248" priority="600" operator="containsText" text="BONUSES">
      <formula>NOT(ISERROR(SEARCH("BONUSES",B53)))</formula>
    </cfRule>
    <cfRule type="containsText" dxfId="247" priority="599" operator="containsText" text=" ">
      <formula>NOT(ISERROR(SEARCH(" ",B53)))</formula>
    </cfRule>
    <cfRule type="containsText" dxfId="246" priority="602" operator="containsText" text="ACROBATIC">
      <formula>NOT(ISERROR(SEARCH("ACROBATIC",B53)))</formula>
    </cfRule>
    <cfRule type="containsText" dxfId="245" priority="603" operator="containsText" text="HYBRID">
      <formula>NOT(ISERROR(SEARCH("HYBRID",B53)))</formula>
    </cfRule>
  </conditionalFormatting>
  <conditionalFormatting sqref="B55">
    <cfRule type="containsText" dxfId="244" priority="597" operator="containsText" text="ACROBATIC">
      <formula>NOT(ISERROR(SEARCH("ACROBATIC",B55)))</formula>
    </cfRule>
    <cfRule type="containsText" dxfId="243" priority="596" operator="containsText" text="TRANSITION">
      <formula>NOT(ISERROR(SEARCH("TRANSITION",B55)))</formula>
    </cfRule>
    <cfRule type="containsText" dxfId="242" priority="595" operator="containsText" text="BONUSES">
      <formula>NOT(ISERROR(SEARCH("BONUSES",B55)))</formula>
    </cfRule>
    <cfRule type="containsText" dxfId="241" priority="594" operator="containsText" text=" ">
      <formula>NOT(ISERROR(SEARCH(" ",B55)))</formula>
    </cfRule>
    <cfRule type="containsText" dxfId="240" priority="598" operator="containsText" text="HYBRID">
      <formula>NOT(ISERROR(SEARCH("HYBRID",B55)))</formula>
    </cfRule>
  </conditionalFormatting>
  <conditionalFormatting sqref="B57">
    <cfRule type="containsText" dxfId="239" priority="589" operator="containsText" text=" ">
      <formula>NOT(ISERROR(SEARCH(" ",B57)))</formula>
    </cfRule>
    <cfRule type="containsText" dxfId="238" priority="590" operator="containsText" text="BONUSES">
      <formula>NOT(ISERROR(SEARCH("BONUSES",B57)))</formula>
    </cfRule>
    <cfRule type="containsText" dxfId="237" priority="591" operator="containsText" text="TRANSITION">
      <formula>NOT(ISERROR(SEARCH("TRANSITION",B57)))</formula>
    </cfRule>
    <cfRule type="containsText" dxfId="236" priority="592" operator="containsText" text="ACROBATIC">
      <formula>NOT(ISERROR(SEARCH("ACROBATIC",B57)))</formula>
    </cfRule>
    <cfRule type="containsText" dxfId="235" priority="593" operator="containsText" text="HYBRID">
      <formula>NOT(ISERROR(SEARCH("HYBRID",B57)))</formula>
    </cfRule>
  </conditionalFormatting>
  <conditionalFormatting sqref="B59">
    <cfRule type="containsText" dxfId="234" priority="584" operator="containsText" text=" ">
      <formula>NOT(ISERROR(SEARCH(" ",B59)))</formula>
    </cfRule>
    <cfRule type="containsText" dxfId="233" priority="585" operator="containsText" text="BONUSES">
      <formula>NOT(ISERROR(SEARCH("BONUSES",B59)))</formula>
    </cfRule>
    <cfRule type="containsText" dxfId="232" priority="586" operator="containsText" text="TRANSITION">
      <formula>NOT(ISERROR(SEARCH("TRANSITION",B59)))</formula>
    </cfRule>
    <cfRule type="containsText" dxfId="231" priority="587" operator="containsText" text="ACROBATIC">
      <formula>NOT(ISERROR(SEARCH("ACROBATIC",B59)))</formula>
    </cfRule>
    <cfRule type="containsText" dxfId="230" priority="588" operator="containsText" text="HYBRID">
      <formula>NOT(ISERROR(SEARCH("HYBRID",B59)))</formula>
    </cfRule>
  </conditionalFormatting>
  <conditionalFormatting sqref="B61">
    <cfRule type="containsText" dxfId="229" priority="579" operator="containsText" text=" ">
      <formula>NOT(ISERROR(SEARCH(" ",B61)))</formula>
    </cfRule>
    <cfRule type="containsText" dxfId="228" priority="581" operator="containsText" text="TRANSITION">
      <formula>NOT(ISERROR(SEARCH("TRANSITION",B61)))</formula>
    </cfRule>
    <cfRule type="containsText" dxfId="227" priority="582" operator="containsText" text="ACROBATIC">
      <formula>NOT(ISERROR(SEARCH("ACROBATIC",B61)))</formula>
    </cfRule>
    <cfRule type="containsText" dxfId="226" priority="583" operator="containsText" text="HYBRID">
      <formula>NOT(ISERROR(SEARCH("HYBRID",B61)))</formula>
    </cfRule>
    <cfRule type="containsText" dxfId="225" priority="580" operator="containsText" text="BONUSES">
      <formula>NOT(ISERROR(SEARCH("BONUSES",B61)))</formula>
    </cfRule>
  </conditionalFormatting>
  <conditionalFormatting sqref="B63">
    <cfRule type="containsText" dxfId="224" priority="574" operator="containsText" text=" ">
      <formula>NOT(ISERROR(SEARCH(" ",B63)))</formula>
    </cfRule>
    <cfRule type="containsText" dxfId="223" priority="575" operator="containsText" text="BONUSES">
      <formula>NOT(ISERROR(SEARCH("BONUSES",B63)))</formula>
    </cfRule>
    <cfRule type="containsText" dxfId="222" priority="576" operator="containsText" text="TRANSITION">
      <formula>NOT(ISERROR(SEARCH("TRANSITION",B63)))</formula>
    </cfRule>
    <cfRule type="containsText" dxfId="221" priority="577" operator="containsText" text="ACROBATIC">
      <formula>NOT(ISERROR(SEARCH("ACROBATIC",B63)))</formula>
    </cfRule>
    <cfRule type="containsText" dxfId="220" priority="578" operator="containsText" text="HYBRID">
      <formula>NOT(ISERROR(SEARCH("HYBRID",B63)))</formula>
    </cfRule>
  </conditionalFormatting>
  <conditionalFormatting sqref="B65">
    <cfRule type="containsText" dxfId="219" priority="570" operator="containsText" text="BONUSES">
      <formula>NOT(ISERROR(SEARCH("BONUSES",B65)))</formula>
    </cfRule>
    <cfRule type="containsText" dxfId="218" priority="569" operator="containsText" text=" ">
      <formula>NOT(ISERROR(SEARCH(" ",B65)))</formula>
    </cfRule>
    <cfRule type="containsText" dxfId="217" priority="573" operator="containsText" text="HYBRID">
      <formula>NOT(ISERROR(SEARCH("HYBRID",B65)))</formula>
    </cfRule>
    <cfRule type="containsText" dxfId="216" priority="572" operator="containsText" text="ACROBATIC">
      <formula>NOT(ISERROR(SEARCH("ACROBATIC",B65)))</formula>
    </cfRule>
    <cfRule type="containsText" dxfId="215" priority="571" operator="containsText" text="TRANSITION">
      <formula>NOT(ISERROR(SEARCH("TRANSITION",B65)))</formula>
    </cfRule>
  </conditionalFormatting>
  <conditionalFormatting sqref="C9:C11">
    <cfRule type="cellIs" dxfId="214" priority="562" operator="equal">
      <formula>0</formula>
    </cfRule>
  </conditionalFormatting>
  <conditionalFormatting sqref="C17">
    <cfRule type="cellIs" dxfId="213" priority="119" operator="greaterThanOrEqual">
      <formula>1</formula>
    </cfRule>
    <cfRule type="containsBlanks" dxfId="212" priority="815">
      <formula>LEN(TRIM(C17))=0</formula>
    </cfRule>
  </conditionalFormatting>
  <conditionalFormatting sqref="C19 C21 C23 C25 C27 C29 C31 C33">
    <cfRule type="cellIs" dxfId="211" priority="117" operator="greaterThanOrEqual">
      <formula>1</formula>
    </cfRule>
    <cfRule type="containsBlanks" dxfId="210" priority="118">
      <formula>LEN(TRIM(C19))=0</formula>
    </cfRule>
  </conditionalFormatting>
  <conditionalFormatting sqref="C35 C37 C39 C41 C43 C45 C47 C49 C51 C53 C55 C57 C59 C61 C63 C65">
    <cfRule type="cellIs" dxfId="209" priority="113" operator="greaterThanOrEqual">
      <formula>1</formula>
    </cfRule>
    <cfRule type="containsBlanks" dxfId="208" priority="114">
      <formula>LEN(TRIM(C35))=0</formula>
    </cfRule>
  </conditionalFormatting>
  <conditionalFormatting sqref="C7:K7">
    <cfRule type="cellIs" dxfId="207" priority="563" operator="equal">
      <formula>0</formula>
    </cfRule>
  </conditionalFormatting>
  <conditionalFormatting sqref="C12:K12">
    <cfRule type="cellIs" dxfId="206" priority="561" operator="equal">
      <formula>0</formula>
    </cfRule>
  </conditionalFormatting>
  <conditionalFormatting sqref="D17">
    <cfRule type="containsText" dxfId="205" priority="331" operator="containsText" text="Acro-C">
      <formula>NOT(ISERROR(SEARCH("Acro-C",D17)))</formula>
    </cfRule>
    <cfRule type="containsText" dxfId="204" priority="334" operator="containsText" text="Acro-A">
      <formula>NOT(ISERROR(SEARCH("Acro-A",D17)))</formula>
    </cfRule>
    <cfRule type="containsText" dxfId="203" priority="333" operator="containsText" text="Acro-P">
      <formula>NOT(ISERROR(SEARCH("Acro-P",D17)))</formula>
    </cfRule>
    <cfRule type="containsText" dxfId="202" priority="332" operator="containsText" text="Acro-B">
      <formula>NOT(ISERROR(SEARCH("Acro-B",D17)))</formula>
    </cfRule>
    <cfRule type="containsText" dxfId="201" priority="330" operator="containsText" text=" ">
      <formula>NOT(ISERROR(SEARCH(" ",D17)))</formula>
    </cfRule>
    <cfRule type="cellIs" dxfId="200" priority="328" operator="equal">
      <formula>"Hybrid"</formula>
    </cfRule>
    <cfRule type="cellIs" dxfId="199" priority="329" operator="equal">
      <formula>"Acro-Pair"</formula>
    </cfRule>
  </conditionalFormatting>
  <conditionalFormatting sqref="D19">
    <cfRule type="containsText" dxfId="198" priority="325" operator="containsText" text="Acro-B">
      <formula>NOT(ISERROR(SEARCH("Acro-B",D19)))</formula>
    </cfRule>
    <cfRule type="containsText" dxfId="197" priority="327" operator="containsText" text="Acro-A">
      <formula>NOT(ISERROR(SEARCH("Acro-A",D19)))</formula>
    </cfRule>
    <cfRule type="containsText" dxfId="196" priority="326" operator="containsText" text="Acro-P">
      <formula>NOT(ISERROR(SEARCH("Acro-P",D19)))</formula>
    </cfRule>
    <cfRule type="containsText" dxfId="195" priority="324" operator="containsText" text="Acro-C">
      <formula>NOT(ISERROR(SEARCH("Acro-C",D19)))</formula>
    </cfRule>
    <cfRule type="containsText" dxfId="194" priority="323" operator="containsText" text=" ">
      <formula>NOT(ISERROR(SEARCH(" ",D19)))</formula>
    </cfRule>
    <cfRule type="cellIs" dxfId="193" priority="322" operator="equal">
      <formula>"Acro-Pair"</formula>
    </cfRule>
    <cfRule type="cellIs" dxfId="192" priority="321" operator="equal">
      <formula>"Hybrid"</formula>
    </cfRule>
  </conditionalFormatting>
  <conditionalFormatting sqref="D21">
    <cfRule type="cellIs" dxfId="191" priority="314" operator="equal">
      <formula>"Hybrid"</formula>
    </cfRule>
    <cfRule type="containsText" dxfId="190" priority="317" operator="containsText" text="Acro-C">
      <formula>NOT(ISERROR(SEARCH("Acro-C",D21)))</formula>
    </cfRule>
    <cfRule type="containsText" dxfId="189" priority="320" operator="containsText" text="Acro-A">
      <formula>NOT(ISERROR(SEARCH("Acro-A",D21)))</formula>
    </cfRule>
    <cfRule type="containsText" dxfId="188" priority="319" operator="containsText" text="Acro-P">
      <formula>NOT(ISERROR(SEARCH("Acro-P",D21)))</formula>
    </cfRule>
    <cfRule type="containsText" dxfId="187" priority="318" operator="containsText" text="Acro-B">
      <formula>NOT(ISERROR(SEARCH("Acro-B",D21)))</formula>
    </cfRule>
    <cfRule type="containsText" dxfId="186" priority="316" operator="containsText" text=" ">
      <formula>NOT(ISERROR(SEARCH(" ",D21)))</formula>
    </cfRule>
    <cfRule type="cellIs" dxfId="185" priority="315" operator="equal">
      <formula>"Acro-Pair"</formula>
    </cfRule>
  </conditionalFormatting>
  <conditionalFormatting sqref="D23">
    <cfRule type="cellIs" dxfId="184" priority="308" operator="equal">
      <formula>"Acro-Pair"</formula>
    </cfRule>
    <cfRule type="containsText" dxfId="183" priority="309" operator="containsText" text=" ">
      <formula>NOT(ISERROR(SEARCH(" ",D23)))</formula>
    </cfRule>
    <cfRule type="containsText" dxfId="182" priority="310" operator="containsText" text="Acro-C">
      <formula>NOT(ISERROR(SEARCH("Acro-C",D23)))</formula>
    </cfRule>
    <cfRule type="containsText" dxfId="181" priority="311" operator="containsText" text="Acro-B">
      <formula>NOT(ISERROR(SEARCH("Acro-B",D23)))</formula>
    </cfRule>
    <cfRule type="containsText" dxfId="180" priority="312" operator="containsText" text="Acro-P">
      <formula>NOT(ISERROR(SEARCH("Acro-P",D23)))</formula>
    </cfRule>
    <cfRule type="containsText" dxfId="179" priority="313" operator="containsText" text="Acro-A">
      <formula>NOT(ISERROR(SEARCH("Acro-A",D23)))</formula>
    </cfRule>
    <cfRule type="cellIs" dxfId="178" priority="307" operator="equal">
      <formula>"Hybrid"</formula>
    </cfRule>
  </conditionalFormatting>
  <conditionalFormatting sqref="D25">
    <cfRule type="cellIs" dxfId="177" priority="301" operator="equal">
      <formula>"Acro-Pair"</formula>
    </cfRule>
    <cfRule type="cellIs" dxfId="176" priority="300" operator="equal">
      <formula>"Hybrid"</formula>
    </cfRule>
    <cfRule type="containsText" dxfId="175" priority="302" operator="containsText" text=" ">
      <formula>NOT(ISERROR(SEARCH(" ",D25)))</formula>
    </cfRule>
    <cfRule type="containsText" dxfId="174" priority="306" operator="containsText" text="Acro-A">
      <formula>NOT(ISERROR(SEARCH("Acro-A",D25)))</formula>
    </cfRule>
    <cfRule type="containsText" dxfId="173" priority="305" operator="containsText" text="Acro-P">
      <formula>NOT(ISERROR(SEARCH("Acro-P",D25)))</formula>
    </cfRule>
    <cfRule type="containsText" dxfId="172" priority="304" operator="containsText" text="Acro-B">
      <formula>NOT(ISERROR(SEARCH("Acro-B",D25)))</formula>
    </cfRule>
    <cfRule type="containsText" dxfId="171" priority="303" operator="containsText" text="Acro-C">
      <formula>NOT(ISERROR(SEARCH("Acro-C",D25)))</formula>
    </cfRule>
  </conditionalFormatting>
  <conditionalFormatting sqref="D27">
    <cfRule type="containsText" dxfId="170" priority="295" operator="containsText" text=" ">
      <formula>NOT(ISERROR(SEARCH(" ",D27)))</formula>
    </cfRule>
    <cfRule type="cellIs" dxfId="169" priority="294" operator="equal">
      <formula>"Acro-Pair"</formula>
    </cfRule>
    <cfRule type="cellIs" dxfId="168" priority="293" operator="equal">
      <formula>"Hybrid"</formula>
    </cfRule>
    <cfRule type="containsText" dxfId="167" priority="299" operator="containsText" text="Acro-A">
      <formula>NOT(ISERROR(SEARCH("Acro-A",D27)))</formula>
    </cfRule>
    <cfRule type="containsText" dxfId="166" priority="298" operator="containsText" text="Acro-P">
      <formula>NOT(ISERROR(SEARCH("Acro-P",D27)))</formula>
    </cfRule>
    <cfRule type="containsText" dxfId="165" priority="297" operator="containsText" text="Acro-B">
      <formula>NOT(ISERROR(SEARCH("Acro-B",D27)))</formula>
    </cfRule>
    <cfRule type="containsText" dxfId="164" priority="296" operator="containsText" text="Acro-C">
      <formula>NOT(ISERROR(SEARCH("Acro-C",D27)))</formula>
    </cfRule>
  </conditionalFormatting>
  <conditionalFormatting sqref="D29">
    <cfRule type="containsText" dxfId="163" priority="290" operator="containsText" text="Acro-B">
      <formula>NOT(ISERROR(SEARCH("Acro-B",D29)))</formula>
    </cfRule>
    <cfRule type="cellIs" dxfId="162" priority="286" operator="equal">
      <formula>"Hybrid"</formula>
    </cfRule>
    <cfRule type="cellIs" dxfId="161" priority="287" operator="equal">
      <formula>"Acro-Pair"</formula>
    </cfRule>
    <cfRule type="containsText" dxfId="160" priority="288" operator="containsText" text=" ">
      <formula>NOT(ISERROR(SEARCH(" ",D29)))</formula>
    </cfRule>
    <cfRule type="containsText" dxfId="159" priority="291" operator="containsText" text="Acro-P">
      <formula>NOT(ISERROR(SEARCH("Acro-P",D29)))</formula>
    </cfRule>
    <cfRule type="containsText" dxfId="158" priority="292" operator="containsText" text="Acro-A">
      <formula>NOT(ISERROR(SEARCH("Acro-A",D29)))</formula>
    </cfRule>
    <cfRule type="containsText" dxfId="157" priority="289" operator="containsText" text="Acro-C">
      <formula>NOT(ISERROR(SEARCH("Acro-C",D29)))</formula>
    </cfRule>
  </conditionalFormatting>
  <conditionalFormatting sqref="D31">
    <cfRule type="containsText" dxfId="156" priority="285" operator="containsText" text="Acro-A">
      <formula>NOT(ISERROR(SEARCH("Acro-A",D31)))</formula>
    </cfRule>
    <cfRule type="cellIs" dxfId="155" priority="279" operator="equal">
      <formula>"Hybrid"</formula>
    </cfRule>
    <cfRule type="cellIs" dxfId="154" priority="280" operator="equal">
      <formula>"Acro-Pair"</formula>
    </cfRule>
    <cfRule type="containsText" dxfId="153" priority="281" operator="containsText" text=" ">
      <formula>NOT(ISERROR(SEARCH(" ",D31)))</formula>
    </cfRule>
    <cfRule type="containsText" dxfId="152" priority="282" operator="containsText" text="Acro-C">
      <formula>NOT(ISERROR(SEARCH("Acro-C",D31)))</formula>
    </cfRule>
    <cfRule type="containsText" dxfId="151" priority="284" operator="containsText" text="Acro-P">
      <formula>NOT(ISERROR(SEARCH("Acro-P",D31)))</formula>
    </cfRule>
    <cfRule type="containsText" dxfId="150" priority="283" operator="containsText" text="Acro-B">
      <formula>NOT(ISERROR(SEARCH("Acro-B",D31)))</formula>
    </cfRule>
  </conditionalFormatting>
  <conditionalFormatting sqref="D33">
    <cfRule type="containsText" dxfId="149" priority="276" operator="containsText" text="Acro-B">
      <formula>NOT(ISERROR(SEARCH("Acro-B",D33)))</formula>
    </cfRule>
    <cfRule type="cellIs" dxfId="148" priority="272" operator="equal">
      <formula>"Hybrid"</formula>
    </cfRule>
    <cfRule type="cellIs" dxfId="147" priority="273" operator="equal">
      <formula>"Acro-Pair"</formula>
    </cfRule>
    <cfRule type="containsText" dxfId="146" priority="274" operator="containsText" text=" ">
      <formula>NOT(ISERROR(SEARCH(" ",D33)))</formula>
    </cfRule>
    <cfRule type="containsText" dxfId="145" priority="275" operator="containsText" text="Acro-C">
      <formula>NOT(ISERROR(SEARCH("Acro-C",D33)))</formula>
    </cfRule>
    <cfRule type="containsText" dxfId="144" priority="277" operator="containsText" text="Acro-P">
      <formula>NOT(ISERROR(SEARCH("Acro-P",D33)))</formula>
    </cfRule>
    <cfRule type="containsText" dxfId="143" priority="278" operator="containsText" text="Acro-A">
      <formula>NOT(ISERROR(SEARCH("Acro-A",D33)))</formula>
    </cfRule>
  </conditionalFormatting>
  <conditionalFormatting sqref="D35">
    <cfRule type="containsText" dxfId="142" priority="267" operator="containsText" text=" ">
      <formula>NOT(ISERROR(SEARCH(" ",D35)))</formula>
    </cfRule>
    <cfRule type="containsText" dxfId="141" priority="268" operator="containsText" text="Acro-C">
      <formula>NOT(ISERROR(SEARCH("Acro-C",D35)))</formula>
    </cfRule>
    <cfRule type="containsText" dxfId="140" priority="269" operator="containsText" text="Acro-B">
      <formula>NOT(ISERROR(SEARCH("Acro-B",D35)))</formula>
    </cfRule>
    <cfRule type="containsText" dxfId="139" priority="270" operator="containsText" text="Acro-P">
      <formula>NOT(ISERROR(SEARCH("Acro-P",D35)))</formula>
    </cfRule>
    <cfRule type="cellIs" dxfId="138" priority="266" operator="equal">
      <formula>"Acro-Pair"</formula>
    </cfRule>
    <cfRule type="containsText" dxfId="137" priority="271" operator="containsText" text="Acro-A">
      <formula>NOT(ISERROR(SEARCH("Acro-A",D35)))</formula>
    </cfRule>
    <cfRule type="cellIs" dxfId="136" priority="265" operator="equal">
      <formula>"Hybrid"</formula>
    </cfRule>
  </conditionalFormatting>
  <conditionalFormatting sqref="D37">
    <cfRule type="containsText" dxfId="135" priority="261" operator="containsText" text="Acro-C">
      <formula>NOT(ISERROR(SEARCH("Acro-C",D37)))</formula>
    </cfRule>
    <cfRule type="containsText" dxfId="134" priority="262" operator="containsText" text="Acro-B">
      <formula>NOT(ISERROR(SEARCH("Acro-B",D37)))</formula>
    </cfRule>
    <cfRule type="cellIs" dxfId="133" priority="258" operator="equal">
      <formula>"Hybrid"</formula>
    </cfRule>
    <cfRule type="containsText" dxfId="132" priority="264" operator="containsText" text="Acro-A">
      <formula>NOT(ISERROR(SEARCH("Acro-A",D37)))</formula>
    </cfRule>
    <cfRule type="cellIs" dxfId="131" priority="259" operator="equal">
      <formula>"Acro-Pair"</formula>
    </cfRule>
    <cfRule type="containsText" dxfId="130" priority="263" operator="containsText" text="Acro-P">
      <formula>NOT(ISERROR(SEARCH("Acro-P",D37)))</formula>
    </cfRule>
    <cfRule type="containsText" dxfId="129" priority="260" operator="containsText" text=" ">
      <formula>NOT(ISERROR(SEARCH(" ",D37)))</formula>
    </cfRule>
  </conditionalFormatting>
  <conditionalFormatting sqref="D39">
    <cfRule type="containsText" dxfId="128" priority="253" operator="containsText" text=" ">
      <formula>NOT(ISERROR(SEARCH(" ",D39)))</formula>
    </cfRule>
    <cfRule type="containsText" dxfId="127" priority="257" operator="containsText" text="Acro-A">
      <formula>NOT(ISERROR(SEARCH("Acro-A",D39)))</formula>
    </cfRule>
    <cfRule type="cellIs" dxfId="126" priority="252" operator="equal">
      <formula>"Acro-Pair"</formula>
    </cfRule>
    <cfRule type="containsText" dxfId="125" priority="256" operator="containsText" text="Acro-P">
      <formula>NOT(ISERROR(SEARCH("Acro-P",D39)))</formula>
    </cfRule>
    <cfRule type="containsText" dxfId="124" priority="255" operator="containsText" text="Acro-B">
      <formula>NOT(ISERROR(SEARCH("Acro-B",D39)))</formula>
    </cfRule>
    <cfRule type="cellIs" dxfId="123" priority="251" operator="equal">
      <formula>"Hybrid"</formula>
    </cfRule>
    <cfRule type="containsText" dxfId="122" priority="254" operator="containsText" text="Acro-C">
      <formula>NOT(ISERROR(SEARCH("Acro-C",D39)))</formula>
    </cfRule>
  </conditionalFormatting>
  <conditionalFormatting sqref="D41">
    <cfRule type="containsText" dxfId="121" priority="250" operator="containsText" text="Acro-A">
      <formula>NOT(ISERROR(SEARCH("Acro-A",D41)))</formula>
    </cfRule>
    <cfRule type="containsText" dxfId="120" priority="249" operator="containsText" text="Acro-P">
      <formula>NOT(ISERROR(SEARCH("Acro-P",D41)))</formula>
    </cfRule>
    <cfRule type="containsText" dxfId="119" priority="247" operator="containsText" text="Acro-C">
      <formula>NOT(ISERROR(SEARCH("Acro-C",D41)))</formula>
    </cfRule>
    <cfRule type="cellIs" dxfId="118" priority="245" operator="equal">
      <formula>"Acro-Pair"</formula>
    </cfRule>
    <cfRule type="cellIs" dxfId="117" priority="244" operator="equal">
      <formula>"Hybrid"</formula>
    </cfRule>
    <cfRule type="containsText" dxfId="116" priority="248" operator="containsText" text="Acro-B">
      <formula>NOT(ISERROR(SEARCH("Acro-B",D41)))</formula>
    </cfRule>
    <cfRule type="containsText" dxfId="115" priority="246" operator="containsText" text=" ">
      <formula>NOT(ISERROR(SEARCH(" ",D41)))</formula>
    </cfRule>
  </conditionalFormatting>
  <conditionalFormatting sqref="D43">
    <cfRule type="containsText" dxfId="114" priority="242" operator="containsText" text="Acro-P">
      <formula>NOT(ISERROR(SEARCH("Acro-P",D43)))</formula>
    </cfRule>
    <cfRule type="containsText" dxfId="113" priority="243" operator="containsText" text="Acro-A">
      <formula>NOT(ISERROR(SEARCH("Acro-A",D43)))</formula>
    </cfRule>
    <cfRule type="containsText" dxfId="112" priority="241" operator="containsText" text="Acro-B">
      <formula>NOT(ISERROR(SEARCH("Acro-B",D43)))</formula>
    </cfRule>
    <cfRule type="containsText" dxfId="111" priority="240" operator="containsText" text="Acro-C">
      <formula>NOT(ISERROR(SEARCH("Acro-C",D43)))</formula>
    </cfRule>
    <cfRule type="containsText" dxfId="110" priority="239" operator="containsText" text=" ">
      <formula>NOT(ISERROR(SEARCH(" ",D43)))</formula>
    </cfRule>
    <cfRule type="cellIs" dxfId="109" priority="238" operator="equal">
      <formula>"Acro-Pair"</formula>
    </cfRule>
    <cfRule type="cellIs" dxfId="108" priority="237" operator="equal">
      <formula>"Hybrid"</formula>
    </cfRule>
  </conditionalFormatting>
  <conditionalFormatting sqref="D45">
    <cfRule type="containsText" dxfId="107" priority="234" operator="containsText" text="Acro-B">
      <formula>NOT(ISERROR(SEARCH("Acro-B",D45)))</formula>
    </cfRule>
    <cfRule type="containsText" dxfId="106" priority="235" operator="containsText" text="Acro-P">
      <formula>NOT(ISERROR(SEARCH("Acro-P",D45)))</formula>
    </cfRule>
    <cfRule type="containsText" dxfId="105" priority="236" operator="containsText" text="Acro-A">
      <formula>NOT(ISERROR(SEARCH("Acro-A",D45)))</formula>
    </cfRule>
    <cfRule type="cellIs" dxfId="104" priority="231" operator="equal">
      <formula>"Acro-Pair"</formula>
    </cfRule>
    <cfRule type="containsText" dxfId="103" priority="232" operator="containsText" text=" ">
      <formula>NOT(ISERROR(SEARCH(" ",D45)))</formula>
    </cfRule>
    <cfRule type="containsText" dxfId="102" priority="233" operator="containsText" text="Acro-C">
      <formula>NOT(ISERROR(SEARCH("Acro-C",D45)))</formula>
    </cfRule>
    <cfRule type="cellIs" dxfId="101" priority="230" operator="equal">
      <formula>"Hybrid"</formula>
    </cfRule>
  </conditionalFormatting>
  <conditionalFormatting sqref="D47">
    <cfRule type="containsText" dxfId="100" priority="229" operator="containsText" text="Acro-A">
      <formula>NOT(ISERROR(SEARCH("Acro-A",D47)))</formula>
    </cfRule>
    <cfRule type="cellIs" dxfId="99" priority="223" operator="equal">
      <formula>"Hybrid"</formula>
    </cfRule>
    <cfRule type="cellIs" dxfId="98" priority="224" operator="equal">
      <formula>"Acro-Pair"</formula>
    </cfRule>
    <cfRule type="containsText" dxfId="97" priority="225" operator="containsText" text=" ">
      <formula>NOT(ISERROR(SEARCH(" ",D47)))</formula>
    </cfRule>
    <cfRule type="containsText" dxfId="96" priority="226" operator="containsText" text="Acro-C">
      <formula>NOT(ISERROR(SEARCH("Acro-C",D47)))</formula>
    </cfRule>
    <cfRule type="containsText" dxfId="95" priority="227" operator="containsText" text="Acro-B">
      <formula>NOT(ISERROR(SEARCH("Acro-B",D47)))</formula>
    </cfRule>
    <cfRule type="containsText" dxfId="94" priority="228" operator="containsText" text="Acro-P">
      <formula>NOT(ISERROR(SEARCH("Acro-P",D47)))</formula>
    </cfRule>
  </conditionalFormatting>
  <conditionalFormatting sqref="D49">
    <cfRule type="containsText" dxfId="93" priority="220" operator="containsText" text="Acro-B">
      <formula>NOT(ISERROR(SEARCH("Acro-B",D49)))</formula>
    </cfRule>
    <cfRule type="containsText" dxfId="92" priority="221" operator="containsText" text="Acro-P">
      <formula>NOT(ISERROR(SEARCH("Acro-P",D49)))</formula>
    </cfRule>
    <cfRule type="containsText" dxfId="91" priority="222" operator="containsText" text="Acro-A">
      <formula>NOT(ISERROR(SEARCH("Acro-A",D49)))</formula>
    </cfRule>
    <cfRule type="cellIs" dxfId="90" priority="216" operator="equal">
      <formula>"Hybrid"</formula>
    </cfRule>
    <cfRule type="cellIs" dxfId="89" priority="217" operator="equal">
      <formula>"Acro-Pair"</formula>
    </cfRule>
    <cfRule type="containsText" dxfId="88" priority="219" operator="containsText" text="Acro-C">
      <formula>NOT(ISERROR(SEARCH("Acro-C",D49)))</formula>
    </cfRule>
    <cfRule type="containsText" dxfId="87" priority="218" operator="containsText" text=" ">
      <formula>NOT(ISERROR(SEARCH(" ",D49)))</formula>
    </cfRule>
  </conditionalFormatting>
  <conditionalFormatting sqref="D51">
    <cfRule type="cellIs" dxfId="86" priority="209" operator="equal">
      <formula>"Hybrid"</formula>
    </cfRule>
    <cfRule type="cellIs" dxfId="85" priority="210" operator="equal">
      <formula>"Acro-Pair"</formula>
    </cfRule>
    <cfRule type="containsText" dxfId="84" priority="211" operator="containsText" text=" ">
      <formula>NOT(ISERROR(SEARCH(" ",D51)))</formula>
    </cfRule>
    <cfRule type="containsText" dxfId="83" priority="212" operator="containsText" text="Acro-C">
      <formula>NOT(ISERROR(SEARCH("Acro-C",D51)))</formula>
    </cfRule>
    <cfRule type="containsText" dxfId="82" priority="213" operator="containsText" text="Acro-B">
      <formula>NOT(ISERROR(SEARCH("Acro-B",D51)))</formula>
    </cfRule>
    <cfRule type="containsText" dxfId="81" priority="214" operator="containsText" text="Acro-P">
      <formula>NOT(ISERROR(SEARCH("Acro-P",D51)))</formula>
    </cfRule>
    <cfRule type="containsText" dxfId="80" priority="215" operator="containsText" text="Acro-A">
      <formula>NOT(ISERROR(SEARCH("Acro-A",D51)))</formula>
    </cfRule>
  </conditionalFormatting>
  <conditionalFormatting sqref="D53">
    <cfRule type="containsText" dxfId="79" priority="206" operator="containsText" text="Acro-B">
      <formula>NOT(ISERROR(SEARCH("Acro-B",D53)))</formula>
    </cfRule>
    <cfRule type="cellIs" dxfId="78" priority="202" operator="equal">
      <formula>"Hybrid"</formula>
    </cfRule>
    <cfRule type="cellIs" dxfId="77" priority="203" operator="equal">
      <formula>"Acro-Pair"</formula>
    </cfRule>
    <cfRule type="containsText" dxfId="76" priority="205" operator="containsText" text="Acro-C">
      <formula>NOT(ISERROR(SEARCH("Acro-C",D53)))</formula>
    </cfRule>
    <cfRule type="containsText" dxfId="75" priority="207" operator="containsText" text="Acro-P">
      <formula>NOT(ISERROR(SEARCH("Acro-P",D53)))</formula>
    </cfRule>
    <cfRule type="containsText" dxfId="74" priority="208" operator="containsText" text="Acro-A">
      <formula>NOT(ISERROR(SEARCH("Acro-A",D53)))</formula>
    </cfRule>
    <cfRule type="containsText" dxfId="73" priority="204" operator="containsText" text=" ">
      <formula>NOT(ISERROR(SEARCH(" ",D53)))</formula>
    </cfRule>
  </conditionalFormatting>
  <conditionalFormatting sqref="D55">
    <cfRule type="containsText" dxfId="72" priority="198" operator="containsText" text="Acro-C">
      <formula>NOT(ISERROR(SEARCH("Acro-C",D55)))</formula>
    </cfRule>
    <cfRule type="containsText" dxfId="71" priority="197" operator="containsText" text=" ">
      <formula>NOT(ISERROR(SEARCH(" ",D55)))</formula>
    </cfRule>
    <cfRule type="cellIs" dxfId="70" priority="196" operator="equal">
      <formula>"Acro-Pair"</formula>
    </cfRule>
    <cfRule type="cellIs" dxfId="69" priority="195" operator="equal">
      <formula>"Hybrid"</formula>
    </cfRule>
    <cfRule type="containsText" dxfId="68" priority="200" operator="containsText" text="Acro-P">
      <formula>NOT(ISERROR(SEARCH("Acro-P",D55)))</formula>
    </cfRule>
    <cfRule type="containsText" dxfId="67" priority="201" operator="containsText" text="Acro-A">
      <formula>NOT(ISERROR(SEARCH("Acro-A",D55)))</formula>
    </cfRule>
    <cfRule type="containsText" dxfId="66" priority="199" operator="containsText" text="Acro-B">
      <formula>NOT(ISERROR(SEARCH("Acro-B",D55)))</formula>
    </cfRule>
  </conditionalFormatting>
  <conditionalFormatting sqref="D57">
    <cfRule type="containsText" dxfId="65" priority="191" operator="containsText" text="Acro-C">
      <formula>NOT(ISERROR(SEARCH("Acro-C",D57)))</formula>
    </cfRule>
    <cfRule type="cellIs" dxfId="64" priority="188" operator="equal">
      <formula>"Hybrid"</formula>
    </cfRule>
    <cfRule type="containsText" dxfId="63" priority="190" operator="containsText" text=" ">
      <formula>NOT(ISERROR(SEARCH(" ",D57)))</formula>
    </cfRule>
    <cfRule type="cellIs" dxfId="62" priority="189" operator="equal">
      <formula>"Acro-Pair"</formula>
    </cfRule>
    <cfRule type="containsText" dxfId="61" priority="192" operator="containsText" text="Acro-B">
      <formula>NOT(ISERROR(SEARCH("Acro-B",D57)))</formula>
    </cfRule>
    <cfRule type="containsText" dxfId="60" priority="193" operator="containsText" text="Acro-P">
      <formula>NOT(ISERROR(SEARCH("Acro-P",D57)))</formula>
    </cfRule>
    <cfRule type="containsText" dxfId="59" priority="194" operator="containsText" text="Acro-A">
      <formula>NOT(ISERROR(SEARCH("Acro-A",D57)))</formula>
    </cfRule>
  </conditionalFormatting>
  <conditionalFormatting sqref="D59">
    <cfRule type="cellIs" dxfId="58" priority="181" operator="equal">
      <formula>"Hybrid"</formula>
    </cfRule>
    <cfRule type="containsText" dxfId="57" priority="186" operator="containsText" text="Acro-P">
      <formula>NOT(ISERROR(SEARCH("Acro-P",D59)))</formula>
    </cfRule>
    <cfRule type="containsText" dxfId="56" priority="187" operator="containsText" text="Acro-A">
      <formula>NOT(ISERROR(SEARCH("Acro-A",D59)))</formula>
    </cfRule>
    <cfRule type="containsText" dxfId="55" priority="185" operator="containsText" text="Acro-B">
      <formula>NOT(ISERROR(SEARCH("Acro-B",D59)))</formula>
    </cfRule>
    <cfRule type="cellIs" dxfId="54" priority="182" operator="equal">
      <formula>"Acro-Pair"</formula>
    </cfRule>
    <cfRule type="containsText" dxfId="53" priority="183" operator="containsText" text=" ">
      <formula>NOT(ISERROR(SEARCH(" ",D59)))</formula>
    </cfRule>
    <cfRule type="containsText" dxfId="52" priority="184" operator="containsText" text="Acro-C">
      <formula>NOT(ISERROR(SEARCH("Acro-C",D59)))</formula>
    </cfRule>
  </conditionalFormatting>
  <conditionalFormatting sqref="D61">
    <cfRule type="containsText" dxfId="51" priority="179" operator="containsText" text="Acro-P">
      <formula>NOT(ISERROR(SEARCH("Acro-P",D61)))</formula>
    </cfRule>
    <cfRule type="containsText" dxfId="50" priority="178" operator="containsText" text="Acro-B">
      <formula>NOT(ISERROR(SEARCH("Acro-B",D61)))</formula>
    </cfRule>
    <cfRule type="containsText" dxfId="49" priority="177" operator="containsText" text="Acro-C">
      <formula>NOT(ISERROR(SEARCH("Acro-C",D61)))</formula>
    </cfRule>
    <cfRule type="containsText" dxfId="48" priority="176" operator="containsText" text=" ">
      <formula>NOT(ISERROR(SEARCH(" ",D61)))</formula>
    </cfRule>
    <cfRule type="cellIs" dxfId="47" priority="175" operator="equal">
      <formula>"Acro-Pair"</formula>
    </cfRule>
    <cfRule type="cellIs" dxfId="46" priority="174" operator="equal">
      <formula>"Hybrid"</formula>
    </cfRule>
    <cfRule type="containsText" dxfId="45" priority="180" operator="containsText" text="Acro-A">
      <formula>NOT(ISERROR(SEARCH("Acro-A",D61)))</formula>
    </cfRule>
  </conditionalFormatting>
  <conditionalFormatting sqref="D63">
    <cfRule type="containsText" dxfId="44" priority="172" operator="containsText" text="Acro-P">
      <formula>NOT(ISERROR(SEARCH("Acro-P",D63)))</formula>
    </cfRule>
    <cfRule type="containsText" dxfId="43" priority="171" operator="containsText" text="Acro-B">
      <formula>NOT(ISERROR(SEARCH("Acro-B",D63)))</formula>
    </cfRule>
    <cfRule type="containsText" dxfId="42" priority="170" operator="containsText" text="Acro-C">
      <formula>NOT(ISERROR(SEARCH("Acro-C",D63)))</formula>
    </cfRule>
    <cfRule type="containsText" dxfId="41" priority="169" operator="containsText" text=" ">
      <formula>NOT(ISERROR(SEARCH(" ",D63)))</formula>
    </cfRule>
    <cfRule type="cellIs" dxfId="40" priority="168" operator="equal">
      <formula>"Acro-Pair"</formula>
    </cfRule>
    <cfRule type="cellIs" dxfId="39" priority="167" operator="equal">
      <formula>"Hybrid"</formula>
    </cfRule>
    <cfRule type="containsText" dxfId="38" priority="173" operator="containsText" text="Acro-A">
      <formula>NOT(ISERROR(SEARCH("Acro-A",D63)))</formula>
    </cfRule>
  </conditionalFormatting>
  <conditionalFormatting sqref="D65">
    <cfRule type="cellIs" dxfId="37" priority="160" operator="equal">
      <formula>"Hybrid"</formula>
    </cfRule>
    <cfRule type="cellIs" dxfId="36" priority="161" operator="equal">
      <formula>"Acro-Pair"</formula>
    </cfRule>
    <cfRule type="containsText" dxfId="35" priority="162" operator="containsText" text=" ">
      <formula>NOT(ISERROR(SEARCH(" ",D65)))</formula>
    </cfRule>
    <cfRule type="containsText" dxfId="34" priority="165" operator="containsText" text="Acro-P">
      <formula>NOT(ISERROR(SEARCH("Acro-P",D65)))</formula>
    </cfRule>
    <cfRule type="containsText" dxfId="33" priority="164" operator="containsText" text="Acro-B">
      <formula>NOT(ISERROR(SEARCH("Acro-B",D65)))</formula>
    </cfRule>
    <cfRule type="containsText" dxfId="32" priority="163" operator="containsText" text="Acro-C">
      <formula>NOT(ISERROR(SEARCH("Acro-C",D65)))</formula>
    </cfRule>
    <cfRule type="containsText" dxfId="31" priority="166" operator="containsText" text="Acro-A">
      <formula>NOT(ISERROR(SEARCH("Acro-A",D65)))</formula>
    </cfRule>
  </conditionalFormatting>
  <conditionalFormatting sqref="F4:I5">
    <cfRule type="cellIs" dxfId="30" priority="534" operator="equal">
      <formula>"月"&amp;"　　　　　　"&amp;"日"</formula>
    </cfRule>
  </conditionalFormatting>
  <conditionalFormatting sqref="F17:AD17">
    <cfRule type="cellIs" dxfId="29" priority="560" operator="equal">
      <formula>0</formula>
    </cfRule>
  </conditionalFormatting>
  <conditionalFormatting sqref="F19:AD19">
    <cfRule type="cellIs" dxfId="28" priority="112" operator="equal">
      <formula>0</formula>
    </cfRule>
  </conditionalFormatting>
  <conditionalFormatting sqref="F21:AD21">
    <cfRule type="cellIs" dxfId="27" priority="532" operator="equal">
      <formula>0</formula>
    </cfRule>
  </conditionalFormatting>
  <conditionalFormatting sqref="F23:AD23">
    <cfRule type="cellIs" dxfId="26" priority="531" operator="equal">
      <formula>0</formula>
    </cfRule>
  </conditionalFormatting>
  <conditionalFormatting sqref="F25:AD25">
    <cfRule type="cellIs" dxfId="25" priority="530" operator="equal">
      <formula>0</formula>
    </cfRule>
  </conditionalFormatting>
  <conditionalFormatting sqref="F27:AD27">
    <cfRule type="cellIs" dxfId="24" priority="529" operator="equal">
      <formula>0</formula>
    </cfRule>
  </conditionalFormatting>
  <conditionalFormatting sqref="F29:AD29">
    <cfRule type="cellIs" dxfId="23" priority="528" operator="equal">
      <formula>0</formula>
    </cfRule>
  </conditionalFormatting>
  <conditionalFormatting sqref="F31:AD31">
    <cfRule type="cellIs" dxfId="22" priority="527" operator="equal">
      <formula>0</formula>
    </cfRule>
  </conditionalFormatting>
  <conditionalFormatting sqref="F33:AD33">
    <cfRule type="cellIs" dxfId="21" priority="526" operator="equal">
      <formula>0</formula>
    </cfRule>
  </conditionalFormatting>
  <conditionalFormatting sqref="F35:AD35">
    <cfRule type="cellIs" dxfId="20" priority="525" operator="equal">
      <formula>0</formula>
    </cfRule>
  </conditionalFormatting>
  <conditionalFormatting sqref="F37:AD37">
    <cfRule type="cellIs" dxfId="19" priority="524" operator="equal">
      <formula>0</formula>
    </cfRule>
  </conditionalFormatting>
  <conditionalFormatting sqref="F39:AD39">
    <cfRule type="cellIs" dxfId="18" priority="523" operator="equal">
      <formula>0</formula>
    </cfRule>
  </conditionalFormatting>
  <conditionalFormatting sqref="F41:AD41">
    <cfRule type="cellIs" dxfId="17" priority="522" operator="equal">
      <formula>0</formula>
    </cfRule>
  </conditionalFormatting>
  <conditionalFormatting sqref="F43:AD43">
    <cfRule type="cellIs" dxfId="16" priority="96" operator="equal">
      <formula>0</formula>
    </cfRule>
  </conditionalFormatting>
  <conditionalFormatting sqref="F45:AD45">
    <cfRule type="cellIs" dxfId="15" priority="520" operator="equal">
      <formula>0</formula>
    </cfRule>
  </conditionalFormatting>
  <conditionalFormatting sqref="F47:AD47">
    <cfRule type="cellIs" dxfId="14" priority="519" operator="equal">
      <formula>0</formula>
    </cfRule>
  </conditionalFormatting>
  <conditionalFormatting sqref="F49:AD49">
    <cfRule type="cellIs" dxfId="13" priority="518" operator="equal">
      <formula>0</formula>
    </cfRule>
  </conditionalFormatting>
  <conditionalFormatting sqref="F51:AD51">
    <cfRule type="cellIs" dxfId="12" priority="517" operator="equal">
      <formula>0</formula>
    </cfRule>
  </conditionalFormatting>
  <conditionalFormatting sqref="F53:AD53">
    <cfRule type="cellIs" dxfId="11" priority="516" operator="equal">
      <formula>0</formula>
    </cfRule>
  </conditionalFormatting>
  <conditionalFormatting sqref="F55:AD55">
    <cfRule type="cellIs" dxfId="10" priority="515" operator="equal">
      <formula>0</formula>
    </cfRule>
  </conditionalFormatting>
  <conditionalFormatting sqref="F57:AD57">
    <cfRule type="cellIs" dxfId="9" priority="514" operator="equal">
      <formula>0</formula>
    </cfRule>
  </conditionalFormatting>
  <conditionalFormatting sqref="F59:AD59">
    <cfRule type="cellIs" dxfId="8" priority="513" operator="equal">
      <formula>0</formula>
    </cfRule>
  </conditionalFormatting>
  <conditionalFormatting sqref="F61:AD61">
    <cfRule type="cellIs" dxfId="7" priority="512" operator="equal">
      <formula>0</formula>
    </cfRule>
  </conditionalFormatting>
  <conditionalFormatting sqref="F63:AD63">
    <cfRule type="cellIs" dxfId="6" priority="511" operator="equal">
      <formula>0</formula>
    </cfRule>
  </conditionalFormatting>
  <conditionalFormatting sqref="F65:AD65">
    <cfRule type="cellIs" dxfId="5" priority="510" operator="equal">
      <formula>0</formula>
    </cfRule>
  </conditionalFormatting>
  <conditionalFormatting sqref="L4:AA5">
    <cfRule type="cellIs" dxfId="4" priority="535" operator="equal">
      <formula>0</formula>
    </cfRule>
  </conditionalFormatting>
  <dataValidations count="1">
    <dataValidation type="list" allowBlank="1" showInputMessage="1" showErrorMessage="1" sqref="B65 B23 B21 B19 B27 B29 B31 B33 B25 B37 B39 B41 B43 B45 B35 B47 B49 B51 B53 B55 B57 B59 B61 B63 B17" xr:uid="{0A3D217F-9C88-4D5D-B37F-3E4BB1059999}">
      <formula1>"HYBRID,TRE,TRA,ACRO-A,ACRO-B,ACRO-C,ACRO-P,Acro-Pair,　,"</formula1>
    </dataValidation>
  </dataValidations>
  <pageMargins left="0.25" right="0.25" top="0.75" bottom="0.75" header="0.3" footer="0.3"/>
  <pageSetup paperSize="9" scale="47"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作成手順!$B$143:$B$154</xm:f>
          </x14:formula1>
          <xm:sqref>C9:K9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6"/>
  <sheetViews>
    <sheetView zoomScaleNormal="100" workbookViewId="0">
      <selection sqref="A1:F1"/>
    </sheetView>
  </sheetViews>
  <sheetFormatPr defaultColWidth="8.83203125" defaultRowHeight="12.5"/>
  <cols>
    <col min="1" max="1" width="13.58203125" style="132" customWidth="1"/>
    <col min="2" max="2" width="5" style="132" customWidth="1"/>
    <col min="3" max="3" width="12.58203125" style="132" customWidth="1"/>
    <col min="4" max="4" width="12.33203125" style="132" customWidth="1"/>
    <col min="5" max="5" width="82" style="163" customWidth="1"/>
    <col min="6" max="6" width="14" style="130" customWidth="1"/>
    <col min="7" max="16384" width="8.83203125" style="130"/>
  </cols>
  <sheetData>
    <row r="1" spans="1:6" ht="22.5" customHeight="1">
      <c r="A1" s="273" t="str">
        <f>'Coachcard(入力用)'!C8</f>
        <v>●●予選　第48回 全国JOCジュニアオリンピックカップ夏季水泳競技大会AS競技 　区分：ジュニア←変更してください</v>
      </c>
      <c r="B1" s="274"/>
      <c r="C1" s="274"/>
      <c r="D1" s="274"/>
      <c r="E1" s="274"/>
      <c r="F1" s="275"/>
    </row>
    <row r="2" spans="1:6" ht="13">
      <c r="A2" s="276" t="s">
        <v>170</v>
      </c>
      <c r="B2" s="276"/>
      <c r="C2" s="276"/>
      <c r="D2" s="276"/>
      <c r="E2" s="276"/>
      <c r="F2" s="276"/>
    </row>
    <row r="3" spans="1:6" ht="9" customHeight="1">
      <c r="A3" s="145"/>
      <c r="B3" s="145"/>
      <c r="C3" s="145"/>
      <c r="D3" s="145"/>
      <c r="E3" s="146"/>
      <c r="F3" s="145"/>
    </row>
    <row r="4" spans="1:6" ht="24.75" customHeight="1">
      <c r="A4" s="279" t="str">
        <f>IF('Coachcard(入力用)'!C7="","",'Coachcard(入力用)'!C7)</f>
        <v/>
      </c>
      <c r="B4" s="279"/>
      <c r="C4" s="279"/>
      <c r="D4" s="280" t="str">
        <f>IF('Coachcard(入力用)'!C11="","",'Coachcard(入力用)'!C11&amp;"/"&amp;'Coachcard(入力用)'!C12)</f>
        <v/>
      </c>
      <c r="E4" s="280"/>
      <c r="F4" s="280"/>
    </row>
    <row r="5" spans="1:6" ht="24.75" customHeight="1">
      <c r="A5" s="279"/>
      <c r="B5" s="279"/>
      <c r="C5" s="279"/>
      <c r="D5" s="279" t="str">
        <f>IF('Coachcard(入力用)'!C10="","",'Coachcard(入力用)'!C10)</f>
        <v/>
      </c>
      <c r="E5" s="279"/>
      <c r="F5" s="279"/>
    </row>
    <row r="6" spans="1:6" ht="9" customHeight="1">
      <c r="A6" s="147"/>
      <c r="B6" s="147"/>
      <c r="C6" s="147"/>
      <c r="D6" s="147"/>
      <c r="E6" s="148"/>
      <c r="F6" s="147"/>
    </row>
    <row r="7" spans="1:6" ht="18" customHeight="1">
      <c r="A7" s="277" t="s">
        <v>169</v>
      </c>
      <c r="B7" s="277"/>
      <c r="C7" s="277"/>
      <c r="D7" s="277"/>
      <c r="E7" s="277"/>
      <c r="F7" s="277"/>
    </row>
    <row r="8" spans="1:6" ht="18.75" customHeight="1">
      <c r="A8" s="278" t="s">
        <v>171</v>
      </c>
      <c r="B8" s="278"/>
      <c r="C8" s="278"/>
      <c r="D8" s="278"/>
      <c r="E8" s="149" t="s">
        <v>1088</v>
      </c>
      <c r="F8" s="133" t="s">
        <v>109</v>
      </c>
    </row>
    <row r="9" spans="1:6" ht="34.5" customHeight="1">
      <c r="A9" s="272" t="str">
        <f>IF('Coachcard(入力用)'!C9="","",'Coachcard(入力用)'!C9)</f>
        <v/>
      </c>
      <c r="B9" s="272"/>
      <c r="C9" s="272"/>
      <c r="D9" s="272"/>
      <c r="E9" s="172" t="str">
        <f>IF('Coachcard(入力用)'!B67="","",'Coachcard(入力用)'!B67)</f>
        <v/>
      </c>
      <c r="F9" s="134"/>
    </row>
    <row r="10" spans="1:6" ht="10.4" customHeight="1" thickBot="1">
      <c r="E10" s="151"/>
      <c r="F10" s="132"/>
    </row>
    <row r="11" spans="1:6" ht="16.5" thickBot="1">
      <c r="A11" s="136" t="s">
        <v>95</v>
      </c>
      <c r="B11" s="136" t="s">
        <v>40</v>
      </c>
      <c r="C11" s="135" t="s">
        <v>42</v>
      </c>
      <c r="D11" s="136" t="s">
        <v>96</v>
      </c>
      <c r="E11" s="152" t="s">
        <v>166</v>
      </c>
      <c r="F11" s="144" t="s">
        <v>168</v>
      </c>
    </row>
    <row r="12" spans="1:6" ht="15.5">
      <c r="A12" s="137" t="str">
        <f>IF('Coachcard(入力用)'!A17="0:00-0:00","",'Coachcard(入力用)'!A17)</f>
        <v/>
      </c>
      <c r="B12" s="137" t="str">
        <f>IF('Coachcard(入力用)'!C17="","",'Coachcard(入力用)'!C17)</f>
        <v/>
      </c>
      <c r="C12" s="137" t="str">
        <f>IF('Coachcard(入力用)'!B17="","",'Coachcard(入力用)'!B17)</f>
        <v> </v>
      </c>
      <c r="D12" s="137" t="str">
        <f>IF('Coachcard(入力用)'!B17="","",CONCATENATE('Coachcard(入力用)'!D17," ",'Coachcard(入力用)'!E17))</f>
        <v xml:space="preserve">  </v>
      </c>
      <c r="E12" s="156"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65" t="str">
        <f>IF('Coachcard(入力用)'!B17="","",CONCATENATE('Coachcard(入力用)'!Z17," ",'Coachcard(入力用)'!AA17," ",'Coachcard(入力用)'!AB17," ",'Coachcard(入力用)'!AC17," ",'Coachcard(入力用)'!AD17))</f>
        <v xml:space="preserve">    </v>
      </c>
    </row>
    <row r="13" spans="1:6" ht="15.5">
      <c r="A13" s="137" t="str">
        <f>IF('Coachcard(入力用)'!A19="0:00-0:00","",'Coachcard(入力用)'!A19)</f>
        <v/>
      </c>
      <c r="B13" s="137" t="str">
        <f>IF('Coachcard(入力用)'!C19="","",'Coachcard(入力用)'!C19)</f>
        <v/>
      </c>
      <c r="C13" s="137" t="str">
        <f>IF('Coachcard(入力用)'!B19="","",'Coachcard(入力用)'!B19)</f>
        <v> </v>
      </c>
      <c r="D13" s="137" t="str">
        <f>IF('Coachcard(入力用)'!B19="","",CONCATENATE('Coachcard(入力用)'!D19," ",'Coachcard(入力用)'!E19))</f>
        <v xml:space="preserve">  </v>
      </c>
      <c r="E13" s="156"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57" t="str">
        <f>IF('Coachcard(入力用)'!B19="","",CONCATENATE('Coachcard(入力用)'!Z19," ",'Coachcard(入力用)'!AA19," ",'Coachcard(入力用)'!AB19," ",'Coachcard(入力用)'!AC19," ",'Coachcard(入力用)'!AD19))</f>
        <v xml:space="preserve">    </v>
      </c>
    </row>
    <row r="14" spans="1:6" ht="15.5">
      <c r="A14" s="137" t="str">
        <f>IF('Coachcard(入力用)'!A21="0:00-0:00","",'Coachcard(入力用)'!A21)</f>
        <v/>
      </c>
      <c r="B14" s="137" t="str">
        <f>IF('Coachcard(入力用)'!C21="","",'Coachcard(入力用)'!C21)</f>
        <v/>
      </c>
      <c r="C14" s="137" t="str">
        <f>IF('Coachcard(入力用)'!B21="","",'Coachcard(入力用)'!B21)</f>
        <v> </v>
      </c>
      <c r="D14" s="137" t="str">
        <f>IF('Coachcard(入力用)'!B21="","",CONCATENATE('Coachcard(入力用)'!D21," ",'Coachcard(入力用)'!E21))</f>
        <v xml:space="preserve">  </v>
      </c>
      <c r="E14" s="156"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57" t="str">
        <f>IF('Coachcard(入力用)'!B21="","",CONCATENATE('Coachcard(入力用)'!Z21," ",'Coachcard(入力用)'!AA21," ",'Coachcard(入力用)'!AB21," ",'Coachcard(入力用)'!AC21," ",'Coachcard(入力用)'!AD21))</f>
        <v xml:space="preserve">    </v>
      </c>
    </row>
    <row r="15" spans="1:6" ht="15.5">
      <c r="A15" s="137" t="str">
        <f>IF('Coachcard(入力用)'!A23="0:00-0:00","",'Coachcard(入力用)'!A23)</f>
        <v/>
      </c>
      <c r="B15" s="137" t="str">
        <f>IF('Coachcard(入力用)'!C23="","",'Coachcard(入力用)'!C23)</f>
        <v/>
      </c>
      <c r="C15" s="137" t="str">
        <f>IF('Coachcard(入力用)'!B23="","",'Coachcard(入力用)'!B23)</f>
        <v> </v>
      </c>
      <c r="D15" s="137" t="str">
        <f>IF('Coachcard(入力用)'!B23="","",CONCATENATE('Coachcard(入力用)'!D23," ",'Coachcard(入力用)'!E23))</f>
        <v xml:space="preserve">  </v>
      </c>
      <c r="E15" s="156"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57" t="str">
        <f>IF('Coachcard(入力用)'!B23="","",CONCATENATE('Coachcard(入力用)'!Z23," ",'Coachcard(入力用)'!AA23," ",'Coachcard(入力用)'!AB23," ",'Coachcard(入力用)'!AC23," ",'Coachcard(入力用)'!AD23))</f>
        <v xml:space="preserve">    </v>
      </c>
    </row>
    <row r="16" spans="1:6" ht="15.5">
      <c r="A16" s="137" t="str">
        <f>IF('Coachcard(入力用)'!A25="0:00-0:00","",'Coachcard(入力用)'!A25)</f>
        <v/>
      </c>
      <c r="B16" s="137" t="str">
        <f>IF('Coachcard(入力用)'!C25="","",'Coachcard(入力用)'!C25)</f>
        <v/>
      </c>
      <c r="C16" s="137" t="str">
        <f>IF('Coachcard(入力用)'!B25="","",'Coachcard(入力用)'!B25)</f>
        <v> </v>
      </c>
      <c r="D16" s="137" t="str">
        <f>IF('Coachcard(入力用)'!B25="","",CONCATENATE('Coachcard(入力用)'!D25," ",'Coachcard(入力用)'!E25))</f>
        <v xml:space="preserve">  </v>
      </c>
      <c r="E16" s="156"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57" t="str">
        <f>IF('Coachcard(入力用)'!B25="","",CONCATENATE('Coachcard(入力用)'!Z25," ",'Coachcard(入力用)'!AA25," ",'Coachcard(入力用)'!AB25," ",'Coachcard(入力用)'!AC25," ",'Coachcard(入力用)'!AD25))</f>
        <v xml:space="preserve">    </v>
      </c>
    </row>
    <row r="17" spans="1:6" ht="15.5">
      <c r="A17" s="137" t="str">
        <f>IF('Coachcard(入力用)'!A27="0:00-0:00","",'Coachcard(入力用)'!A27)</f>
        <v/>
      </c>
      <c r="B17" s="137" t="str">
        <f>IF('Coachcard(入力用)'!C27="","",'Coachcard(入力用)'!C27)</f>
        <v/>
      </c>
      <c r="C17" s="137" t="str">
        <f>IF('Coachcard(入力用)'!B27="","",'Coachcard(入力用)'!B27)</f>
        <v> </v>
      </c>
      <c r="D17" s="137" t="str">
        <f>IF('Coachcard(入力用)'!B27="","",CONCATENATE('Coachcard(入力用)'!D27," ",'Coachcard(入力用)'!E27))</f>
        <v xml:space="preserve">  </v>
      </c>
      <c r="E17" s="156"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57" t="str">
        <f>IF('Coachcard(入力用)'!B27="","",CONCATENATE('Coachcard(入力用)'!Z27," ",'Coachcard(入力用)'!AA27," ",'Coachcard(入力用)'!AB27," ",'Coachcard(入力用)'!AC27," ",'Coachcard(入力用)'!AD27))</f>
        <v xml:space="preserve">    </v>
      </c>
    </row>
    <row r="18" spans="1:6" ht="15.5">
      <c r="A18" s="137" t="str">
        <f>IF('Coachcard(入力用)'!A29="0:00-0:00","",'Coachcard(入力用)'!A29)</f>
        <v/>
      </c>
      <c r="B18" s="137" t="str">
        <f>IF('Coachcard(入力用)'!C29="","",'Coachcard(入力用)'!C29)</f>
        <v/>
      </c>
      <c r="C18" s="137" t="str">
        <f>IF('Coachcard(入力用)'!B29="","",'Coachcard(入力用)'!B29)</f>
        <v> </v>
      </c>
      <c r="D18" s="137" t="str">
        <f>IF('Coachcard(入力用)'!B29="","",CONCATENATE('Coachcard(入力用)'!D29," ",'Coachcard(入力用)'!E29))</f>
        <v xml:space="preserve">  </v>
      </c>
      <c r="E18" s="156"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57" t="str">
        <f>IF('Coachcard(入力用)'!B29="","",CONCATENATE('Coachcard(入力用)'!Z29," ",'Coachcard(入力用)'!AA29," ",'Coachcard(入力用)'!AB29," ",'Coachcard(入力用)'!AC29," ",'Coachcard(入力用)'!AD29))</f>
        <v xml:space="preserve">    </v>
      </c>
    </row>
    <row r="19" spans="1:6" ht="15.5">
      <c r="A19" s="137" t="str">
        <f>IF('Coachcard(入力用)'!A31="0:00-0:00","",'Coachcard(入力用)'!A31)</f>
        <v/>
      </c>
      <c r="B19" s="137" t="str">
        <f>IF('Coachcard(入力用)'!C31="","",'Coachcard(入力用)'!C31)</f>
        <v/>
      </c>
      <c r="C19" s="137" t="str">
        <f>IF('Coachcard(入力用)'!B31="","",'Coachcard(入力用)'!B31)</f>
        <v> </v>
      </c>
      <c r="D19" s="137" t="str">
        <f>IF('Coachcard(入力用)'!B31="","",CONCATENATE('Coachcard(入力用)'!D31," ",'Coachcard(入力用)'!E31))</f>
        <v xml:space="preserve">  </v>
      </c>
      <c r="E19" s="156"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57" t="str">
        <f>IF('Coachcard(入力用)'!B31="","",CONCATENATE('Coachcard(入力用)'!Z31," ",'Coachcard(入力用)'!AA31," ",'Coachcard(入力用)'!AB31," ",'Coachcard(入力用)'!AC31," ",'Coachcard(入力用)'!AD31))</f>
        <v xml:space="preserve">    </v>
      </c>
    </row>
    <row r="20" spans="1:6" ht="15.5">
      <c r="A20" s="137" t="str">
        <f>IF('Coachcard(入力用)'!A33="0:00-0:00","",'Coachcard(入力用)'!A33)</f>
        <v/>
      </c>
      <c r="B20" s="137" t="str">
        <f>IF('Coachcard(入力用)'!C33="","",'Coachcard(入力用)'!C33)</f>
        <v/>
      </c>
      <c r="C20" s="137" t="str">
        <f>IF('Coachcard(入力用)'!B33="","",'Coachcard(入力用)'!B33)</f>
        <v> </v>
      </c>
      <c r="D20" s="137" t="str">
        <f>IF('Coachcard(入力用)'!B33="","",CONCATENATE('Coachcard(入力用)'!D33," ",'Coachcard(入力用)'!E33))</f>
        <v xml:space="preserve">  </v>
      </c>
      <c r="E20" s="156"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57" t="str">
        <f>IF('Coachcard(入力用)'!B33="","",CONCATENATE('Coachcard(入力用)'!Z33," ",'Coachcard(入力用)'!AA33," ",'Coachcard(入力用)'!AB33," ",'Coachcard(入力用)'!AC33," ",'Coachcard(入力用)'!AD33))</f>
        <v xml:space="preserve">    </v>
      </c>
    </row>
    <row r="21" spans="1:6" ht="15.5">
      <c r="A21" s="137" t="str">
        <f>IF('Coachcard(入力用)'!A35="0:00-0:00","",'Coachcard(入力用)'!A35)</f>
        <v/>
      </c>
      <c r="B21" s="137" t="str">
        <f>IF('Coachcard(入力用)'!C35="","",'Coachcard(入力用)'!C35)</f>
        <v/>
      </c>
      <c r="C21" s="137" t="str">
        <f>IF('Coachcard(入力用)'!B35="","",'Coachcard(入力用)'!B35)</f>
        <v> </v>
      </c>
      <c r="D21" s="137" t="str">
        <f>IF('Coachcard(入力用)'!B35="","",CONCATENATE('Coachcard(入力用)'!D35," ",'Coachcard(入力用)'!E35))</f>
        <v xml:space="preserve">  </v>
      </c>
      <c r="E21" s="156"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57" t="str">
        <f>IF('Coachcard(入力用)'!B35="","",CONCATENATE('Coachcard(入力用)'!Z35," ",'Coachcard(入力用)'!AA35," ",'Coachcard(入力用)'!AB35," ",'Coachcard(入力用)'!AC35," ",'Coachcard(入力用)'!AD35))</f>
        <v xml:space="preserve">    </v>
      </c>
    </row>
    <row r="22" spans="1:6" ht="15.5">
      <c r="A22" s="137" t="str">
        <f>IF('Coachcard(入力用)'!A37="0:00-0:00","",'Coachcard(入力用)'!A37)</f>
        <v/>
      </c>
      <c r="B22" s="137" t="str">
        <f>IF('Coachcard(入力用)'!C37="","",'Coachcard(入力用)'!C37)</f>
        <v/>
      </c>
      <c r="C22" s="137" t="str">
        <f>IF('Coachcard(入力用)'!B37="","",'Coachcard(入力用)'!B37)</f>
        <v> </v>
      </c>
      <c r="D22" s="137" t="str">
        <f>IF('Coachcard(入力用)'!B37="","",CONCATENATE('Coachcard(入力用)'!D37," ",'Coachcard(入力用)'!E37))</f>
        <v xml:space="preserve">  </v>
      </c>
      <c r="E22" s="156"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57" t="str">
        <f>IF('Coachcard(入力用)'!B37="","",CONCATENATE('Coachcard(入力用)'!Z37," ",'Coachcard(入力用)'!AA37," ",'Coachcard(入力用)'!AB37," ",'Coachcard(入力用)'!AC37," ",'Coachcard(入力用)'!AD37))</f>
        <v xml:space="preserve">    </v>
      </c>
    </row>
    <row r="23" spans="1:6" ht="15.5">
      <c r="A23" s="137" t="str">
        <f>IF('Coachcard(入力用)'!A39="0:00-0:00","",'Coachcard(入力用)'!A39)</f>
        <v/>
      </c>
      <c r="B23" s="137" t="str">
        <f>IF('Coachcard(入力用)'!C39="","",'Coachcard(入力用)'!C39)</f>
        <v/>
      </c>
      <c r="C23" s="137" t="str">
        <f>IF('Coachcard(入力用)'!B39="","",'Coachcard(入力用)'!B39)</f>
        <v> </v>
      </c>
      <c r="D23" s="137" t="str">
        <f>IF('Coachcard(入力用)'!B39="","",CONCATENATE('Coachcard(入力用)'!D39," ",'Coachcard(入力用)'!E39))</f>
        <v xml:space="preserve">  </v>
      </c>
      <c r="E23" s="156"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57" t="str">
        <f>IF('Coachcard(入力用)'!B39="","",CONCATENATE('Coachcard(入力用)'!Z39," ",'Coachcard(入力用)'!AA39," ",'Coachcard(入力用)'!AB39," ",'Coachcard(入力用)'!AC39," ",'Coachcard(入力用)'!AD39))</f>
        <v xml:space="preserve">    </v>
      </c>
    </row>
    <row r="24" spans="1:6" ht="15.5">
      <c r="A24" s="137" t="str">
        <f>IF('Coachcard(入力用)'!A41="0:00-0:00","",'Coachcard(入力用)'!A41)</f>
        <v/>
      </c>
      <c r="B24" s="137" t="str">
        <f>IF('Coachcard(入力用)'!C41="","",'Coachcard(入力用)'!C41)</f>
        <v/>
      </c>
      <c r="C24" s="137" t="str">
        <f>IF('Coachcard(入力用)'!B41="","",'Coachcard(入力用)'!B41)</f>
        <v> </v>
      </c>
      <c r="D24" s="137" t="str">
        <f>IF('Coachcard(入力用)'!B41="","",CONCATENATE('Coachcard(入力用)'!D41," ",'Coachcard(入力用)'!E41))</f>
        <v xml:space="preserve">  </v>
      </c>
      <c r="E24" s="156"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57" t="str">
        <f>IF('Coachcard(入力用)'!B41="","",CONCATENATE('Coachcard(入力用)'!Z41," ",'Coachcard(入力用)'!AA41," ",'Coachcard(入力用)'!AB41," ",'Coachcard(入力用)'!AC41," ",'Coachcard(入力用)'!AD41))</f>
        <v xml:space="preserve">    </v>
      </c>
    </row>
    <row r="25" spans="1:6" ht="15.5">
      <c r="A25" s="137" t="str">
        <f>IF('Coachcard(入力用)'!A43="0:00-0:00","",'Coachcard(入力用)'!A43)</f>
        <v/>
      </c>
      <c r="B25" s="137" t="str">
        <f>IF('Coachcard(入力用)'!C43="","",'Coachcard(入力用)'!C43)</f>
        <v/>
      </c>
      <c r="C25" s="137" t="str">
        <f>IF('Coachcard(入力用)'!B43="","",'Coachcard(入力用)'!B43)</f>
        <v> </v>
      </c>
      <c r="D25" s="137" t="str">
        <f>IF('Coachcard(入力用)'!B43="","",CONCATENATE('Coachcard(入力用)'!D43," ",'Coachcard(入力用)'!E43))</f>
        <v xml:space="preserve">  </v>
      </c>
      <c r="E25" s="156"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57" t="str">
        <f>IF('Coachcard(入力用)'!B43="","",CONCATENATE('Coachcard(入力用)'!Z43," ",'Coachcard(入力用)'!AA43," ",'Coachcard(入力用)'!AB43," ",'Coachcard(入力用)'!AC43," ",'Coachcard(入力用)'!AD43))</f>
        <v xml:space="preserve">    </v>
      </c>
    </row>
    <row r="26" spans="1:6" ht="15.5">
      <c r="A26" s="137" t="str">
        <f>IF('Coachcard(入力用)'!A45="0:00-0:00","",'Coachcard(入力用)'!A45)</f>
        <v/>
      </c>
      <c r="B26" s="137" t="str">
        <f>IF('Coachcard(入力用)'!C45="","",'Coachcard(入力用)'!C45)</f>
        <v/>
      </c>
      <c r="C26" s="137" t="str">
        <f>IF('Coachcard(入力用)'!B45="","",'Coachcard(入力用)'!B45)</f>
        <v> </v>
      </c>
      <c r="D26" s="137" t="str">
        <f>IF('Coachcard(入力用)'!B45="","",CONCATENATE('Coachcard(入力用)'!D45," ",'Coachcard(入力用)'!E45))</f>
        <v xml:space="preserve">  </v>
      </c>
      <c r="E26" s="156"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57" t="str">
        <f>IF('Coachcard(入力用)'!B45="","",CONCATENATE('Coachcard(入力用)'!Z45," ",'Coachcard(入力用)'!AA45," ",'Coachcard(入力用)'!AB45," ",'Coachcard(入力用)'!AC45," ",'Coachcard(入力用)'!AD45))</f>
        <v xml:space="preserve">    </v>
      </c>
    </row>
    <row r="27" spans="1:6" ht="15.5">
      <c r="A27" s="137" t="str">
        <f>IF('Coachcard(入力用)'!A47="0:00-0:00","",'Coachcard(入力用)'!A47)</f>
        <v/>
      </c>
      <c r="B27" s="137" t="str">
        <f>IF('Coachcard(入力用)'!C47="","",'Coachcard(入力用)'!C47)</f>
        <v/>
      </c>
      <c r="C27" s="137" t="str">
        <f>IF('Coachcard(入力用)'!B47="","",'Coachcard(入力用)'!B47)</f>
        <v> </v>
      </c>
      <c r="D27" s="137" t="str">
        <f>IF('Coachcard(入力用)'!B47="","",CONCATENATE('Coachcard(入力用)'!D47," ",'Coachcard(入力用)'!E47))</f>
        <v xml:space="preserve">  </v>
      </c>
      <c r="E27" s="156"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57" t="str">
        <f>IF('Coachcard(入力用)'!B47="","",CONCATENATE('Coachcard(入力用)'!Z47," ",'Coachcard(入力用)'!AA47," ",'Coachcard(入力用)'!AB47," ",'Coachcard(入力用)'!AC47," ",'Coachcard(入力用)'!AD47," ",'Coachcard(入力用)'!AE47," "))</f>
        <v xml:space="preserve">      </v>
      </c>
    </row>
    <row r="28" spans="1:6" ht="15.5">
      <c r="A28" s="137" t="str">
        <f>IF('Coachcard(入力用)'!A49="0:00-0:00","",'Coachcard(入力用)'!A49)</f>
        <v/>
      </c>
      <c r="B28" s="137" t="str">
        <f>IF('Coachcard(入力用)'!C49="","",'Coachcard(入力用)'!C49)</f>
        <v/>
      </c>
      <c r="C28" s="137" t="str">
        <f>IF('Coachcard(入力用)'!B49="","",'Coachcard(入力用)'!B49)</f>
        <v> </v>
      </c>
      <c r="D28" s="137" t="str">
        <f>IF('Coachcard(入力用)'!B49="","",CONCATENATE('Coachcard(入力用)'!D49," ",'Coachcard(入力用)'!E49))</f>
        <v xml:space="preserve">  </v>
      </c>
      <c r="E28" s="156"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57" t="str">
        <f>IF('Coachcard(入力用)'!B49="","",CONCATENATE('Coachcard(入力用)'!Z49," ",'Coachcard(入力用)'!AA49," ",'Coachcard(入力用)'!AB49," ",'Coachcard(入力用)'!AC49," ",'Coachcard(入力用)'!AD49))</f>
        <v xml:space="preserve">    </v>
      </c>
    </row>
    <row r="29" spans="1:6" ht="15.5">
      <c r="A29" s="137" t="str">
        <f>IF('Coachcard(入力用)'!A51="0:00-0:00","",'Coachcard(入力用)'!A51)</f>
        <v/>
      </c>
      <c r="B29" s="137" t="str">
        <f>IF('Coachcard(入力用)'!C51="","",'Coachcard(入力用)'!C51)</f>
        <v/>
      </c>
      <c r="C29" s="137" t="str">
        <f>IF('Coachcard(入力用)'!B51="","",'Coachcard(入力用)'!B51)</f>
        <v> </v>
      </c>
      <c r="D29" s="137" t="str">
        <f>IF('Coachcard(入力用)'!B51="","",CONCATENATE('Coachcard(入力用)'!D51," ",'Coachcard(入力用)'!E51))</f>
        <v xml:space="preserve">  </v>
      </c>
      <c r="E29" s="156"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57" t="str">
        <f>IF('Coachcard(入力用)'!B51="","",CONCATENATE('Coachcard(入力用)'!Z51," ",'Coachcard(入力用)'!AA51," ",'Coachcard(入力用)'!AB51," ",'Coachcard(入力用)'!AC51," ",'Coachcard(入力用)'!AD51))</f>
        <v xml:space="preserve">    </v>
      </c>
    </row>
    <row r="30" spans="1:6" ht="15.5">
      <c r="A30" s="137" t="str">
        <f>IF('Coachcard(入力用)'!A53="0:00-0:00","",'Coachcard(入力用)'!A53)</f>
        <v/>
      </c>
      <c r="B30" s="137" t="str">
        <f>IF('Coachcard(入力用)'!C53="","",'Coachcard(入力用)'!C53)</f>
        <v/>
      </c>
      <c r="C30" s="137" t="str">
        <f>IF('Coachcard(入力用)'!B53="","",'Coachcard(入力用)'!B53)</f>
        <v> </v>
      </c>
      <c r="D30" s="137" t="str">
        <f>IF('Coachcard(入力用)'!B53="","",CONCATENATE('Coachcard(入力用)'!D53," ",'Coachcard(入力用)'!E53))</f>
        <v xml:space="preserve">  </v>
      </c>
      <c r="E30" s="156"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57" t="str">
        <f>IF('Coachcard(入力用)'!B53="","",CONCATENATE('Coachcard(入力用)'!Z53," ",'Coachcard(入力用)'!AA53," ",'Coachcard(入力用)'!AB53," ",'Coachcard(入力用)'!AC53," ",'Coachcard(入力用)'!AD53))</f>
        <v xml:space="preserve">    </v>
      </c>
    </row>
    <row r="31" spans="1:6" ht="15.5">
      <c r="A31" s="137" t="str">
        <f>IF('Coachcard(入力用)'!A55="0:00-0:00","",'Coachcard(入力用)'!A55)</f>
        <v/>
      </c>
      <c r="B31" s="137" t="str">
        <f>IF('Coachcard(入力用)'!C55="","",'Coachcard(入力用)'!C55)</f>
        <v/>
      </c>
      <c r="C31" s="137" t="str">
        <f>IF('Coachcard(入力用)'!B55="","",'Coachcard(入力用)'!B55)</f>
        <v> </v>
      </c>
      <c r="D31" s="137" t="str">
        <f>IF('Coachcard(入力用)'!B55="","",CONCATENATE('Coachcard(入力用)'!D55," ",'Coachcard(入力用)'!E55))</f>
        <v xml:space="preserve">  </v>
      </c>
      <c r="E31" s="156"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57" t="str">
        <f>IF('Coachcard(入力用)'!B55="","",CONCATENATE('Coachcard(入力用)'!Z55," ",'Coachcard(入力用)'!AA55," ",'Coachcard(入力用)'!AB55," ",'Coachcard(入力用)'!AC55," ",'Coachcard(入力用)'!AD55))</f>
        <v xml:space="preserve">    </v>
      </c>
    </row>
    <row r="32" spans="1:6" ht="15.5">
      <c r="A32" s="137" t="str">
        <f>IF('Coachcard(入力用)'!A57="0:00-0:00","",'Coachcard(入力用)'!A57)</f>
        <v/>
      </c>
      <c r="B32" s="137" t="str">
        <f>IF('Coachcard(入力用)'!C57="","",'Coachcard(入力用)'!C57)</f>
        <v/>
      </c>
      <c r="C32" s="137" t="str">
        <f>IF('Coachcard(入力用)'!B57="","",'Coachcard(入力用)'!B57)</f>
        <v> </v>
      </c>
      <c r="D32" s="137" t="str">
        <f>IF('Coachcard(入力用)'!B57="","",CONCATENATE('Coachcard(入力用)'!D57," ",'Coachcard(入力用)'!E57))</f>
        <v xml:space="preserve">  </v>
      </c>
      <c r="E32" s="156"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57" t="str">
        <f>IF('Coachcard(入力用)'!B57="","",CONCATENATE('Coachcard(入力用)'!Z57," ",'Coachcard(入力用)'!AA57," ",'Coachcard(入力用)'!AB57," ",'Coachcard(入力用)'!AC57," ",'Coachcard(入力用)'!AD57))</f>
        <v xml:space="preserve">    </v>
      </c>
    </row>
    <row r="33" spans="1:6" ht="15.5">
      <c r="A33" s="137" t="str">
        <f>IF('Coachcard(入力用)'!A59="0:00-0:00","",'Coachcard(入力用)'!A59)</f>
        <v/>
      </c>
      <c r="B33" s="137" t="str">
        <f>IF('Coachcard(入力用)'!C59="","",'Coachcard(入力用)'!C59)</f>
        <v/>
      </c>
      <c r="C33" s="137" t="str">
        <f>IF('Coachcard(入力用)'!B59="","",'Coachcard(入力用)'!B59)</f>
        <v> </v>
      </c>
      <c r="D33" s="137" t="str">
        <f>IF('Coachcard(入力用)'!B59="","",CONCATENATE('Coachcard(入力用)'!D59," ",'Coachcard(入力用)'!E59))</f>
        <v xml:space="preserve">  </v>
      </c>
      <c r="E33" s="156"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57" t="str">
        <f>IF('Coachcard(入力用)'!B59="","",CONCATENATE('Coachcard(入力用)'!Z59," ",'Coachcard(入力用)'!AA59," ",'Coachcard(入力用)'!AB59," ",'Coachcard(入力用)'!AC59," ",'Coachcard(入力用)'!AD59))</f>
        <v xml:space="preserve">    </v>
      </c>
    </row>
    <row r="34" spans="1:6" ht="15.5">
      <c r="A34" s="137" t="str">
        <f>IF('Coachcard(入力用)'!A61="0:00-0:00","",'Coachcard(入力用)'!A61)</f>
        <v/>
      </c>
      <c r="B34" s="137" t="str">
        <f>IF('Coachcard(入力用)'!C61="","",'Coachcard(入力用)'!C61)</f>
        <v/>
      </c>
      <c r="C34" s="137" t="str">
        <f>IF('Coachcard(入力用)'!B61="","",'Coachcard(入力用)'!B61)</f>
        <v> </v>
      </c>
      <c r="D34" s="137" t="str">
        <f>IF('Coachcard(入力用)'!B61="","",CONCATENATE('Coachcard(入力用)'!D61," ",'Coachcard(入力用)'!E61))</f>
        <v xml:space="preserve">  </v>
      </c>
      <c r="E34" s="156"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57" t="str">
        <f>IF('Coachcard(入力用)'!B61="","",CONCATENATE('Coachcard(入力用)'!Z61," ",'Coachcard(入力用)'!AA61," ",'Coachcard(入力用)'!AB61," ",'Coachcard(入力用)'!AC61," ",'Coachcard(入力用)'!AD61))</f>
        <v xml:space="preserve">    </v>
      </c>
    </row>
    <row r="35" spans="1:6" ht="15.5">
      <c r="A35" s="137" t="str">
        <f>IF('Coachcard(入力用)'!A63="0:00-0:00","",'Coachcard(入力用)'!A63)</f>
        <v/>
      </c>
      <c r="B35" s="137" t="str">
        <f>IF('Coachcard(入力用)'!C63="","",'Coachcard(入力用)'!C63)</f>
        <v/>
      </c>
      <c r="C35" s="137" t="str">
        <f>IF('Coachcard(入力用)'!B63="","",'Coachcard(入力用)'!B63)</f>
        <v> </v>
      </c>
      <c r="D35" s="137" t="str">
        <f>IF('Coachcard(入力用)'!B63="","",CONCATENATE('Coachcard(入力用)'!D63," ",'Coachcard(入力用)'!E63))</f>
        <v xml:space="preserve">  </v>
      </c>
      <c r="E35" s="156"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57" t="str">
        <f>IF('Coachcard(入力用)'!B63="","",CONCATENATE('Coachcard(入力用)'!Z63," ",'Coachcard(入力用)'!AA63," ",'Coachcard(入力用)'!AB63," ",'Coachcard(入力用)'!AC63," ",'Coachcard(入力用)'!AD63))</f>
        <v xml:space="preserve">    </v>
      </c>
    </row>
    <row r="36" spans="1:6" ht="15.5">
      <c r="A36" s="137" t="str">
        <f>IF('Coachcard(入力用)'!A65="0:00-0:00","",'Coachcard(入力用)'!A65)</f>
        <v/>
      </c>
      <c r="B36" s="137" t="str">
        <f>IF('Coachcard(入力用)'!C65="","",'Coachcard(入力用)'!C65)</f>
        <v/>
      </c>
      <c r="C36" s="137" t="str">
        <f>IF('Coachcard(入力用)'!B65="","",'Coachcard(入力用)'!B65)</f>
        <v> </v>
      </c>
      <c r="D36" s="137" t="str">
        <f>IF('Coachcard(入力用)'!B65="","",CONCATENATE('Coachcard(入力用)'!D65," ",'Coachcard(入力用)'!E65))</f>
        <v xml:space="preserve">  </v>
      </c>
      <c r="E36" s="156"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57" t="str">
        <f>IF('Coachcard(入力用)'!B65="","",CONCATENATE('Coachcard(入力用)'!Z65," ",'Coachcard(入力用)'!AA65," ",'Coachcard(入力用)'!AB65," ",'Coachcard(入力用)'!AC65," ",'Coachcard(入力用)'!AD65))</f>
        <v xml:space="preserve">    </v>
      </c>
    </row>
  </sheetData>
  <sheetProtection sheet="1" objects="1" scenarios="1"/>
  <mergeCells count="8">
    <mergeCell ref="A9:D9"/>
    <mergeCell ref="A1:F1"/>
    <mergeCell ref="A2:F2"/>
    <mergeCell ref="A7:F7"/>
    <mergeCell ref="A8:D8"/>
    <mergeCell ref="A4:C5"/>
    <mergeCell ref="D5:F5"/>
    <mergeCell ref="D4:F4"/>
  </mergeCells>
  <phoneticPr fontId="10"/>
  <conditionalFormatting sqref="A12:F36">
    <cfRule type="expression" dxfId="3" priority="3">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92"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12C8-73C9-4C20-BA47-D942407E2295}">
  <sheetPr>
    <tabColor theme="7" tint="0.59999389629810485"/>
    <pageSetUpPr fitToPage="1"/>
  </sheetPr>
  <dimension ref="A1:G37"/>
  <sheetViews>
    <sheetView workbookViewId="0">
      <selection sqref="A1:F1"/>
    </sheetView>
  </sheetViews>
  <sheetFormatPr defaultColWidth="8.83203125" defaultRowHeight="12.5"/>
  <cols>
    <col min="1" max="1" width="13.58203125" style="132" customWidth="1"/>
    <col min="2" max="2" width="5" style="132" customWidth="1"/>
    <col min="3" max="3" width="12.75" style="132" customWidth="1"/>
    <col min="4" max="4" width="12.33203125" style="132" customWidth="1"/>
    <col min="5" max="5" width="82" style="163" customWidth="1"/>
    <col min="6" max="6" width="14" style="130" customWidth="1"/>
    <col min="7" max="7" width="13.58203125" style="130" customWidth="1"/>
    <col min="8" max="16384" width="8.83203125" style="130"/>
  </cols>
  <sheetData>
    <row r="1" spans="1:7" ht="22.5" customHeight="1">
      <c r="A1" s="273" t="str">
        <f>'Coachcard(入力用)'!C8</f>
        <v>●●予選　第48回 全国JOCジュニアオリンピックカップ夏季水泳競技大会AS競技 　区分：ジュニア←変更してください</v>
      </c>
      <c r="B1" s="274"/>
      <c r="C1" s="274"/>
      <c r="D1" s="274"/>
      <c r="E1" s="274"/>
      <c r="F1" s="275"/>
    </row>
    <row r="2" spans="1:7" ht="13">
      <c r="A2" s="276" t="s">
        <v>170</v>
      </c>
      <c r="B2" s="276"/>
      <c r="C2" s="276"/>
      <c r="D2" s="276"/>
      <c r="E2" s="276"/>
      <c r="F2" s="276"/>
    </row>
    <row r="3" spans="1:7" ht="9" customHeight="1">
      <c r="A3" s="145"/>
      <c r="B3" s="145"/>
      <c r="C3" s="145"/>
      <c r="D3" s="145"/>
      <c r="E3" s="146"/>
      <c r="F3" s="145"/>
    </row>
    <row r="4" spans="1:7" ht="24.75" customHeight="1">
      <c r="A4" s="279" t="str">
        <f>IF('Coachcard(入力用)'!C7="","",'Coachcard(入力用)'!C7)</f>
        <v/>
      </c>
      <c r="B4" s="279"/>
      <c r="C4" s="279"/>
      <c r="D4" s="279" t="str">
        <f>IF('Coachcard(入力用)'!C11="","",'Coachcard(入力用)'!C11&amp;"/"&amp;'Coachcard(入力用)'!C12)</f>
        <v/>
      </c>
      <c r="E4" s="279"/>
      <c r="F4" s="279"/>
    </row>
    <row r="5" spans="1:7" ht="24.75" customHeight="1">
      <c r="A5" s="279"/>
      <c r="B5" s="279"/>
      <c r="C5" s="279"/>
      <c r="D5" s="279" t="str">
        <f>IF('Coachcard(入力用)'!C10="","",'Coachcard(入力用)'!C10)</f>
        <v/>
      </c>
      <c r="E5" s="279"/>
      <c r="F5" s="279"/>
    </row>
    <row r="6" spans="1:7" ht="9" customHeight="1">
      <c r="A6" s="147"/>
      <c r="B6" s="147"/>
      <c r="C6" s="147"/>
      <c r="D6" s="147"/>
      <c r="E6" s="148"/>
      <c r="F6" s="147"/>
    </row>
    <row r="7" spans="1:7" ht="18" customHeight="1">
      <c r="A7" s="277" t="s">
        <v>169</v>
      </c>
      <c r="B7" s="277"/>
      <c r="C7" s="277"/>
      <c r="D7" s="277"/>
      <c r="E7" s="277"/>
      <c r="F7" s="277"/>
    </row>
    <row r="8" spans="1:7" ht="18.75" customHeight="1">
      <c r="A8" s="278" t="s">
        <v>171</v>
      </c>
      <c r="B8" s="278"/>
      <c r="C8" s="278"/>
      <c r="D8" s="278"/>
      <c r="E8" s="149" t="s">
        <v>1088</v>
      </c>
      <c r="F8" s="133" t="s">
        <v>109</v>
      </c>
    </row>
    <row r="9" spans="1:7" ht="34.5" customHeight="1">
      <c r="A9" s="272" t="str">
        <f>IF('Coachcard(入力用)'!C9="","",'Coachcard(入力用)'!C9)</f>
        <v/>
      </c>
      <c r="B9" s="272"/>
      <c r="C9" s="272"/>
      <c r="D9" s="272"/>
      <c r="E9" s="150" t="str">
        <f>IF('Coachcard(入力用)'!B67="","",'Coachcard(入力用)'!B67)</f>
        <v/>
      </c>
      <c r="F9" s="134"/>
    </row>
    <row r="10" spans="1:7" ht="10.15" customHeight="1" thickBot="1">
      <c r="E10" s="151"/>
      <c r="F10" s="132"/>
    </row>
    <row r="11" spans="1:7" ht="16.5" thickBot="1">
      <c r="A11" s="136" t="s">
        <v>95</v>
      </c>
      <c r="B11" s="136" t="s">
        <v>40</v>
      </c>
      <c r="C11" s="135" t="s">
        <v>42</v>
      </c>
      <c r="D11" s="136" t="s">
        <v>96</v>
      </c>
      <c r="E11" s="152" t="s">
        <v>165</v>
      </c>
      <c r="F11" s="144" t="s">
        <v>167</v>
      </c>
      <c r="G11" s="136" t="s">
        <v>98</v>
      </c>
    </row>
    <row r="12" spans="1:7" ht="15.5">
      <c r="A12" s="139" t="str">
        <f>IF('Coachcard(入力用)'!A17="0:00-0:00","",'Coachcard(入力用)'!A17)</f>
        <v/>
      </c>
      <c r="B12" s="139" t="str">
        <f>IF('Coachcard(入力用)'!C17="","",'Coachcard(入力用)'!C17)</f>
        <v/>
      </c>
      <c r="C12" s="139" t="str">
        <f>IF('Coachcard(入力用)'!B17="","",'Coachcard(入力用)'!B17)</f>
        <v> </v>
      </c>
      <c r="D12" s="139" t="str">
        <f>IF('Coachcard(入力用)'!B17="","",CONCATENATE('Coachcard(入力用)'!D17," ",'Coachcard(入力用)'!E17))</f>
        <v xml:space="preserve">  </v>
      </c>
      <c r="E12" s="153"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54" t="str">
        <f>IF('Coachcard(入力用)'!B17="","",CONCATENATE('Coachcard(入力用)'!Z17," ",'Coachcard(入力用)'!AA17," ",'Coachcard(入力用)'!AB17," ",'Coachcard(入力用)'!AC17," ",'Coachcard(入力用)'!AD17))</f>
        <v xml:space="preserve">    </v>
      </c>
      <c r="G12" s="155" t="str">
        <f>IF('Coachcard(入力用)'!C17="","",'Coachcard(入力用)'!AE18)</f>
        <v/>
      </c>
    </row>
    <row r="13" spans="1:7" ht="15.5">
      <c r="A13" s="137" t="str">
        <f>IF('Coachcard(入力用)'!A19="0:00-0:00","",'Coachcard(入力用)'!A19)</f>
        <v/>
      </c>
      <c r="B13" s="137" t="str">
        <f>IF('Coachcard(入力用)'!C19="","",'Coachcard(入力用)'!C19)</f>
        <v/>
      </c>
      <c r="C13" s="137" t="str">
        <f>IF('Coachcard(入力用)'!B19="","",'Coachcard(入力用)'!B19)</f>
        <v> </v>
      </c>
      <c r="D13" s="137" t="str">
        <f>IF('Coachcard(入力用)'!B19="","",CONCATENATE('Coachcard(入力用)'!D19," ",'Coachcard(入力用)'!E19))</f>
        <v xml:space="preserve">  </v>
      </c>
      <c r="E13" s="156"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57" t="str">
        <f>IF('Coachcard(入力用)'!B19="","",CONCATENATE('Coachcard(入力用)'!Z19," ",'Coachcard(入力用)'!AA19," ",'Coachcard(入力用)'!AB19," ",'Coachcard(入力用)'!AC19," ",'Coachcard(入力用)'!AD19))</f>
        <v xml:space="preserve">    </v>
      </c>
      <c r="G13" s="158" t="str">
        <f>IF('Coachcard(入力用)'!C19="","",'Coachcard(入力用)'!AE20)</f>
        <v/>
      </c>
    </row>
    <row r="14" spans="1:7" ht="15.5">
      <c r="A14" s="137" t="str">
        <f>IF('Coachcard(入力用)'!A21="0:00-0:00","",'Coachcard(入力用)'!A21)</f>
        <v/>
      </c>
      <c r="B14" s="137" t="str">
        <f>IF('Coachcard(入力用)'!C21="","",'Coachcard(入力用)'!C21)</f>
        <v/>
      </c>
      <c r="C14" s="137" t="str">
        <f>IF('Coachcard(入力用)'!B21="","",'Coachcard(入力用)'!B21)</f>
        <v> </v>
      </c>
      <c r="D14" s="137" t="str">
        <f>IF('Coachcard(入力用)'!B21="","",CONCATENATE('Coachcard(入力用)'!D21," ",'Coachcard(入力用)'!E21))</f>
        <v xml:space="preserve">  </v>
      </c>
      <c r="E14" s="156"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57" t="str">
        <f>IF('Coachcard(入力用)'!B21="","",CONCATENATE('Coachcard(入力用)'!Z21," ",'Coachcard(入力用)'!AA21," ",'Coachcard(入力用)'!AB21," ",'Coachcard(入力用)'!AC21," ",'Coachcard(入力用)'!AD21))</f>
        <v xml:space="preserve">    </v>
      </c>
      <c r="G14" s="158" t="str">
        <f>IF('Coachcard(入力用)'!C21="","",'Coachcard(入力用)'!AE22)</f>
        <v/>
      </c>
    </row>
    <row r="15" spans="1:7" ht="15.5">
      <c r="A15" s="137" t="str">
        <f>IF('Coachcard(入力用)'!A23="0:00-0:00","",'Coachcard(入力用)'!A23)</f>
        <v/>
      </c>
      <c r="B15" s="137" t="str">
        <f>IF('Coachcard(入力用)'!C23="","",'Coachcard(入力用)'!C23)</f>
        <v/>
      </c>
      <c r="C15" s="137" t="str">
        <f>IF('Coachcard(入力用)'!B23="","",'Coachcard(入力用)'!B23)</f>
        <v> </v>
      </c>
      <c r="D15" s="137" t="str">
        <f>IF('Coachcard(入力用)'!B23="","",CONCATENATE('Coachcard(入力用)'!D23," ",'Coachcard(入力用)'!E23))</f>
        <v xml:space="preserve">  </v>
      </c>
      <c r="E15" s="156"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57" t="str">
        <f>IF('Coachcard(入力用)'!B23="","",CONCATENATE('Coachcard(入力用)'!Z23," ",'Coachcard(入力用)'!AA23," ",'Coachcard(入力用)'!AB23," ",'Coachcard(入力用)'!AC23," ",'Coachcard(入力用)'!AD23))</f>
        <v xml:space="preserve">    </v>
      </c>
      <c r="G15" s="158" t="str">
        <f>IF('Coachcard(入力用)'!C23="","",'Coachcard(入力用)'!AE24)</f>
        <v/>
      </c>
    </row>
    <row r="16" spans="1:7" ht="15.5">
      <c r="A16" s="137" t="str">
        <f>IF('Coachcard(入力用)'!A25="0:00-0:00","",'Coachcard(入力用)'!A25)</f>
        <v/>
      </c>
      <c r="B16" s="137" t="str">
        <f>IF('Coachcard(入力用)'!C25="","",'Coachcard(入力用)'!C25)</f>
        <v/>
      </c>
      <c r="C16" s="137" t="str">
        <f>IF('Coachcard(入力用)'!B25="","",'Coachcard(入力用)'!B25)</f>
        <v> </v>
      </c>
      <c r="D16" s="137" t="str">
        <f>IF('Coachcard(入力用)'!B25="","",CONCATENATE('Coachcard(入力用)'!D25," ",'Coachcard(入力用)'!E25))</f>
        <v xml:space="preserve">  </v>
      </c>
      <c r="E16" s="156"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57" t="str">
        <f>IF('Coachcard(入力用)'!B25="","",CONCATENATE('Coachcard(入力用)'!Z25," ",'Coachcard(入力用)'!AA25," ",'Coachcard(入力用)'!AB25," ",'Coachcard(入力用)'!AC25," ",'Coachcard(入力用)'!AD25))</f>
        <v xml:space="preserve">    </v>
      </c>
      <c r="G16" s="158" t="str">
        <f>IF('Coachcard(入力用)'!C25="","",'Coachcard(入力用)'!AE26)</f>
        <v/>
      </c>
    </row>
    <row r="17" spans="1:7" ht="15.5">
      <c r="A17" s="137" t="str">
        <f>IF('Coachcard(入力用)'!A27="0:00-0:00","",'Coachcard(入力用)'!A27)</f>
        <v/>
      </c>
      <c r="B17" s="137" t="str">
        <f>IF('Coachcard(入力用)'!C27="","",'Coachcard(入力用)'!C27)</f>
        <v/>
      </c>
      <c r="C17" s="137" t="str">
        <f>IF('Coachcard(入力用)'!B27="","",'Coachcard(入力用)'!B27)</f>
        <v> </v>
      </c>
      <c r="D17" s="137" t="str">
        <f>IF('Coachcard(入力用)'!B27="","",CONCATENATE('Coachcard(入力用)'!D27," ",'Coachcard(入力用)'!E27))</f>
        <v xml:space="preserve">  </v>
      </c>
      <c r="E17" s="156"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57" t="str">
        <f>IF('Coachcard(入力用)'!B27="","",CONCATENATE('Coachcard(入力用)'!Z27," ",'Coachcard(入力用)'!AA27," ",'Coachcard(入力用)'!AB27," ",'Coachcard(入力用)'!AC27," ",'Coachcard(入力用)'!AD27))</f>
        <v xml:space="preserve">    </v>
      </c>
      <c r="G17" s="158" t="str">
        <f>IF('Coachcard(入力用)'!C27="","",'Coachcard(入力用)'!AE28)</f>
        <v/>
      </c>
    </row>
    <row r="18" spans="1:7" ht="15.5">
      <c r="A18" s="137" t="str">
        <f>IF('Coachcard(入力用)'!A29="0:00-0:00","",'Coachcard(入力用)'!A29)</f>
        <v/>
      </c>
      <c r="B18" s="137" t="str">
        <f>IF('Coachcard(入力用)'!C29="","",'Coachcard(入力用)'!C29)</f>
        <v/>
      </c>
      <c r="C18" s="137" t="str">
        <f>IF('Coachcard(入力用)'!B29="","",'Coachcard(入力用)'!B29)</f>
        <v> </v>
      </c>
      <c r="D18" s="137" t="str">
        <f>IF('Coachcard(入力用)'!B29="","",CONCATENATE('Coachcard(入力用)'!D29," ",'Coachcard(入力用)'!E29))</f>
        <v xml:space="preserve">  </v>
      </c>
      <c r="E18" s="156"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57" t="str">
        <f>IF('Coachcard(入力用)'!B29="","",CONCATENATE('Coachcard(入力用)'!Z29," ",'Coachcard(入力用)'!AA29," ",'Coachcard(入力用)'!AB29," ",'Coachcard(入力用)'!AC29," ",'Coachcard(入力用)'!AD29))</f>
        <v xml:space="preserve">    </v>
      </c>
      <c r="G18" s="158" t="str">
        <f>IF('Coachcard(入力用)'!C29="","",'Coachcard(入力用)'!AE30)</f>
        <v/>
      </c>
    </row>
    <row r="19" spans="1:7" ht="15.5">
      <c r="A19" s="137" t="str">
        <f>IF('Coachcard(入力用)'!A31="0:00-0:00","",'Coachcard(入力用)'!A31)</f>
        <v/>
      </c>
      <c r="B19" s="137" t="str">
        <f>IF('Coachcard(入力用)'!C31="","",'Coachcard(入力用)'!C31)</f>
        <v/>
      </c>
      <c r="C19" s="137" t="str">
        <f>IF('Coachcard(入力用)'!B31="","",'Coachcard(入力用)'!B31)</f>
        <v> </v>
      </c>
      <c r="D19" s="137" t="str">
        <f>IF('Coachcard(入力用)'!B31="","",CONCATENATE('Coachcard(入力用)'!D31," ",'Coachcard(入力用)'!E31))</f>
        <v xml:space="preserve">  </v>
      </c>
      <c r="E19" s="156"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57" t="str">
        <f>IF('Coachcard(入力用)'!B31="","",CONCATENATE('Coachcard(入力用)'!Z31," ",'Coachcard(入力用)'!AA31," ",'Coachcard(入力用)'!AB31," ",'Coachcard(入力用)'!AC31," ",'Coachcard(入力用)'!AD31))</f>
        <v xml:space="preserve">    </v>
      </c>
      <c r="G19" s="158" t="str">
        <f>IF('Coachcard(入力用)'!C31="","",'Coachcard(入力用)'!AE32)</f>
        <v/>
      </c>
    </row>
    <row r="20" spans="1:7" ht="15.5">
      <c r="A20" s="137" t="str">
        <f>IF('Coachcard(入力用)'!A33="0:00-0:00","",'Coachcard(入力用)'!A33)</f>
        <v/>
      </c>
      <c r="B20" s="137" t="str">
        <f>IF('Coachcard(入力用)'!C33="","",'Coachcard(入力用)'!C33)</f>
        <v/>
      </c>
      <c r="C20" s="137" t="str">
        <f>IF('Coachcard(入力用)'!B33="","",'Coachcard(入力用)'!B33)</f>
        <v> </v>
      </c>
      <c r="D20" s="137" t="str">
        <f>IF('Coachcard(入力用)'!B33="","",CONCATENATE('Coachcard(入力用)'!D33," ",'Coachcard(入力用)'!E33))</f>
        <v xml:space="preserve">  </v>
      </c>
      <c r="E20" s="156"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57" t="str">
        <f>IF('Coachcard(入力用)'!B33="","",CONCATENATE('Coachcard(入力用)'!Z33," ",'Coachcard(入力用)'!AA33," ",'Coachcard(入力用)'!AB33," ",'Coachcard(入力用)'!AC33," ",'Coachcard(入力用)'!AD33))</f>
        <v xml:space="preserve">    </v>
      </c>
      <c r="G20" s="158" t="str">
        <f>IF('Coachcard(入力用)'!C33="","",'Coachcard(入力用)'!AE34)</f>
        <v/>
      </c>
    </row>
    <row r="21" spans="1:7" ht="15.5">
      <c r="A21" s="137" t="str">
        <f>IF('Coachcard(入力用)'!A35="0:00-0:00","",'Coachcard(入力用)'!A35)</f>
        <v/>
      </c>
      <c r="B21" s="137" t="str">
        <f>IF('Coachcard(入力用)'!C35="","",'Coachcard(入力用)'!C35)</f>
        <v/>
      </c>
      <c r="C21" s="137" t="str">
        <f>IF('Coachcard(入力用)'!B35="","",'Coachcard(入力用)'!B35)</f>
        <v> </v>
      </c>
      <c r="D21" s="137" t="str">
        <f>IF('Coachcard(入力用)'!B35="","",CONCATENATE('Coachcard(入力用)'!D35," ",'Coachcard(入力用)'!E35))</f>
        <v xml:space="preserve">  </v>
      </c>
      <c r="E21" s="156"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57" t="str">
        <f>IF('Coachcard(入力用)'!B35="","",CONCATENATE('Coachcard(入力用)'!Z35," ",'Coachcard(入力用)'!AA35," ",'Coachcard(入力用)'!AB35," ",'Coachcard(入力用)'!AC35," ",'Coachcard(入力用)'!AD35))</f>
        <v xml:space="preserve">    </v>
      </c>
      <c r="G21" s="158" t="str">
        <f>IF('Coachcard(入力用)'!C35="","",'Coachcard(入力用)'!AE36)</f>
        <v/>
      </c>
    </row>
    <row r="22" spans="1:7" ht="15.5">
      <c r="A22" s="137" t="str">
        <f>IF('Coachcard(入力用)'!A37="0:00-0:00","",'Coachcard(入力用)'!A37)</f>
        <v/>
      </c>
      <c r="B22" s="137" t="str">
        <f>IF('Coachcard(入力用)'!C37="","",'Coachcard(入力用)'!C37)</f>
        <v/>
      </c>
      <c r="C22" s="137" t="str">
        <f>IF('Coachcard(入力用)'!B37="","",'Coachcard(入力用)'!B37)</f>
        <v> </v>
      </c>
      <c r="D22" s="137" t="str">
        <f>IF('Coachcard(入力用)'!B37="","",CONCATENATE('Coachcard(入力用)'!D37," ",'Coachcard(入力用)'!E37))</f>
        <v xml:space="preserve">  </v>
      </c>
      <c r="E22" s="156"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57" t="str">
        <f>IF('Coachcard(入力用)'!B37="","",CONCATENATE('Coachcard(入力用)'!Z37," ",'Coachcard(入力用)'!AA37," ",'Coachcard(入力用)'!AB37," ",'Coachcard(入力用)'!AC37," ",'Coachcard(入力用)'!AD37))</f>
        <v xml:space="preserve">    </v>
      </c>
      <c r="G22" s="158" t="str">
        <f>IF('Coachcard(入力用)'!C37="","",'Coachcard(入力用)'!AE38)</f>
        <v/>
      </c>
    </row>
    <row r="23" spans="1:7" ht="15.5">
      <c r="A23" s="137" t="str">
        <f>IF('Coachcard(入力用)'!A39="0:00-0:00","",'Coachcard(入力用)'!A39)</f>
        <v/>
      </c>
      <c r="B23" s="137" t="str">
        <f>IF('Coachcard(入力用)'!C39="","",'Coachcard(入力用)'!C39)</f>
        <v/>
      </c>
      <c r="C23" s="137" t="str">
        <f>IF('Coachcard(入力用)'!B39="","",'Coachcard(入力用)'!B39)</f>
        <v> </v>
      </c>
      <c r="D23" s="137" t="str">
        <f>IF('Coachcard(入力用)'!B39="","",CONCATENATE('Coachcard(入力用)'!D39," ",'Coachcard(入力用)'!E39))</f>
        <v xml:space="preserve">  </v>
      </c>
      <c r="E23" s="156"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57" t="str">
        <f>IF('Coachcard(入力用)'!B39="","",CONCATENATE('Coachcard(入力用)'!Z39," ",'Coachcard(入力用)'!AA39," ",'Coachcard(入力用)'!AB39," ",'Coachcard(入力用)'!AC39," ",'Coachcard(入力用)'!AD39))</f>
        <v xml:space="preserve">    </v>
      </c>
      <c r="G23" s="158" t="str">
        <f>IF('Coachcard(入力用)'!C39="","",'Coachcard(入力用)'!AE40)</f>
        <v/>
      </c>
    </row>
    <row r="24" spans="1:7" ht="15.5">
      <c r="A24" s="137" t="str">
        <f>IF('Coachcard(入力用)'!A41="0:00-0:00","",'Coachcard(入力用)'!A41)</f>
        <v/>
      </c>
      <c r="B24" s="137" t="str">
        <f>IF('Coachcard(入力用)'!C41="","",'Coachcard(入力用)'!C41)</f>
        <v/>
      </c>
      <c r="C24" s="137" t="str">
        <f>IF('Coachcard(入力用)'!B41="","",'Coachcard(入力用)'!B41)</f>
        <v> </v>
      </c>
      <c r="D24" s="137" t="str">
        <f>IF('Coachcard(入力用)'!B41="","",CONCATENATE('Coachcard(入力用)'!D41," ",'Coachcard(入力用)'!E41))</f>
        <v xml:space="preserve">  </v>
      </c>
      <c r="E24" s="156"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57" t="str">
        <f>IF('Coachcard(入力用)'!B41="","",CONCATENATE('Coachcard(入力用)'!Z41," ",'Coachcard(入力用)'!AA41," ",'Coachcard(入力用)'!AB41," ",'Coachcard(入力用)'!AC41," ",'Coachcard(入力用)'!AD41))</f>
        <v xml:space="preserve">    </v>
      </c>
      <c r="G24" s="158" t="str">
        <f>IF('Coachcard(入力用)'!C41="","",'Coachcard(入力用)'!AE42)</f>
        <v/>
      </c>
    </row>
    <row r="25" spans="1:7" ht="15.5">
      <c r="A25" s="137" t="str">
        <f>IF('Coachcard(入力用)'!A43="0:00-0:00","",'Coachcard(入力用)'!A43)</f>
        <v/>
      </c>
      <c r="B25" s="137" t="str">
        <f>IF('Coachcard(入力用)'!C43="","",'Coachcard(入力用)'!C43)</f>
        <v/>
      </c>
      <c r="C25" s="137" t="str">
        <f>IF('Coachcard(入力用)'!B43="","",'Coachcard(入力用)'!B43)</f>
        <v> </v>
      </c>
      <c r="D25" s="137" t="str">
        <f>IF('Coachcard(入力用)'!B43="","",CONCATENATE('Coachcard(入力用)'!D43," ",'Coachcard(入力用)'!E43))</f>
        <v xml:space="preserve">  </v>
      </c>
      <c r="E25" s="156"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57" t="str">
        <f>IF('Coachcard(入力用)'!B43="","",CONCATENATE('Coachcard(入力用)'!Z43," ",'Coachcard(入力用)'!AA43," ",'Coachcard(入力用)'!AB43," ",'Coachcard(入力用)'!AC43," ",'Coachcard(入力用)'!AD43))</f>
        <v xml:space="preserve">    </v>
      </c>
      <c r="G25" s="158" t="str">
        <f>IF('Coachcard(入力用)'!C43="","",'Coachcard(入力用)'!AE44)</f>
        <v/>
      </c>
    </row>
    <row r="26" spans="1:7" ht="15.5">
      <c r="A26" s="137" t="str">
        <f>IF('Coachcard(入力用)'!A45="0:00-0:00","",'Coachcard(入力用)'!A45)</f>
        <v/>
      </c>
      <c r="B26" s="137" t="str">
        <f>IF('Coachcard(入力用)'!C45="","",'Coachcard(入力用)'!C45)</f>
        <v/>
      </c>
      <c r="C26" s="137" t="str">
        <f>IF('Coachcard(入力用)'!B45="","",'Coachcard(入力用)'!B45)</f>
        <v> </v>
      </c>
      <c r="D26" s="137" t="str">
        <f>IF('Coachcard(入力用)'!B45="","",CONCATENATE('Coachcard(入力用)'!D45," ",'Coachcard(入力用)'!E45))</f>
        <v xml:space="preserve">  </v>
      </c>
      <c r="E26" s="156"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57" t="str">
        <f>IF('Coachcard(入力用)'!B45="","",CONCATENATE('Coachcard(入力用)'!Z45," ",'Coachcard(入力用)'!AA45," ",'Coachcard(入力用)'!AB45," ",'Coachcard(入力用)'!AC45," ",'Coachcard(入力用)'!AD45))</f>
        <v xml:space="preserve">    </v>
      </c>
      <c r="G26" s="158" t="str">
        <f>IF('Coachcard(入力用)'!C45="","",'Coachcard(入力用)'!AE46)</f>
        <v/>
      </c>
    </row>
    <row r="27" spans="1:7" ht="15.5">
      <c r="A27" s="137" t="str">
        <f>IF('Coachcard(入力用)'!A47="0:00-0:00","",'Coachcard(入力用)'!A47)</f>
        <v/>
      </c>
      <c r="B27" s="137" t="str">
        <f>IF('Coachcard(入力用)'!C47="","",'Coachcard(入力用)'!C47)</f>
        <v/>
      </c>
      <c r="C27" s="137" t="str">
        <f>IF('Coachcard(入力用)'!B47="","",'Coachcard(入力用)'!B47)</f>
        <v> </v>
      </c>
      <c r="D27" s="137" t="str">
        <f>IF('Coachcard(入力用)'!B47="","",CONCATENATE('Coachcard(入力用)'!D47," ",'Coachcard(入力用)'!E47))</f>
        <v xml:space="preserve">  </v>
      </c>
      <c r="E27" s="156"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57" t="str">
        <f>IF('Coachcard(入力用)'!B47="","",CONCATENATE('Coachcard(入力用)'!Z47," ",'Coachcard(入力用)'!AA47," ",'Coachcard(入力用)'!AB47," ",'Coachcard(入力用)'!AC47," ",'Coachcard(入力用)'!AD47," ",'Coachcard(入力用)'!AE47," "))</f>
        <v xml:space="preserve">      </v>
      </c>
      <c r="G27" s="158" t="str">
        <f>IF('Coachcard(入力用)'!C47="","",'Coachcard(入力用)'!AE48)</f>
        <v/>
      </c>
    </row>
    <row r="28" spans="1:7" ht="15.5">
      <c r="A28" s="137" t="str">
        <f>IF('Coachcard(入力用)'!A49="0:00-0:00","",'Coachcard(入力用)'!A49)</f>
        <v/>
      </c>
      <c r="B28" s="137" t="str">
        <f>IF('Coachcard(入力用)'!C49="","",'Coachcard(入力用)'!C49)</f>
        <v/>
      </c>
      <c r="C28" s="137" t="str">
        <f>IF('Coachcard(入力用)'!B49="","",'Coachcard(入力用)'!B49)</f>
        <v> </v>
      </c>
      <c r="D28" s="137" t="str">
        <f>IF('Coachcard(入力用)'!B49="","",CONCATENATE('Coachcard(入力用)'!D49," ",'Coachcard(入力用)'!E49))</f>
        <v xml:space="preserve">  </v>
      </c>
      <c r="E28" s="156"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57" t="str">
        <f>IF('Coachcard(入力用)'!B49="","",CONCATENATE('Coachcard(入力用)'!Z49," ",'Coachcard(入力用)'!AA49," ",'Coachcard(入力用)'!AB49," ",'Coachcard(入力用)'!AC49," ",'Coachcard(入力用)'!AD49))</f>
        <v xml:space="preserve">    </v>
      </c>
      <c r="G28" s="158" t="str">
        <f>IF('Coachcard(入力用)'!C49="","",'Coachcard(入力用)'!AE50)</f>
        <v/>
      </c>
    </row>
    <row r="29" spans="1:7" ht="15.5">
      <c r="A29" s="137" t="str">
        <f>IF('Coachcard(入力用)'!A51="0:00-0:00","",'Coachcard(入力用)'!A51)</f>
        <v/>
      </c>
      <c r="B29" s="137" t="str">
        <f>IF('Coachcard(入力用)'!C51="","",'Coachcard(入力用)'!C51)</f>
        <v/>
      </c>
      <c r="C29" s="137" t="str">
        <f>IF('Coachcard(入力用)'!B51="","",'Coachcard(入力用)'!B51)</f>
        <v> </v>
      </c>
      <c r="D29" s="137" t="str">
        <f>IF('Coachcard(入力用)'!B51="","",CONCATENATE('Coachcard(入力用)'!D51," ",'Coachcard(入力用)'!E51))</f>
        <v xml:space="preserve">  </v>
      </c>
      <c r="E29" s="156"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57" t="str">
        <f>IF('Coachcard(入力用)'!B51="","",CONCATENATE('Coachcard(入力用)'!Z51," ",'Coachcard(入力用)'!AA51," ",'Coachcard(入力用)'!AB51," ",'Coachcard(入力用)'!AC51," ",'Coachcard(入力用)'!AD51))</f>
        <v xml:space="preserve">    </v>
      </c>
      <c r="G29" s="158" t="str">
        <f>IF('Coachcard(入力用)'!C51="","",'Coachcard(入力用)'!AE52)</f>
        <v/>
      </c>
    </row>
    <row r="30" spans="1:7" ht="15.5">
      <c r="A30" s="137" t="str">
        <f>IF('Coachcard(入力用)'!A53="0:00-0:00","",'Coachcard(入力用)'!A53)</f>
        <v/>
      </c>
      <c r="B30" s="137" t="str">
        <f>IF('Coachcard(入力用)'!C53="","",'Coachcard(入力用)'!C53)</f>
        <v/>
      </c>
      <c r="C30" s="137" t="str">
        <f>IF('Coachcard(入力用)'!B53="","",'Coachcard(入力用)'!B53)</f>
        <v> </v>
      </c>
      <c r="D30" s="137" t="str">
        <f>IF('Coachcard(入力用)'!B53="","",CONCATENATE('Coachcard(入力用)'!D53," ",'Coachcard(入力用)'!E53))</f>
        <v xml:space="preserve">  </v>
      </c>
      <c r="E30" s="156"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57" t="str">
        <f>IF('Coachcard(入力用)'!B53="","",CONCATENATE('Coachcard(入力用)'!Z53," ",'Coachcard(入力用)'!AA53," ",'Coachcard(入力用)'!AB53," ",'Coachcard(入力用)'!AC53," ",'Coachcard(入力用)'!AD53))</f>
        <v xml:space="preserve">    </v>
      </c>
      <c r="G30" s="158" t="str">
        <f>IF('Coachcard(入力用)'!C53="","",'Coachcard(入力用)'!AE54)</f>
        <v/>
      </c>
    </row>
    <row r="31" spans="1:7" ht="15.5">
      <c r="A31" s="137" t="str">
        <f>IF('Coachcard(入力用)'!A55="0:00-0:00","",'Coachcard(入力用)'!A55)</f>
        <v/>
      </c>
      <c r="B31" s="137" t="str">
        <f>IF('Coachcard(入力用)'!C55="","",'Coachcard(入力用)'!C55)</f>
        <v/>
      </c>
      <c r="C31" s="137" t="str">
        <f>IF('Coachcard(入力用)'!B55="","",'Coachcard(入力用)'!B55)</f>
        <v> </v>
      </c>
      <c r="D31" s="137" t="str">
        <f>IF('Coachcard(入力用)'!B55="","",CONCATENATE('Coachcard(入力用)'!D55," ",'Coachcard(入力用)'!E55))</f>
        <v xml:space="preserve">  </v>
      </c>
      <c r="E31" s="156"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57" t="str">
        <f>IF('Coachcard(入力用)'!B55="","",CONCATENATE('Coachcard(入力用)'!Z55," ",'Coachcard(入力用)'!AA55," ",'Coachcard(入力用)'!AB55," ",'Coachcard(入力用)'!AC55," ",'Coachcard(入力用)'!AD55))</f>
        <v xml:space="preserve">    </v>
      </c>
      <c r="G31" s="158" t="str">
        <f>IF('Coachcard(入力用)'!C55="","",'Coachcard(入力用)'!AE56)</f>
        <v/>
      </c>
    </row>
    <row r="32" spans="1:7" ht="15.5">
      <c r="A32" s="137" t="str">
        <f>IF('Coachcard(入力用)'!A57="0:00-0:00","",'Coachcard(入力用)'!A57)</f>
        <v/>
      </c>
      <c r="B32" s="137" t="str">
        <f>IF('Coachcard(入力用)'!C57="","",'Coachcard(入力用)'!C57)</f>
        <v/>
      </c>
      <c r="C32" s="137" t="str">
        <f>IF('Coachcard(入力用)'!B57="","",'Coachcard(入力用)'!B57)</f>
        <v> </v>
      </c>
      <c r="D32" s="137" t="str">
        <f>IF('Coachcard(入力用)'!B57="","",CONCATENATE('Coachcard(入力用)'!D57," ",'Coachcard(入力用)'!E57))</f>
        <v xml:space="preserve">  </v>
      </c>
      <c r="E32" s="156"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57" t="str">
        <f>IF('Coachcard(入力用)'!B57="","",CONCATENATE('Coachcard(入力用)'!Z57," ",'Coachcard(入力用)'!AA57," ",'Coachcard(入力用)'!AB57," ",'Coachcard(入力用)'!AC57," ",'Coachcard(入力用)'!AD57))</f>
        <v xml:space="preserve">    </v>
      </c>
      <c r="G32" s="158" t="str">
        <f>IF('Coachcard(入力用)'!C57="","",'Coachcard(入力用)'!AE58)</f>
        <v/>
      </c>
    </row>
    <row r="33" spans="1:7" ht="15.5">
      <c r="A33" s="137" t="str">
        <f>IF('Coachcard(入力用)'!A59="0:00-0:00","",'Coachcard(入力用)'!A59)</f>
        <v/>
      </c>
      <c r="B33" s="137" t="str">
        <f>IF('Coachcard(入力用)'!C59="","",'Coachcard(入力用)'!C59)</f>
        <v/>
      </c>
      <c r="C33" s="137" t="str">
        <f>IF('Coachcard(入力用)'!B59="","",'Coachcard(入力用)'!B59)</f>
        <v> </v>
      </c>
      <c r="D33" s="137" t="str">
        <f>IF('Coachcard(入力用)'!B59="","",CONCATENATE('Coachcard(入力用)'!D59," ",'Coachcard(入力用)'!E59))</f>
        <v xml:space="preserve">  </v>
      </c>
      <c r="E33" s="156"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57" t="str">
        <f>IF('Coachcard(入力用)'!B59="","",CONCATENATE('Coachcard(入力用)'!Z59," ",'Coachcard(入力用)'!AA59," ",'Coachcard(入力用)'!AB59," ",'Coachcard(入力用)'!AC59," ",'Coachcard(入力用)'!AD59))</f>
        <v xml:space="preserve">    </v>
      </c>
      <c r="G33" s="158" t="str">
        <f>IF('Coachcard(入力用)'!C59="","",'Coachcard(入力用)'!AE60)</f>
        <v/>
      </c>
    </row>
    <row r="34" spans="1:7" ht="15.5">
      <c r="A34" s="137" t="str">
        <f>IF('Coachcard(入力用)'!A61="0:00-0:00","",'Coachcard(入力用)'!A61)</f>
        <v/>
      </c>
      <c r="B34" s="137" t="str">
        <f>IF('Coachcard(入力用)'!C61="","",'Coachcard(入力用)'!C61)</f>
        <v/>
      </c>
      <c r="C34" s="137" t="str">
        <f>IF('Coachcard(入力用)'!B61="","",'Coachcard(入力用)'!B61)</f>
        <v> </v>
      </c>
      <c r="D34" s="137" t="str">
        <f>IF('Coachcard(入力用)'!B61="","",CONCATENATE('Coachcard(入力用)'!D61," ",'Coachcard(入力用)'!E61))</f>
        <v xml:space="preserve">  </v>
      </c>
      <c r="E34" s="156"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57" t="str">
        <f>IF('Coachcard(入力用)'!B61="","",CONCATENATE('Coachcard(入力用)'!Z61," ",'Coachcard(入力用)'!AA61," ",'Coachcard(入力用)'!AB61," ",'Coachcard(入力用)'!AC61," ",'Coachcard(入力用)'!AD61))</f>
        <v xml:space="preserve">    </v>
      </c>
      <c r="G34" s="158" t="str">
        <f>IF('Coachcard(入力用)'!C61="","",'Coachcard(入力用)'!AE62)</f>
        <v/>
      </c>
    </row>
    <row r="35" spans="1:7" ht="15.5">
      <c r="A35" s="137" t="str">
        <f>IF('Coachcard(入力用)'!A63="0:00-0:00","",'Coachcard(入力用)'!A63)</f>
        <v/>
      </c>
      <c r="B35" s="137" t="str">
        <f>IF('Coachcard(入力用)'!C63="","",'Coachcard(入力用)'!C63)</f>
        <v/>
      </c>
      <c r="C35" s="137" t="str">
        <f>IF('Coachcard(入力用)'!B63="","",'Coachcard(入力用)'!B63)</f>
        <v> </v>
      </c>
      <c r="D35" s="137" t="str">
        <f>IF('Coachcard(入力用)'!B63="","",CONCATENATE('Coachcard(入力用)'!D63," ",'Coachcard(入力用)'!E63))</f>
        <v xml:space="preserve">  </v>
      </c>
      <c r="E35" s="156"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57" t="str">
        <f>IF('Coachcard(入力用)'!B63="","",CONCATENATE('Coachcard(入力用)'!Z63," ",'Coachcard(入力用)'!AA63," ",'Coachcard(入力用)'!AB63," ",'Coachcard(入力用)'!AC63," ",'Coachcard(入力用)'!AD63))</f>
        <v xml:space="preserve">    </v>
      </c>
      <c r="G35" s="158" t="str">
        <f>IF('Coachcard(入力用)'!C63="","",'Coachcard(入力用)'!AE64)</f>
        <v/>
      </c>
    </row>
    <row r="36" spans="1:7" ht="16" thickBot="1">
      <c r="A36" s="159" t="str">
        <f>IF('Coachcard(入力用)'!A65="0:00-0:00","",'Coachcard(入力用)'!A65)</f>
        <v/>
      </c>
      <c r="B36" s="159" t="str">
        <f>IF('Coachcard(入力用)'!C65="","",'Coachcard(入力用)'!C65)</f>
        <v/>
      </c>
      <c r="C36" s="159" t="str">
        <f>IF('Coachcard(入力用)'!B65="","",'Coachcard(入力用)'!B65)</f>
        <v> </v>
      </c>
      <c r="D36" s="159" t="str">
        <f>IF('Coachcard(入力用)'!B65="","",CONCATENATE('Coachcard(入力用)'!D65," ",'Coachcard(入力用)'!E65))</f>
        <v xml:space="preserve">  </v>
      </c>
      <c r="E36" s="160"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61" t="str">
        <f>IF('Coachcard(入力用)'!B65="","",CONCATENATE('Coachcard(入力用)'!Z65," ",'Coachcard(入力用)'!AA65," ",'Coachcard(入力用)'!AB65," ",'Coachcard(入力用)'!AC65," ",'Coachcard(入力用)'!AD65))</f>
        <v xml:space="preserve">    </v>
      </c>
      <c r="G36" s="162" t="str">
        <f>IF('Coachcard(入力用)'!C65="","",'Coachcard(入力用)'!AE66)</f>
        <v/>
      </c>
    </row>
    <row r="37" spans="1:7" ht="16" thickBot="1">
      <c r="A37" s="130"/>
      <c r="F37" s="164" t="s">
        <v>301</v>
      </c>
      <c r="G37" s="162">
        <f>SUM(G12:G36)</f>
        <v>0</v>
      </c>
    </row>
  </sheetData>
  <sheetProtection sheet="1" objects="1" scenarios="1"/>
  <mergeCells count="8">
    <mergeCell ref="A8:D8"/>
    <mergeCell ref="A9:D9"/>
    <mergeCell ref="A1:F1"/>
    <mergeCell ref="A2:F2"/>
    <mergeCell ref="A4:C5"/>
    <mergeCell ref="D4:F4"/>
    <mergeCell ref="D5:F5"/>
    <mergeCell ref="A7:F7"/>
  </mergeCells>
  <phoneticPr fontId="10"/>
  <conditionalFormatting sqref="A12:G36">
    <cfRule type="expression" dxfId="2" priority="1">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7" tint="0.59999389629810485"/>
    <pageSetUpPr fitToPage="1"/>
  </sheetPr>
  <dimension ref="A1:E34"/>
  <sheetViews>
    <sheetView zoomScaleNormal="100" workbookViewId="0">
      <selection sqref="A1:E1"/>
    </sheetView>
  </sheetViews>
  <sheetFormatPr defaultColWidth="8.83203125" defaultRowHeight="12.5"/>
  <cols>
    <col min="1" max="1" width="21.58203125" style="132" customWidth="1"/>
    <col min="2" max="3" width="8.58203125" style="132" customWidth="1"/>
    <col min="4" max="4" width="21.58203125" style="130" customWidth="1"/>
    <col min="5" max="5" width="27.08203125" style="130" customWidth="1"/>
    <col min="6" max="16384" width="8.83203125" style="130"/>
  </cols>
  <sheetData>
    <row r="1" spans="1:5" ht="18.75" customHeight="1">
      <c r="A1" s="281" t="str">
        <f>'Coachcard(入力用)'!C8</f>
        <v>●●予選　第48回 全国JOCジュニアオリンピックカップ夏季水泳競技大会AS競技 　区分：ジュニア←変更してください</v>
      </c>
      <c r="B1" s="282"/>
      <c r="C1" s="282"/>
      <c r="D1" s="282"/>
      <c r="E1" s="282"/>
    </row>
    <row r="2" spans="1:5" ht="10.5" customHeight="1">
      <c r="A2" s="283"/>
      <c r="B2" s="284"/>
      <c r="C2" s="284"/>
      <c r="D2" s="284"/>
      <c r="E2" s="284"/>
    </row>
    <row r="3" spans="1:5" ht="22.5">
      <c r="A3" s="131" t="s">
        <v>153</v>
      </c>
    </row>
    <row r="4" spans="1:5" ht="18.75" customHeight="1">
      <c r="A4" s="133" t="s">
        <v>109</v>
      </c>
      <c r="B4" s="278" t="s">
        <v>70</v>
      </c>
      <c r="C4" s="278"/>
      <c r="D4" s="278"/>
      <c r="E4" s="133" t="s">
        <v>111</v>
      </c>
    </row>
    <row r="5" spans="1:5" ht="48" customHeight="1">
      <c r="A5" s="134"/>
      <c r="B5" s="272" t="str">
        <f>IF('Coachcard(入力用)'!C9="","",'Coachcard(入力用)'!C9)</f>
        <v/>
      </c>
      <c r="C5" s="272"/>
      <c r="D5" s="272"/>
      <c r="E5" s="134"/>
    </row>
    <row r="6" spans="1:5" ht="10.4" customHeight="1">
      <c r="D6" s="132"/>
      <c r="E6" s="132"/>
    </row>
    <row r="7" spans="1:5" ht="19.5" customHeight="1">
      <c r="A7" s="133" t="s">
        <v>1087</v>
      </c>
      <c r="B7" s="285" t="str">
        <f>IF('Coachcard(入力用)'!B67="","",'Coachcard(入力用)'!B67)</f>
        <v/>
      </c>
      <c r="C7" s="285"/>
      <c r="D7" s="285"/>
      <c r="E7" s="285"/>
    </row>
    <row r="8" spans="1:5" ht="10.4" customHeight="1" thickBot="1">
      <c r="D8" s="132"/>
      <c r="E8" s="132"/>
    </row>
    <row r="9" spans="1:5" ht="16.5" thickBot="1">
      <c r="A9" s="135" t="s">
        <v>42</v>
      </c>
      <c r="B9" s="136" t="s">
        <v>40</v>
      </c>
      <c r="C9" s="136" t="s">
        <v>148</v>
      </c>
      <c r="D9" s="143" t="s">
        <v>108</v>
      </c>
      <c r="E9" s="144" t="s">
        <v>154</v>
      </c>
    </row>
    <row r="10" spans="1:5" ht="27" customHeight="1">
      <c r="A10" s="137" t="str">
        <f>IF('Coachcard(入力用)'!B17="","",'Coachcard(入力用)'!B17)</f>
        <v> </v>
      </c>
      <c r="B10" s="137" t="str">
        <f>IF('Coachcard(入力用)'!C17="","",'Coachcard(入力用)'!C17)</f>
        <v/>
      </c>
      <c r="C10" s="137" t="str">
        <f>IF('Coachcard(入力用)'!B17="TRE",'Coachcard(入力用)'!F17,"")</f>
        <v/>
      </c>
      <c r="D10" s="138"/>
      <c r="E10" s="138"/>
    </row>
    <row r="11" spans="1:5" ht="27" customHeight="1">
      <c r="A11" s="140" t="str">
        <f>IF('Coachcard(入力用)'!B19="","",'Coachcard(入力用)'!B19)</f>
        <v> </v>
      </c>
      <c r="B11" s="140" t="str">
        <f>IF('Coachcard(入力用)'!C19="","",'Coachcard(入力用)'!C19)</f>
        <v/>
      </c>
      <c r="C11" s="137" t="str">
        <f>IF('Coachcard(入力用)'!B19="TRE",'Coachcard(入力用)'!F19,"")</f>
        <v/>
      </c>
      <c r="D11" s="138"/>
      <c r="E11" s="138"/>
    </row>
    <row r="12" spans="1:5" ht="27" customHeight="1">
      <c r="A12" s="140" t="str">
        <f>IF('Coachcard(入力用)'!B21="","",'Coachcard(入力用)'!B21)</f>
        <v> </v>
      </c>
      <c r="B12" s="140" t="str">
        <f>IF('Coachcard(入力用)'!C21="","",'Coachcard(入力用)'!C21)</f>
        <v/>
      </c>
      <c r="C12" s="137" t="str">
        <f>IF('Coachcard(入力用)'!B21="TRE",'Coachcard(入力用)'!F21,"")</f>
        <v/>
      </c>
      <c r="D12" s="138"/>
      <c r="E12" s="138"/>
    </row>
    <row r="13" spans="1:5" ht="27" customHeight="1">
      <c r="A13" s="140" t="str">
        <f>IF('Coachcard(入力用)'!B23="","",'Coachcard(入力用)'!B23)</f>
        <v> </v>
      </c>
      <c r="B13" s="140" t="str">
        <f>IF('Coachcard(入力用)'!C23="","",'Coachcard(入力用)'!C23)</f>
        <v/>
      </c>
      <c r="C13" s="137" t="str">
        <f>IF('Coachcard(入力用)'!B23="TRE",'Coachcard(入力用)'!F23,"")</f>
        <v/>
      </c>
      <c r="D13" s="138"/>
      <c r="E13" s="138"/>
    </row>
    <row r="14" spans="1:5" ht="27" customHeight="1">
      <c r="A14" s="140" t="str">
        <f>IF('Coachcard(入力用)'!B25="","",'Coachcard(入力用)'!B25)</f>
        <v> </v>
      </c>
      <c r="B14" s="140" t="str">
        <f>IF('Coachcard(入力用)'!C25="","",'Coachcard(入力用)'!C25)</f>
        <v/>
      </c>
      <c r="C14" s="137" t="str">
        <f>IF('Coachcard(入力用)'!B25="TRE",'Coachcard(入力用)'!F25,"")</f>
        <v/>
      </c>
      <c r="D14" s="138"/>
      <c r="E14" s="138"/>
    </row>
    <row r="15" spans="1:5" ht="27" customHeight="1">
      <c r="A15" s="140" t="str">
        <f>IF('Coachcard(入力用)'!B27="","",'Coachcard(入力用)'!B27)</f>
        <v> </v>
      </c>
      <c r="B15" s="140" t="str">
        <f>IF('Coachcard(入力用)'!C27="","",'Coachcard(入力用)'!C27)</f>
        <v/>
      </c>
      <c r="C15" s="137" t="str">
        <f>IF('Coachcard(入力用)'!B27="TRE",'Coachcard(入力用)'!F27,"")</f>
        <v/>
      </c>
      <c r="D15" s="138"/>
      <c r="E15" s="138"/>
    </row>
    <row r="16" spans="1:5" ht="27" customHeight="1">
      <c r="A16" s="140" t="str">
        <f>IF('Coachcard(入力用)'!B29="","",'Coachcard(入力用)'!B29)</f>
        <v> </v>
      </c>
      <c r="B16" s="140" t="str">
        <f>IF('Coachcard(入力用)'!C29="","",'Coachcard(入力用)'!C29)</f>
        <v/>
      </c>
      <c r="C16" s="137" t="str">
        <f>IF('Coachcard(入力用)'!B29="TRE",'Coachcard(入力用)'!F29,"")</f>
        <v/>
      </c>
      <c r="D16" s="138"/>
      <c r="E16" s="138"/>
    </row>
    <row r="17" spans="1:5" ht="27" customHeight="1">
      <c r="A17" s="140" t="str">
        <f>IF('Coachcard(入力用)'!B31="","",'Coachcard(入力用)'!B31)</f>
        <v> </v>
      </c>
      <c r="B17" s="140" t="str">
        <f>IF('Coachcard(入力用)'!C31="","",'Coachcard(入力用)'!C31)</f>
        <v/>
      </c>
      <c r="C17" s="137" t="str">
        <f>IF('Coachcard(入力用)'!B31="TRE",'Coachcard(入力用)'!F31,"")</f>
        <v/>
      </c>
      <c r="D17" s="138"/>
      <c r="E17" s="138"/>
    </row>
    <row r="18" spans="1:5" ht="27" customHeight="1">
      <c r="A18" s="140" t="str">
        <f>IF('Coachcard(入力用)'!B33="","",'Coachcard(入力用)'!B33)</f>
        <v> </v>
      </c>
      <c r="B18" s="140" t="str">
        <f>IF('Coachcard(入力用)'!C33="","",'Coachcard(入力用)'!C33)</f>
        <v/>
      </c>
      <c r="C18" s="137" t="str">
        <f>IF('Coachcard(入力用)'!B33="TRE",'Coachcard(入力用)'!F33,"")</f>
        <v/>
      </c>
      <c r="D18" s="138"/>
      <c r="E18" s="138"/>
    </row>
    <row r="19" spans="1:5" ht="27" customHeight="1">
      <c r="A19" s="140" t="str">
        <f>IF('Coachcard(入力用)'!B35="","",'Coachcard(入力用)'!B35)</f>
        <v> </v>
      </c>
      <c r="B19" s="140" t="str">
        <f>IF('Coachcard(入力用)'!C35="","",'Coachcard(入力用)'!C35)</f>
        <v/>
      </c>
      <c r="C19" s="137" t="str">
        <f>IF('Coachcard(入力用)'!B35="TRE",'Coachcard(入力用)'!F35,"")</f>
        <v/>
      </c>
      <c r="D19" s="138"/>
      <c r="E19" s="138"/>
    </row>
    <row r="20" spans="1:5" ht="27" customHeight="1">
      <c r="A20" s="140" t="str">
        <f>IF('Coachcard(入力用)'!B37="","",'Coachcard(入力用)'!B37)</f>
        <v> </v>
      </c>
      <c r="B20" s="140" t="str">
        <f>IF('Coachcard(入力用)'!C37="","",'Coachcard(入力用)'!C37)</f>
        <v/>
      </c>
      <c r="C20" s="137" t="str">
        <f>IF('Coachcard(入力用)'!B37="TRE",'Coachcard(入力用)'!F37,"")</f>
        <v/>
      </c>
      <c r="D20" s="138"/>
      <c r="E20" s="138"/>
    </row>
    <row r="21" spans="1:5" ht="27" customHeight="1">
      <c r="A21" s="140" t="str">
        <f>IF('Coachcard(入力用)'!B39="","",'Coachcard(入力用)'!B39)</f>
        <v> </v>
      </c>
      <c r="B21" s="140" t="str">
        <f>IF('Coachcard(入力用)'!C39="","",'Coachcard(入力用)'!C39)</f>
        <v/>
      </c>
      <c r="C21" s="137" t="str">
        <f>IF('Coachcard(入力用)'!B39="TRE",'Coachcard(入力用)'!F39,"")</f>
        <v/>
      </c>
      <c r="D21" s="138"/>
      <c r="E21" s="138"/>
    </row>
    <row r="22" spans="1:5" ht="27" customHeight="1">
      <c r="A22" s="140" t="str">
        <f>IF('Coachcard(入力用)'!B41="","",'Coachcard(入力用)'!B41)</f>
        <v> </v>
      </c>
      <c r="B22" s="140" t="str">
        <f>IF('Coachcard(入力用)'!C41="","",'Coachcard(入力用)'!C41)</f>
        <v/>
      </c>
      <c r="C22" s="137" t="str">
        <f>IF('Coachcard(入力用)'!B41="TRE",'Coachcard(入力用)'!F41,"")</f>
        <v/>
      </c>
      <c r="D22" s="138"/>
      <c r="E22" s="138"/>
    </row>
    <row r="23" spans="1:5" ht="27" customHeight="1">
      <c r="A23" s="140" t="str">
        <f>IF('Coachcard(入力用)'!B43="","",'Coachcard(入力用)'!B43)</f>
        <v> </v>
      </c>
      <c r="B23" s="140" t="str">
        <f>IF('Coachcard(入力用)'!C43="","",'Coachcard(入力用)'!C43)</f>
        <v/>
      </c>
      <c r="C23" s="137" t="str">
        <f>IF('Coachcard(入力用)'!B43="TRE",'Coachcard(入力用)'!F43,"")</f>
        <v/>
      </c>
      <c r="D23" s="138"/>
      <c r="E23" s="138"/>
    </row>
    <row r="24" spans="1:5" ht="27" customHeight="1">
      <c r="A24" s="140" t="str">
        <f>IF('Coachcard(入力用)'!B45="","",'Coachcard(入力用)'!B45)</f>
        <v> </v>
      </c>
      <c r="B24" s="140" t="str">
        <f>IF('Coachcard(入力用)'!C45="","",'Coachcard(入力用)'!C45)</f>
        <v/>
      </c>
      <c r="C24" s="137" t="str">
        <f>IF('Coachcard(入力用)'!B45="TRE",'Coachcard(入力用)'!F45,"")</f>
        <v/>
      </c>
      <c r="D24" s="138"/>
      <c r="E24" s="138"/>
    </row>
    <row r="25" spans="1:5" ht="27" customHeight="1">
      <c r="A25" s="140" t="str">
        <f>IF('Coachcard(入力用)'!B47="","",'Coachcard(入力用)'!B47)</f>
        <v> </v>
      </c>
      <c r="B25" s="140" t="str">
        <f>IF('Coachcard(入力用)'!C47="","",'Coachcard(入力用)'!C47)</f>
        <v/>
      </c>
      <c r="C25" s="137" t="str">
        <f>IF('Coachcard(入力用)'!B47="TRE",'Coachcard(入力用)'!F47,"")</f>
        <v/>
      </c>
      <c r="D25" s="138"/>
      <c r="E25" s="138"/>
    </row>
    <row r="26" spans="1:5" ht="27" customHeight="1">
      <c r="A26" s="140" t="str">
        <f>IF('Coachcard(入力用)'!B49="","",'Coachcard(入力用)'!B49)</f>
        <v> </v>
      </c>
      <c r="B26" s="140" t="str">
        <f>IF('Coachcard(入力用)'!C49="","",'Coachcard(入力用)'!C49)</f>
        <v/>
      </c>
      <c r="C26" s="137" t="str">
        <f>IF('Coachcard(入力用)'!B49="TRE",'Coachcard(入力用)'!F49,"")</f>
        <v/>
      </c>
      <c r="D26" s="138"/>
      <c r="E26" s="138"/>
    </row>
    <row r="27" spans="1:5" ht="27" customHeight="1">
      <c r="A27" s="140" t="str">
        <f>IF('Coachcard(入力用)'!B51="","",'Coachcard(入力用)'!B51)</f>
        <v> </v>
      </c>
      <c r="B27" s="140" t="str">
        <f>IF('Coachcard(入力用)'!C51="","",'Coachcard(入力用)'!C51)</f>
        <v/>
      </c>
      <c r="C27" s="137" t="str">
        <f>IF('Coachcard(入力用)'!B51="TRE",'Coachcard(入力用)'!F51,"")</f>
        <v/>
      </c>
      <c r="D27" s="138"/>
      <c r="E27" s="138"/>
    </row>
    <row r="28" spans="1:5" ht="27" customHeight="1">
      <c r="A28" s="140" t="str">
        <f>IF('Coachcard(入力用)'!B53="","",'Coachcard(入力用)'!B53)</f>
        <v> </v>
      </c>
      <c r="B28" s="140" t="str">
        <f>IF('Coachcard(入力用)'!C53="","",'Coachcard(入力用)'!C53)</f>
        <v/>
      </c>
      <c r="C28" s="137" t="str">
        <f>IF('Coachcard(入力用)'!B53="TRE",'Coachcard(入力用)'!F53,"")</f>
        <v/>
      </c>
      <c r="D28" s="138"/>
      <c r="E28" s="138"/>
    </row>
    <row r="29" spans="1:5" ht="27" customHeight="1">
      <c r="A29" s="140" t="str">
        <f>IF('Coachcard(入力用)'!B55="","",'Coachcard(入力用)'!B55)</f>
        <v> </v>
      </c>
      <c r="B29" s="140" t="str">
        <f>IF('Coachcard(入力用)'!C55="","",'Coachcard(入力用)'!C55)</f>
        <v/>
      </c>
      <c r="C29" s="137" t="str">
        <f>IF('Coachcard(入力用)'!B55="TRE",'Coachcard(入力用)'!F55,"")</f>
        <v/>
      </c>
      <c r="D29" s="138"/>
      <c r="E29" s="138"/>
    </row>
    <row r="30" spans="1:5" ht="27" customHeight="1">
      <c r="A30" s="140" t="str">
        <f>IF('Coachcard(入力用)'!B57="","",'Coachcard(入力用)'!B57)</f>
        <v> </v>
      </c>
      <c r="B30" s="140" t="str">
        <f>IF('Coachcard(入力用)'!C57="","",'Coachcard(入力用)'!C57)</f>
        <v/>
      </c>
      <c r="C30" s="137" t="str">
        <f>IF('Coachcard(入力用)'!B57="TRE",'Coachcard(入力用)'!F57,"")</f>
        <v/>
      </c>
      <c r="D30" s="138"/>
      <c r="E30" s="138"/>
    </row>
    <row r="31" spans="1:5" ht="27" customHeight="1">
      <c r="A31" s="140" t="str">
        <f>IF('Coachcard(入力用)'!B59="","",'Coachcard(入力用)'!B59)</f>
        <v> </v>
      </c>
      <c r="B31" s="140" t="str">
        <f>IF('Coachcard(入力用)'!C59="","",'Coachcard(入力用)'!C59)</f>
        <v/>
      </c>
      <c r="C31" s="137" t="str">
        <f>IF('Coachcard(入力用)'!B59="TRE",'Coachcard(入力用)'!F59,"")</f>
        <v/>
      </c>
      <c r="D31" s="138"/>
      <c r="E31" s="138"/>
    </row>
    <row r="32" spans="1:5" ht="27" customHeight="1">
      <c r="A32" s="140" t="str">
        <f>IF('Coachcard(入力用)'!B61="","",'Coachcard(入力用)'!B61)</f>
        <v> </v>
      </c>
      <c r="B32" s="140" t="str">
        <f>IF('Coachcard(入力用)'!C61="","",'Coachcard(入力用)'!C61)</f>
        <v/>
      </c>
      <c r="C32" s="137" t="str">
        <f>IF('Coachcard(入力用)'!B61="TRE",'Coachcard(入力用)'!F61,"")</f>
        <v/>
      </c>
      <c r="D32" s="138"/>
      <c r="E32" s="138"/>
    </row>
    <row r="33" spans="1:5" ht="27" customHeight="1">
      <c r="A33" s="140" t="str">
        <f>IF('Coachcard(入力用)'!B63="","",'Coachcard(入力用)'!B63)</f>
        <v> </v>
      </c>
      <c r="B33" s="140" t="str">
        <f>IF('Coachcard(入力用)'!C63="","",'Coachcard(入力用)'!C63)</f>
        <v/>
      </c>
      <c r="C33" s="137" t="str">
        <f>IF('Coachcard(入力用)'!B63="TRE",'Coachcard(入力用)'!F63,"")</f>
        <v/>
      </c>
      <c r="D33" s="138"/>
      <c r="E33" s="138"/>
    </row>
    <row r="34" spans="1:5" ht="27" customHeight="1" thickBot="1">
      <c r="A34" s="141" t="str">
        <f>IF('Coachcard(入力用)'!B65="","",'Coachcard(入力用)'!B65)</f>
        <v> </v>
      </c>
      <c r="B34" s="141" t="str">
        <f>IF('Coachcard(入力用)'!C65="","",'Coachcard(入力用)'!C65)</f>
        <v/>
      </c>
      <c r="C34" s="141" t="str">
        <f>IF('Coachcard(入力用)'!B65="TRE",'Coachcard(入力用)'!F65,"")</f>
        <v/>
      </c>
      <c r="D34" s="142"/>
      <c r="E34" s="142"/>
    </row>
  </sheetData>
  <sheetProtection algorithmName="SHA-512" hashValue="ePXZjXAqCz2DyFihJNsAaIFkW2Jr1lXBf+O4V4LGRqLO8QYyRWpg2cHGPVE9HHZowsOOc4d53Fz+qaFTC1KJYQ==" saltValue="YVvu8rftNfDWEDtRVUbOlQ==" spinCount="100000" sheet="1" objects="1" scenarios="1"/>
  <mergeCells count="5">
    <mergeCell ref="A1:E1"/>
    <mergeCell ref="B5:D5"/>
    <mergeCell ref="B4:D4"/>
    <mergeCell ref="A2:E2"/>
    <mergeCell ref="B7:E7"/>
  </mergeCells>
  <phoneticPr fontId="10"/>
  <conditionalFormatting sqref="A10:E34">
    <cfRule type="expression" dxfId="1" priority="1">
      <formula>$A10="TRA"</formula>
    </cfRule>
  </conditionalFormatting>
  <printOptions horizontalCentered="1" verticalCentered="1"/>
  <pageMargins left="0.31496062992125984" right="0.31496062992125984" top="0.35433070866141736" bottom="0.35433070866141736" header="0.31496062992125984" footer="0.31496062992125984"/>
  <pageSetup paperSize="9" scale="94"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7" tint="0.59999389629810485"/>
    <pageSetUpPr fitToPage="1"/>
  </sheetPr>
  <dimension ref="A1:D34"/>
  <sheetViews>
    <sheetView zoomScaleNormal="100" workbookViewId="0">
      <selection sqref="A1:D1"/>
    </sheetView>
  </sheetViews>
  <sheetFormatPr defaultColWidth="8.83203125" defaultRowHeight="12.5"/>
  <cols>
    <col min="1" max="1" width="21.58203125" style="132" customWidth="1"/>
    <col min="2" max="2" width="8.58203125" style="132" customWidth="1"/>
    <col min="3" max="3" width="21.58203125" style="130" customWidth="1"/>
    <col min="4" max="4" width="27.08203125" style="130" customWidth="1"/>
    <col min="5" max="16384" width="8.83203125" style="130"/>
  </cols>
  <sheetData>
    <row r="1" spans="1:4" ht="18.75" customHeight="1">
      <c r="A1" s="281" t="str">
        <f>'Coachcard(入力用)'!C8</f>
        <v>●●予選　第48回 全国JOCジュニアオリンピックカップ夏季水泳競技大会AS競技 　区分：ジュニア←変更してください</v>
      </c>
      <c r="B1" s="282"/>
      <c r="C1" s="282"/>
      <c r="D1" s="282"/>
    </row>
    <row r="2" spans="1:4" ht="10.5" customHeight="1">
      <c r="A2" s="283"/>
      <c r="B2" s="284"/>
      <c r="C2" s="284"/>
      <c r="D2" s="284"/>
    </row>
    <row r="3" spans="1:4" ht="22.5">
      <c r="A3" s="131" t="s">
        <v>152</v>
      </c>
    </row>
    <row r="4" spans="1:4" ht="18.75" customHeight="1">
      <c r="A4" s="133" t="s">
        <v>109</v>
      </c>
      <c r="B4" s="278" t="s">
        <v>70</v>
      </c>
      <c r="C4" s="278"/>
      <c r="D4" s="133" t="s">
        <v>111</v>
      </c>
    </row>
    <row r="5" spans="1:4" ht="48" customHeight="1">
      <c r="A5" s="134"/>
      <c r="B5" s="272" t="str">
        <f>IF('Coachcard(入力用)'!C9="","",'Coachcard(入力用)'!C9)</f>
        <v/>
      </c>
      <c r="C5" s="272"/>
      <c r="D5" s="134"/>
    </row>
    <row r="6" spans="1:4" ht="10.4" customHeight="1">
      <c r="C6" s="132"/>
      <c r="D6" s="132"/>
    </row>
    <row r="7" spans="1:4" ht="19.5" customHeight="1">
      <c r="A7" s="133" t="s">
        <v>1087</v>
      </c>
      <c r="B7" s="292" t="str">
        <f>IF('Coachcard(入力用)'!B67="","",'Coachcard(入力用)'!B67)</f>
        <v/>
      </c>
      <c r="C7" s="293"/>
      <c r="D7" s="294"/>
    </row>
    <row r="8" spans="1:4" ht="10.4" customHeight="1" thickBot="1">
      <c r="C8" s="132"/>
      <c r="D8" s="132"/>
    </row>
    <row r="9" spans="1:4" ht="13.5" thickBot="1">
      <c r="A9" s="135" t="s">
        <v>42</v>
      </c>
      <c r="B9" s="136" t="s">
        <v>40</v>
      </c>
      <c r="C9" s="288" t="s">
        <v>110</v>
      </c>
      <c r="D9" s="289"/>
    </row>
    <row r="10" spans="1:4" ht="27" customHeight="1">
      <c r="A10" s="137" t="str">
        <f>IF('Coachcard(入力用)'!B17="","",'Coachcard(入力用)'!B17)</f>
        <v> </v>
      </c>
      <c r="B10" s="138" t="str">
        <f>IF('Coachcard(入力用)'!C17="","",'Coachcard(入力用)'!C17)</f>
        <v/>
      </c>
      <c r="C10" s="290"/>
      <c r="D10" s="291"/>
    </row>
    <row r="11" spans="1:4" ht="27" customHeight="1">
      <c r="A11" s="140" t="str">
        <f>IF('Coachcard(入力用)'!B19="","",'Coachcard(入力用)'!B19)</f>
        <v> </v>
      </c>
      <c r="B11" s="138" t="str">
        <f>IF('Coachcard(入力用)'!C19="","",'Coachcard(入力用)'!C19)</f>
        <v/>
      </c>
      <c r="C11" s="286"/>
      <c r="D11" s="287"/>
    </row>
    <row r="12" spans="1:4" ht="27" customHeight="1">
      <c r="A12" s="140" t="str">
        <f>IF('Coachcard(入力用)'!B21="","",'Coachcard(入力用)'!B21)</f>
        <v> </v>
      </c>
      <c r="B12" s="138" t="str">
        <f>IF('Coachcard(入力用)'!C21="","",'Coachcard(入力用)'!C21)</f>
        <v/>
      </c>
      <c r="C12" s="286"/>
      <c r="D12" s="287"/>
    </row>
    <row r="13" spans="1:4" ht="27" customHeight="1">
      <c r="A13" s="140" t="str">
        <f>IF('Coachcard(入力用)'!B23="","",'Coachcard(入力用)'!B23)</f>
        <v> </v>
      </c>
      <c r="B13" s="138" t="str">
        <f>IF('Coachcard(入力用)'!C23="","",'Coachcard(入力用)'!C23)</f>
        <v/>
      </c>
      <c r="C13" s="286"/>
      <c r="D13" s="287"/>
    </row>
    <row r="14" spans="1:4" ht="27" customHeight="1">
      <c r="A14" s="140" t="str">
        <f>IF('Coachcard(入力用)'!B25="","",'Coachcard(入力用)'!B25)</f>
        <v> </v>
      </c>
      <c r="B14" s="138" t="str">
        <f>IF('Coachcard(入力用)'!C25="","",'Coachcard(入力用)'!C25)</f>
        <v/>
      </c>
      <c r="C14" s="286"/>
      <c r="D14" s="287"/>
    </row>
    <row r="15" spans="1:4" ht="27" customHeight="1">
      <c r="A15" s="140" t="str">
        <f>IF('Coachcard(入力用)'!B27="","",'Coachcard(入力用)'!B27)</f>
        <v> </v>
      </c>
      <c r="B15" s="138" t="str">
        <f>IF('Coachcard(入力用)'!C27="","",'Coachcard(入力用)'!C27)</f>
        <v/>
      </c>
      <c r="C15" s="286"/>
      <c r="D15" s="287"/>
    </row>
    <row r="16" spans="1:4" ht="27" customHeight="1">
      <c r="A16" s="140" t="str">
        <f>IF('Coachcard(入力用)'!B29="","",'Coachcard(入力用)'!B29)</f>
        <v> </v>
      </c>
      <c r="B16" s="138" t="str">
        <f>IF('Coachcard(入力用)'!C29="","",'Coachcard(入力用)'!C29)</f>
        <v/>
      </c>
      <c r="C16" s="286"/>
      <c r="D16" s="287"/>
    </row>
    <row r="17" spans="1:4" ht="27" customHeight="1">
      <c r="A17" s="140" t="str">
        <f>IF('Coachcard(入力用)'!B31="","",'Coachcard(入力用)'!B31)</f>
        <v> </v>
      </c>
      <c r="B17" s="138" t="str">
        <f>IF('Coachcard(入力用)'!C31="","",'Coachcard(入力用)'!C31)</f>
        <v/>
      </c>
      <c r="C17" s="286"/>
      <c r="D17" s="287"/>
    </row>
    <row r="18" spans="1:4" ht="27" customHeight="1">
      <c r="A18" s="140" t="str">
        <f>IF('Coachcard(入力用)'!B33="","",'Coachcard(入力用)'!B33)</f>
        <v> </v>
      </c>
      <c r="B18" s="138" t="str">
        <f>IF('Coachcard(入力用)'!C33="","",'Coachcard(入力用)'!C33)</f>
        <v/>
      </c>
      <c r="C18" s="286"/>
      <c r="D18" s="287"/>
    </row>
    <row r="19" spans="1:4" ht="27" customHeight="1">
      <c r="A19" s="140" t="str">
        <f>IF('Coachcard(入力用)'!B35="","",'Coachcard(入力用)'!B35)</f>
        <v> </v>
      </c>
      <c r="B19" s="138" t="str">
        <f>IF('Coachcard(入力用)'!C35="","",'Coachcard(入力用)'!C35)</f>
        <v/>
      </c>
      <c r="C19" s="286"/>
      <c r="D19" s="287"/>
    </row>
    <row r="20" spans="1:4" ht="27" customHeight="1">
      <c r="A20" s="140" t="str">
        <f>IF('Coachcard(入力用)'!B37="","",'Coachcard(入力用)'!B37)</f>
        <v> </v>
      </c>
      <c r="B20" s="138" t="str">
        <f>IF('Coachcard(入力用)'!C37="","",'Coachcard(入力用)'!C37)</f>
        <v/>
      </c>
      <c r="C20" s="286"/>
      <c r="D20" s="287"/>
    </row>
    <row r="21" spans="1:4" ht="27" customHeight="1">
      <c r="A21" s="140" t="str">
        <f>IF('Coachcard(入力用)'!B39="","",'Coachcard(入力用)'!B39)</f>
        <v> </v>
      </c>
      <c r="B21" s="138" t="str">
        <f>IF('Coachcard(入力用)'!C39="","",'Coachcard(入力用)'!C39)</f>
        <v/>
      </c>
      <c r="C21" s="286"/>
      <c r="D21" s="287"/>
    </row>
    <row r="22" spans="1:4" ht="27" customHeight="1">
      <c r="A22" s="140" t="str">
        <f>IF('Coachcard(入力用)'!B41="","",'Coachcard(入力用)'!B41)</f>
        <v> </v>
      </c>
      <c r="B22" s="138" t="str">
        <f>IF('Coachcard(入力用)'!C41="","",'Coachcard(入力用)'!C41)</f>
        <v/>
      </c>
      <c r="C22" s="286"/>
      <c r="D22" s="287"/>
    </row>
    <row r="23" spans="1:4" ht="27" customHeight="1">
      <c r="A23" s="140" t="str">
        <f>IF('Coachcard(入力用)'!B43="","",'Coachcard(入力用)'!B43)</f>
        <v> </v>
      </c>
      <c r="B23" s="138" t="str">
        <f>IF('Coachcard(入力用)'!C43="","",'Coachcard(入力用)'!C43)</f>
        <v/>
      </c>
      <c r="C23" s="286"/>
      <c r="D23" s="287"/>
    </row>
    <row r="24" spans="1:4" ht="27" customHeight="1">
      <c r="A24" s="140" t="str">
        <f>IF('Coachcard(入力用)'!B45="","",'Coachcard(入力用)'!B45)</f>
        <v> </v>
      </c>
      <c r="B24" s="138" t="str">
        <f>IF('Coachcard(入力用)'!C45="","",'Coachcard(入力用)'!C45)</f>
        <v/>
      </c>
      <c r="C24" s="286"/>
      <c r="D24" s="287"/>
    </row>
    <row r="25" spans="1:4" ht="27" customHeight="1">
      <c r="A25" s="140" t="str">
        <f>IF('Coachcard(入力用)'!B47="","",'Coachcard(入力用)'!B47)</f>
        <v> </v>
      </c>
      <c r="B25" s="138" t="str">
        <f>IF('Coachcard(入力用)'!C47="","",'Coachcard(入力用)'!C47)</f>
        <v/>
      </c>
      <c r="C25" s="286"/>
      <c r="D25" s="287"/>
    </row>
    <row r="26" spans="1:4" ht="27" customHeight="1">
      <c r="A26" s="140" t="str">
        <f>IF('Coachcard(入力用)'!B49="","",'Coachcard(入力用)'!B49)</f>
        <v> </v>
      </c>
      <c r="B26" s="138" t="str">
        <f>IF('Coachcard(入力用)'!C49="","",'Coachcard(入力用)'!C49)</f>
        <v/>
      </c>
      <c r="C26" s="286"/>
      <c r="D26" s="287"/>
    </row>
    <row r="27" spans="1:4" ht="27" customHeight="1">
      <c r="A27" s="140" t="str">
        <f>IF('Coachcard(入力用)'!B51="","",'Coachcard(入力用)'!B51)</f>
        <v> </v>
      </c>
      <c r="B27" s="138" t="str">
        <f>IF('Coachcard(入力用)'!C51="","",'Coachcard(入力用)'!C51)</f>
        <v/>
      </c>
      <c r="C27" s="286"/>
      <c r="D27" s="287"/>
    </row>
    <row r="28" spans="1:4" ht="27" customHeight="1">
      <c r="A28" s="140" t="str">
        <f>IF('Coachcard(入力用)'!B53="","",'Coachcard(入力用)'!B53)</f>
        <v> </v>
      </c>
      <c r="B28" s="138" t="str">
        <f>IF('Coachcard(入力用)'!C53="","",'Coachcard(入力用)'!C53)</f>
        <v/>
      </c>
      <c r="C28" s="286"/>
      <c r="D28" s="287"/>
    </row>
    <row r="29" spans="1:4" ht="27" customHeight="1">
      <c r="A29" s="140" t="str">
        <f>IF('Coachcard(入力用)'!B55="","",'Coachcard(入力用)'!B55)</f>
        <v> </v>
      </c>
      <c r="B29" s="138" t="str">
        <f>IF('Coachcard(入力用)'!C55="","",'Coachcard(入力用)'!C55)</f>
        <v/>
      </c>
      <c r="C29" s="286"/>
      <c r="D29" s="287"/>
    </row>
    <row r="30" spans="1:4" ht="27" customHeight="1">
      <c r="A30" s="140" t="str">
        <f>IF('Coachcard(入力用)'!B57="","",'Coachcard(入力用)'!B57)</f>
        <v> </v>
      </c>
      <c r="B30" s="138" t="str">
        <f>IF('Coachcard(入力用)'!C57="","",'Coachcard(入力用)'!C57)</f>
        <v/>
      </c>
      <c r="C30" s="286"/>
      <c r="D30" s="287"/>
    </row>
    <row r="31" spans="1:4" ht="27" customHeight="1">
      <c r="A31" s="140" t="str">
        <f>IF('Coachcard(入力用)'!B59="","",'Coachcard(入力用)'!B59)</f>
        <v> </v>
      </c>
      <c r="B31" s="138" t="str">
        <f>IF('Coachcard(入力用)'!C59="","",'Coachcard(入力用)'!C59)</f>
        <v/>
      </c>
      <c r="C31" s="286"/>
      <c r="D31" s="287"/>
    </row>
    <row r="32" spans="1:4" ht="27" customHeight="1">
      <c r="A32" s="140" t="str">
        <f>IF('Coachcard(入力用)'!B61="","",'Coachcard(入力用)'!B61)</f>
        <v> </v>
      </c>
      <c r="B32" s="138" t="str">
        <f>IF('Coachcard(入力用)'!C61="","",'Coachcard(入力用)'!C61)</f>
        <v/>
      </c>
      <c r="C32" s="286"/>
      <c r="D32" s="287"/>
    </row>
    <row r="33" spans="1:4" ht="27" customHeight="1">
      <c r="A33" s="140" t="str">
        <f>IF('Coachcard(入力用)'!B63="","",'Coachcard(入力用)'!B63)</f>
        <v> </v>
      </c>
      <c r="B33" s="138" t="str">
        <f>IF('Coachcard(入力用)'!C63="","",'Coachcard(入力用)'!C63)</f>
        <v/>
      </c>
      <c r="C33" s="286"/>
      <c r="D33" s="287"/>
    </row>
    <row r="34" spans="1:4" ht="27" customHeight="1" thickBot="1">
      <c r="A34" s="141" t="str">
        <f>IF('Coachcard(入力用)'!B65="","",'Coachcard(入力用)'!B65)</f>
        <v> </v>
      </c>
      <c r="B34" s="142" t="str">
        <f>IF('Coachcard(入力用)'!C65="","",'Coachcard(入力用)'!C65)</f>
        <v/>
      </c>
      <c r="C34" s="295"/>
      <c r="D34" s="296"/>
    </row>
  </sheetData>
  <sheetProtection algorithmName="SHA-512" hashValue="dWbrxZGwhOCavEpS4l39VZssEHM1e3//Ib9ve7E38vcq3ZDQgcuUCCOJ0NpAKR+hyrMKjajDJv7Zk2/vD4FXxA==" saltValue="hC0HYngbZTG4fzVX2Y3mfA==" spinCount="100000" sheet="1" objects="1" scenarios="1"/>
  <mergeCells count="31">
    <mergeCell ref="C32:D32"/>
    <mergeCell ref="C33:D33"/>
    <mergeCell ref="C34:D34"/>
    <mergeCell ref="C17:D17"/>
    <mergeCell ref="C18:D18"/>
    <mergeCell ref="C19:D19"/>
    <mergeCell ref="C20:D20"/>
    <mergeCell ref="C21:D21"/>
    <mergeCell ref="C22:D22"/>
    <mergeCell ref="C23:D23"/>
    <mergeCell ref="C24:D24"/>
    <mergeCell ref="C25:D25"/>
    <mergeCell ref="C26:D26"/>
    <mergeCell ref="C27:D27"/>
    <mergeCell ref="C28:D28"/>
    <mergeCell ref="C29:D29"/>
    <mergeCell ref="A1:D1"/>
    <mergeCell ref="A2:D2"/>
    <mergeCell ref="C31:D31"/>
    <mergeCell ref="B4:C4"/>
    <mergeCell ref="B5:C5"/>
    <mergeCell ref="C9:D9"/>
    <mergeCell ref="C10:D10"/>
    <mergeCell ref="C11:D11"/>
    <mergeCell ref="C12:D12"/>
    <mergeCell ref="C13:D13"/>
    <mergeCell ref="C14:D14"/>
    <mergeCell ref="C15:D15"/>
    <mergeCell ref="C16:D16"/>
    <mergeCell ref="C30:D30"/>
    <mergeCell ref="B7:D7"/>
  </mergeCells>
  <phoneticPr fontId="10"/>
  <conditionalFormatting sqref="A10:D34">
    <cfRule type="expression" dxfId="0" priority="1">
      <formula>$A10="TRE"</formula>
    </cfRule>
  </conditionalFormatting>
  <printOptions horizontalCentered="1" verticalCentered="1"/>
  <pageMargins left="0.70866141732283472" right="0.70866141732283472" top="0.35433070866141736" bottom="0.35433070866141736" header="0.31496062992125984" footer="0.31496062992125984"/>
  <pageSetup paperSize="9" scale="94"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BA62-0F50-4E4E-AEBA-F70E379C7781}">
  <sheetPr>
    <tabColor theme="7" tint="0.59999389629810485"/>
  </sheetPr>
  <dimension ref="A1:C10"/>
  <sheetViews>
    <sheetView zoomScale="70" zoomScaleNormal="70" workbookViewId="0"/>
  </sheetViews>
  <sheetFormatPr defaultRowHeight="18"/>
  <cols>
    <col min="2" max="2" width="12.08203125" bestFit="1" customWidth="1"/>
    <col min="3" max="3" width="9" style="167"/>
  </cols>
  <sheetData>
    <row r="1" spans="1:3">
      <c r="A1" s="128"/>
      <c r="B1" s="169" t="s">
        <v>1089</v>
      </c>
      <c r="C1" s="170" t="s">
        <v>1090</v>
      </c>
    </row>
    <row r="2" spans="1:3">
      <c r="A2" s="171">
        <v>1</v>
      </c>
      <c r="B2" s="129" t="str">
        <f>IFERROR(IF(VLOOKUP($A2,'DD入り(レフリーTC用)'!$B$12:$G$36,2,0)="TRE",VLOOKUP($A2,'DD入り(レフリーTC用)'!$B$12:$G$36,4,0),VLOOKUP($A2,'DD入り(レフリーTC用)'!$B$12:$G$36,2,0)),"")</f>
        <v/>
      </c>
      <c r="C2" s="168" t="str">
        <f>IFERROR(VLOOKUP($A2,'DD入り(レフリーTC用)'!$B$12:$G$36,6,0),"")</f>
        <v/>
      </c>
    </row>
    <row r="3" spans="1:3">
      <c r="A3" s="171">
        <v>2</v>
      </c>
      <c r="B3" s="129" t="str">
        <f>IFERROR(IF(VLOOKUP($A3,'DD入り(レフリーTC用)'!$B$12:$G$36,2,0)="TRE",VLOOKUP($A3,'DD入り(レフリーTC用)'!$B$12:$G$36,4,0),VLOOKUP($A3,'DD入り(レフリーTC用)'!$B$12:$G$36,2,0)),"")</f>
        <v/>
      </c>
      <c r="C3" s="168" t="str">
        <f>IFERROR(VLOOKUP($A3,'DD入り(レフリーTC用)'!$B$12:$G$36,6,0),"")</f>
        <v/>
      </c>
    </row>
    <row r="4" spans="1:3">
      <c r="A4" s="171">
        <v>3</v>
      </c>
      <c r="B4" s="129" t="str">
        <f>IFERROR(IF(VLOOKUP($A4,'DD入り(レフリーTC用)'!$B$12:$G$36,2,0)="TRE",VLOOKUP($A4,'DD入り(レフリーTC用)'!$B$12:$G$36,4,0),VLOOKUP($A4,'DD入り(レフリーTC用)'!$B$12:$G$36,2,0)),"")</f>
        <v/>
      </c>
      <c r="C4" s="168" t="str">
        <f>IFERROR(VLOOKUP($A4,'DD入り(レフリーTC用)'!$B$12:$G$36,6,0),"")</f>
        <v/>
      </c>
    </row>
    <row r="5" spans="1:3">
      <c r="A5" s="171">
        <v>4</v>
      </c>
      <c r="B5" s="129" t="str">
        <f>IFERROR(IF(VLOOKUP($A5,'DD入り(レフリーTC用)'!$B$12:$G$36,2,0)="TRE",VLOOKUP($A5,'DD入り(レフリーTC用)'!$B$12:$G$36,4,0),VLOOKUP($A5,'DD入り(レフリーTC用)'!$B$12:$G$36,2,0)),"")</f>
        <v/>
      </c>
      <c r="C5" s="168" t="str">
        <f>IFERROR(VLOOKUP($A5,'DD入り(レフリーTC用)'!$B$12:$G$36,6,0),"")</f>
        <v/>
      </c>
    </row>
    <row r="6" spans="1:3">
      <c r="A6" s="171">
        <v>5</v>
      </c>
      <c r="B6" s="129" t="str">
        <f>IFERROR(IF(VLOOKUP($A6,'DD入り(レフリーTC用)'!$B$12:$G$36,2,0)="TRE",VLOOKUP($A6,'DD入り(レフリーTC用)'!$B$12:$G$36,4,0),VLOOKUP($A6,'DD入り(レフリーTC用)'!$B$12:$G$36,2,0)),"")</f>
        <v/>
      </c>
      <c r="C6" s="168" t="str">
        <f>IFERROR(VLOOKUP($A6,'DD入り(レフリーTC用)'!$B$12:$G$36,6,0),"")</f>
        <v/>
      </c>
    </row>
    <row r="7" spans="1:3">
      <c r="A7" s="171">
        <v>6</v>
      </c>
      <c r="B7" s="129" t="str">
        <f>IFERROR(IF(VLOOKUP($A7,'DD入り(レフリーTC用)'!$B$12:$G$36,2,0)="TRE",VLOOKUP($A7,'DD入り(レフリーTC用)'!$B$12:$G$36,4,0),VLOOKUP($A7,'DD入り(レフリーTC用)'!$B$12:$G$36,2,0)),"")</f>
        <v/>
      </c>
      <c r="C7" s="168" t="str">
        <f>IFERROR(VLOOKUP($A7,'DD入り(レフリーTC用)'!$B$12:$G$36,6,0),"")</f>
        <v/>
      </c>
    </row>
    <row r="8" spans="1:3">
      <c r="A8" s="171">
        <v>7</v>
      </c>
      <c r="B8" s="129" t="str">
        <f>IFERROR(IF(VLOOKUP($A8,'DD入り(レフリーTC用)'!$B$12:$G$36,2,0)="TRE",VLOOKUP($A8,'DD入り(レフリーTC用)'!$B$12:$G$36,4,0),VLOOKUP($A8,'DD入り(レフリーTC用)'!$B$12:$G$36,2,0)),"")</f>
        <v/>
      </c>
      <c r="C8" s="168" t="str">
        <f>IFERROR(VLOOKUP($A8,'DD入り(レフリーTC用)'!$B$12:$G$36,6,0),"")</f>
        <v/>
      </c>
    </row>
    <row r="9" spans="1:3">
      <c r="A9" s="171">
        <v>8</v>
      </c>
      <c r="B9" s="129" t="str">
        <f>IFERROR(IF(VLOOKUP($A9,'DD入り(レフリーTC用)'!$B$12:$G$36,2,0)="TRE",VLOOKUP($A9,'DD入り(レフリーTC用)'!$B$12:$G$36,4,0),VLOOKUP($A9,'DD入り(レフリーTC用)'!$B$12:$G$36,2,0)),"")</f>
        <v/>
      </c>
      <c r="C9" s="168" t="str">
        <f>IFERROR(VLOOKUP($A9,'DD入り(レフリーTC用)'!$B$12:$G$36,6,0),"")</f>
        <v/>
      </c>
    </row>
    <row r="10" spans="1:3">
      <c r="A10" s="171">
        <v>9</v>
      </c>
      <c r="B10" s="129" t="str">
        <f>IFERROR(IF(VLOOKUP($A10,'DD入り(レフリーTC用)'!$B$12:$G$36,2,0)="TRE",VLOOKUP($A10,'DD入り(レフリーTC用)'!$B$12:$G$36,4,0),VLOOKUP($A10,'DD入り(レフリーTC用)'!$B$12:$G$36,2,0)),"")</f>
        <v/>
      </c>
      <c r="C10" s="168" t="str">
        <f>IFERROR(VLOOKUP($A10,'DD入り(レフリーTC用)'!$B$12:$G$36,6,0),"")</f>
        <v/>
      </c>
    </row>
  </sheetData>
  <sheetProtection algorithmName="SHA-512" hashValue="De26rqGtsJ5mqdhFa0xxQghIqTnAR0+7ZHWu01l2DtnwJ6hg3la6p5qq9e0a72/y+dAjB3UUeXc2s9gm2g0v0Q==" saltValue="OPvxyU7XYxI3xSWxGBigZA==" spinCount="100000" sheet="1" formatCells="0" formatColumns="0" formatRows="0" insertColumns="0" insertRows="0" insertHyperlinks="0" deleteColumns="0" deleteRows="0" sort="0" autoFilter="0" pivotTables="0"/>
  <phoneticPr fontId="10"/>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作成手順</vt:lpstr>
      <vt:lpstr>LEGEND最新</vt:lpstr>
      <vt:lpstr>Codes + Draft Values最新</vt:lpstr>
      <vt:lpstr>Coachcard(入力用)</vt:lpstr>
      <vt:lpstr>Coachcard (印刷版)</vt:lpstr>
      <vt:lpstr>DD入り(レフリーTC用)</vt:lpstr>
      <vt:lpstr>EL</vt:lpstr>
      <vt:lpstr>AI</vt:lpstr>
      <vt:lpstr>貼付用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Kunika Sakao</cp:lastModifiedBy>
  <cp:lastPrinted>2025-02-22T14:38:31Z</cp:lastPrinted>
  <dcterms:created xsi:type="dcterms:W3CDTF">2021-02-07T19:13:11Z</dcterms:created>
  <dcterms:modified xsi:type="dcterms:W3CDTF">2025-06-17T12:46:32Z</dcterms:modified>
</cp:coreProperties>
</file>